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128.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externalLinks/externalLink1.xml" ContentType="application/vnd.openxmlformats-officedocument.spreadsheetml.externalLink+xml"/>
  <Override PartName="/xl/drawings/drawing20.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Default Extension="emf" ContentType="image/x-emf"/>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externalLinks/externalLink2.xml" ContentType="application/vnd.openxmlformats-officedocument.spreadsheetml.externalLink+xml"/>
  <Override PartName="/xl/drawings/drawing14.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drawings/drawing10.xml" ContentType="application/vnd.openxmlformats-officedocument.drawing+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Default Extension="xls" ContentType="application/vnd.ms-exce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sheets/sheet109.xml" ContentType="application/vnd.openxmlformats-officedocument.spreadsheetml.worksheet+xml"/>
  <Override PartName="/xl/externalLinks/externalLink4.xml" ContentType="application/vnd.openxmlformats-officedocument.spreadsheetml.externalLink+xml"/>
  <Override PartName="/xl/drawings/drawing16.xml" ContentType="application/vnd.openxmlformats-officedocument.drawing+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drawings/drawing12.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30.xml" ContentType="application/vnd.openxmlformats-officedocument.spreadsheetml.worksheet+xml"/>
  <Override PartName="/xl/worksheets/sheet5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250" yWindow="-20" windowWidth="10290" windowHeight="7820" tabRatio="744"/>
  </bookViews>
  <sheets>
    <sheet name="Cover" sheetId="84" r:id="rId1"/>
    <sheet name="Cover (2)" sheetId="100" r:id="rId2"/>
    <sheet name="Annual Report" sheetId="4" r:id="rId3"/>
    <sheet name="Notice 1" sheetId="74" r:id="rId4"/>
    <sheet name="T of C" sheetId="6" r:id="rId5"/>
    <sheet name="Special Notice" sheetId="7" r:id="rId6"/>
    <sheet name="Sched. Omitted-P1" sheetId="8" r:id="rId7"/>
    <sheet name="P02" sheetId="9" r:id="rId8"/>
    <sheet name="P03" sheetId="10" r:id="rId9"/>
    <sheet name="P04" sheetId="11" r:id="rId10"/>
    <sheet name="200 Assets-P5" sheetId="41" r:id="rId11"/>
    <sheet name="200 Liabilities-P6" sheetId="42" r:id="rId12"/>
    <sheet name="200 Notes-P7" sheetId="12" r:id="rId13"/>
    <sheet name="200 Notes-P8" sheetId="13" r:id="rId14"/>
    <sheet name="200 Notes-P9" sheetId="80" r:id="rId15"/>
    <sheet name="200 Notes-P10" sheetId="14" r:id="rId16"/>
    <sheet name="200 Notes-P11" sheetId="17" r:id="rId17"/>
    <sheet name="200 Notes-P12" sheetId="82" r:id="rId18"/>
    <sheet name="200 Notes-P13" sheetId="90" r:id="rId19"/>
    <sheet name="200 Notes-P14" sheetId="19" r:id="rId20"/>
    <sheet name="200 Notes-P15" sheetId="97" r:id="rId21"/>
    <sheet name="210-P16" sheetId="71" r:id="rId22"/>
    <sheet name="210-P17" sheetId="44" r:id="rId23"/>
    <sheet name="210,220 N&amp;R-P18" sheetId="99" r:id="rId24"/>
    <sheet name="220-P19" sheetId="46" r:id="rId25"/>
    <sheet name="230-P20" sheetId="47" r:id="rId26"/>
    <sheet name="240-P21" sheetId="48" r:id="rId27"/>
    <sheet name="240-P22" sheetId="49" r:id="rId28"/>
    <sheet name="245-P23" sheetId="72" r:id="rId29"/>
    <sheet name="N&amp;R-P24" sheetId="51" r:id="rId30"/>
    <sheet name="310-P25" sheetId="52" r:id="rId31"/>
    <sheet name="310-P26" sheetId="53" r:id="rId32"/>
    <sheet name="310-P27" sheetId="54" r:id="rId33"/>
    <sheet name="310-P28" sheetId="55" r:id="rId34"/>
    <sheet name="310-P29" sheetId="56" r:id="rId35"/>
    <sheet name="310A-P30" sheetId="57" r:id="rId36"/>
    <sheet name="330 Inst-P31" sheetId="83" r:id="rId37"/>
    <sheet name="330-P32" sheetId="59" r:id="rId38"/>
    <sheet name="330-P33" sheetId="60" r:id="rId39"/>
    <sheet name="332-P34" sheetId="61" r:id="rId40"/>
    <sheet name="335-P35" sheetId="62" r:id="rId41"/>
    <sheet name="339-P36" sheetId="63" r:id="rId42"/>
    <sheet name="340-P37 " sheetId="64" r:id="rId43"/>
    <sheet name="342-P38" sheetId="65" r:id="rId44"/>
    <sheet name="N&amp;R-P39" sheetId="98" r:id="rId45"/>
    <sheet name="350-P40" sheetId="67" r:id="rId46"/>
    <sheet name="351-P41" sheetId="68" r:id="rId47"/>
    <sheet name="352A-P42" sheetId="69" r:id="rId48"/>
    <sheet name="352B-P43" sheetId="70" r:id="rId49"/>
    <sheet name="410Inst-P44" sheetId="101" r:id="rId50"/>
    <sheet name="410-P45" sheetId="102" r:id="rId51"/>
    <sheet name="410-P46" sheetId="103" r:id="rId52"/>
    <sheet name="410-P47" sheetId="104" r:id="rId53"/>
    <sheet name="410-P48" sheetId="105" r:id="rId54"/>
    <sheet name="410-P49" sheetId="106" r:id="rId55"/>
    <sheet name="410-P50" sheetId="107" r:id="rId56"/>
    <sheet name="410-P51" sheetId="108" r:id="rId57"/>
    <sheet name="412-P52" sheetId="109" r:id="rId58"/>
    <sheet name="414-P53" sheetId="110" r:id="rId59"/>
    <sheet name="N&amp;R-P54" sheetId="111" r:id="rId60"/>
    <sheet name="415Inst-P55" sheetId="112" r:id="rId61"/>
    <sheet name="415-P56" sheetId="113" r:id="rId62"/>
    <sheet name="415-P57" sheetId="114" r:id="rId63"/>
    <sheet name="416-P58" sheetId="115" r:id="rId64"/>
    <sheet name="N&amp;R-P59" sheetId="116" r:id="rId65"/>
    <sheet name="417-P60" sheetId="117" r:id="rId66"/>
    <sheet name="418-P61" sheetId="118" r:id="rId67"/>
    <sheet name="N&amp;R-P62" sheetId="119" r:id="rId68"/>
    <sheet name="450-P63" sheetId="120" r:id="rId69"/>
    <sheet name="450-P64" sheetId="121" r:id="rId70"/>
    <sheet name="460-P65" sheetId="122" r:id="rId71"/>
    <sheet name="501-P66" sheetId="123" r:id="rId72"/>
    <sheet name="502-P67" sheetId="124" r:id="rId73"/>
    <sheet name="N&amp;R-P68" sheetId="125" r:id="rId74"/>
    <sheet name="510-P69" sheetId="126" r:id="rId75"/>
    <sheet name="N&amp;R-P70" sheetId="127" r:id="rId76"/>
    <sheet name="512Inst-P71" sheetId="128" r:id="rId77"/>
    <sheet name="512-P72" sheetId="129" r:id="rId78"/>
    <sheet name="700Inst-P73" sheetId="130" r:id="rId79"/>
    <sheet name="700SCH P74" sheetId="131" r:id="rId80"/>
    <sheet name="702SCH P75" sheetId="132" r:id="rId81"/>
    <sheet name="N&amp;R-P76" sheetId="133" r:id="rId82"/>
    <sheet name="710Inst-P77" sheetId="134" r:id="rId83"/>
    <sheet name="710-P78 " sheetId="135" r:id="rId84"/>
    <sheet name="710-P79" sheetId="136" r:id="rId85"/>
    <sheet name="710-P80" sheetId="137" r:id="rId86"/>
    <sheet name="710-P81" sheetId="138" r:id="rId87"/>
    <sheet name="710-P82" sheetId="139" r:id="rId88"/>
    <sheet name="710-P83" sheetId="140" r:id="rId89"/>
    <sheet name="710S-P84" sheetId="141" r:id="rId90"/>
    <sheet name="720SCH P85" sheetId="142" r:id="rId91"/>
    <sheet name="721SCH p86" sheetId="143" r:id="rId92"/>
    <sheet name="722SCH p87" sheetId="144" r:id="rId93"/>
    <sheet name="723SCH p88" sheetId="145" r:id="rId94"/>
    <sheet name="724SCH p89" sheetId="146" r:id="rId95"/>
    <sheet name="725SCH p90" sheetId="147" r:id="rId96"/>
    <sheet name="726&amp;750 p91" sheetId="148" r:id="rId97"/>
    <sheet name="755Inst-P92" sheetId="149" r:id="rId98"/>
    <sheet name="755Inst-P93" sheetId="150" r:id="rId99"/>
    <sheet name="755-p94" sheetId="151" r:id="rId100"/>
    <sheet name="755-p95" sheetId="152" r:id="rId101"/>
    <sheet name="755-p96" sheetId="153" r:id="rId102"/>
    <sheet name="755-p97" sheetId="154" r:id="rId103"/>
    <sheet name="PTC Supplement" sheetId="155" r:id="rId104"/>
    <sheet name="PTC Blank after P98" sheetId="156" r:id="rId105"/>
    <sheet name="PTC 330-P99" sheetId="187" r:id="rId106"/>
    <sheet name="PTC 330-P100" sheetId="157" r:id="rId107"/>
    <sheet name="PTC 332-P101" sheetId="158" r:id="rId108"/>
    <sheet name="PTC 335-P102" sheetId="159" r:id="rId109"/>
    <sheet name="PTC 352B-P103" sheetId="160" r:id="rId110"/>
    <sheet name="PTC 410-P104" sheetId="161" r:id="rId111"/>
    <sheet name="PTC 410-P105" sheetId="162" r:id="rId112"/>
    <sheet name="PTC 410-P106" sheetId="163" r:id="rId113"/>
    <sheet name="PTC 410-P107" sheetId="164" r:id="rId114"/>
    <sheet name="PTC 410-P108" sheetId="165" r:id="rId115"/>
    <sheet name="PTC 410-P109" sheetId="166" r:id="rId116"/>
    <sheet name="PTC 410-P110" sheetId="167" r:id="rId117"/>
    <sheet name="PTC 700 P111" sheetId="168" r:id="rId118"/>
    <sheet name="PTC N&amp;R-P112" sheetId="169" r:id="rId119"/>
    <sheet name="PTC 710-P113" sheetId="170" r:id="rId120"/>
    <sheet name="PTC 710-P114" sheetId="171" r:id="rId121"/>
    <sheet name="PTC 710-P115" sheetId="172" r:id="rId122"/>
    <sheet name="PTC 710-P116" sheetId="173" r:id="rId123"/>
    <sheet name="PTC 710-P117" sheetId="174" r:id="rId124"/>
    <sheet name="PTC 710-P118" sheetId="175" r:id="rId125"/>
    <sheet name="PTC 710S-P119" sheetId="176" r:id="rId126"/>
    <sheet name="PTC 720-P120" sheetId="177" r:id="rId127"/>
    <sheet name="PTC Grants P120-1" sheetId="178" r:id="rId128"/>
    <sheet name="Oath-P121" sheetId="179" r:id="rId129"/>
    <sheet name="Mem-P122" sheetId="180" r:id="rId130"/>
    <sheet name="Index-P123" sheetId="181" r:id="rId131"/>
    <sheet name="Index-P124" sheetId="182" r:id="rId132"/>
    <sheet name="Blank1" sheetId="183" r:id="rId133"/>
    <sheet name="Blank2" sheetId="184" r:id="rId134"/>
    <sheet name="Back Cover 1" sheetId="185" r:id="rId135"/>
    <sheet name="Back Cover 2" sheetId="186" r:id="rId136"/>
  </sheets>
  <externalReferences>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__123Graph_A" localSheetId="97" hidden="1">'755Inst-P92'!$A$4:$A$66</definedName>
    <definedName name="__123Graph_X" localSheetId="97" hidden="1">'755Inst-P92'!$A$4:$A$66</definedName>
    <definedName name="_45" localSheetId="20">'[1]410-P51'!#REF!</definedName>
    <definedName name="_45" localSheetId="23">'[1]410-P51'!#REF!</definedName>
    <definedName name="_45" localSheetId="36">'[1]410-P51'!#REF!</definedName>
    <definedName name="_45" localSheetId="70">'[6]410-P51'!#REF!</definedName>
    <definedName name="_45" localSheetId="87">'[8]410-P51'!#REF!</definedName>
    <definedName name="_45" localSheetId="134">'[8]410-P51'!#REF!</definedName>
    <definedName name="_45" localSheetId="135">'[8]410-P51'!#REF!</definedName>
    <definedName name="_45" localSheetId="0">'[2]410-P51'!#REF!</definedName>
    <definedName name="_45" localSheetId="130">'[8]410-P51'!#REF!</definedName>
    <definedName name="_45" localSheetId="131">'[8]410-P51'!#REF!</definedName>
    <definedName name="_45" localSheetId="129">'[8]410-P51'!#REF!</definedName>
    <definedName name="_45" localSheetId="44">'[1]410-P51'!#REF!</definedName>
    <definedName name="_45" localSheetId="59">'[6]410-P51'!#REF!</definedName>
    <definedName name="_45" localSheetId="73">'[6]410-P51'!#REF!</definedName>
    <definedName name="_45" localSheetId="75">'[6]410-P51'!#REF!</definedName>
    <definedName name="_45" localSheetId="81">'[6]410-P51'!#REF!</definedName>
    <definedName name="_45" localSheetId="128">'[8]410-P51'!#REF!</definedName>
    <definedName name="_45" localSheetId="117">'[8]410-P51'!#REF!</definedName>
    <definedName name="_45" localSheetId="119">'[8]410-P51'!#REF!</definedName>
    <definedName name="_45" localSheetId="123">'[8]410-P51'!#REF!</definedName>
    <definedName name="_45" localSheetId="125">'[8]410-P51'!#REF!</definedName>
    <definedName name="_45" localSheetId="126">'[8]410-P51'!#REF!</definedName>
    <definedName name="_45" localSheetId="118">'[6]410-P51'!#REF!</definedName>
    <definedName name="_45">'[1]410-P51'!#REF!</definedName>
    <definedName name="_46" localSheetId="20">'[1]410-P51'!#REF!</definedName>
    <definedName name="_46" localSheetId="23">'[1]410-P51'!#REF!</definedName>
    <definedName name="_46" localSheetId="36">'[1]410-P51'!#REF!</definedName>
    <definedName name="_46" localSheetId="70">'[6]410-P51'!#REF!</definedName>
    <definedName name="_46" localSheetId="87">'[8]410-P51'!#REF!</definedName>
    <definedName name="_46" localSheetId="134">'[8]410-P51'!#REF!</definedName>
    <definedName name="_46" localSheetId="135">'[8]410-P51'!#REF!</definedName>
    <definedName name="_46" localSheetId="0">'[2]410-P51'!#REF!</definedName>
    <definedName name="_46" localSheetId="130">'[8]410-P51'!#REF!</definedName>
    <definedName name="_46" localSheetId="131">'[8]410-P51'!#REF!</definedName>
    <definedName name="_46" localSheetId="129">'[8]410-P51'!#REF!</definedName>
    <definedName name="_46" localSheetId="44">'[1]410-P51'!#REF!</definedName>
    <definedName name="_46" localSheetId="59">'[6]410-P51'!#REF!</definedName>
    <definedName name="_46" localSheetId="73">'[6]410-P51'!#REF!</definedName>
    <definedName name="_46" localSheetId="75">'[6]410-P51'!#REF!</definedName>
    <definedName name="_46" localSheetId="81">'[6]410-P51'!#REF!</definedName>
    <definedName name="_46" localSheetId="128">'[8]410-P51'!#REF!</definedName>
    <definedName name="_46" localSheetId="117">'[8]410-P51'!#REF!</definedName>
    <definedName name="_46" localSheetId="119">'[8]410-P51'!#REF!</definedName>
    <definedName name="_46" localSheetId="123">'[8]410-P51'!#REF!</definedName>
    <definedName name="_46" localSheetId="125">'[8]410-P51'!#REF!</definedName>
    <definedName name="_46" localSheetId="126">'[8]410-P51'!#REF!</definedName>
    <definedName name="_46" localSheetId="118">'[6]410-P51'!#REF!</definedName>
    <definedName name="_46">'[1]410-P51'!#REF!</definedName>
    <definedName name="_47" localSheetId="20">'[1]410-P51'!#REF!</definedName>
    <definedName name="_47" localSheetId="23">'[1]410-P51'!#REF!</definedName>
    <definedName name="_47" localSheetId="36">'[1]410-P51'!#REF!</definedName>
    <definedName name="_47" localSheetId="70">'[6]410-P51'!#REF!</definedName>
    <definedName name="_47" localSheetId="87">'[8]410-P51'!#REF!</definedName>
    <definedName name="_47" localSheetId="134">'[8]410-P51'!#REF!</definedName>
    <definedName name="_47" localSheetId="135">'[8]410-P51'!#REF!</definedName>
    <definedName name="_47" localSheetId="0">'[2]410-P51'!#REF!</definedName>
    <definedName name="_47" localSheetId="130">'[8]410-P51'!#REF!</definedName>
    <definedName name="_47" localSheetId="131">'[8]410-P51'!#REF!</definedName>
    <definedName name="_47" localSheetId="129">'[8]410-P51'!#REF!</definedName>
    <definedName name="_47" localSheetId="44">'[1]410-P51'!#REF!</definedName>
    <definedName name="_47" localSheetId="59">'[6]410-P51'!#REF!</definedName>
    <definedName name="_47" localSheetId="73">'[6]410-P51'!#REF!</definedName>
    <definedName name="_47" localSheetId="75">'[6]410-P51'!#REF!</definedName>
    <definedName name="_47" localSheetId="81">'[6]410-P51'!#REF!</definedName>
    <definedName name="_47" localSheetId="128">'[8]410-P51'!#REF!</definedName>
    <definedName name="_47" localSheetId="117">'[8]410-P51'!#REF!</definedName>
    <definedName name="_47" localSheetId="119">'[8]410-P51'!#REF!</definedName>
    <definedName name="_47" localSheetId="123">'[8]410-P51'!#REF!</definedName>
    <definedName name="_47" localSheetId="125">'[8]410-P51'!#REF!</definedName>
    <definedName name="_47" localSheetId="126">'[8]410-P51'!#REF!</definedName>
    <definedName name="_47" localSheetId="118">'[6]410-P51'!#REF!</definedName>
    <definedName name="_47">'[1]410-P51'!#REF!</definedName>
    <definedName name="_48" localSheetId="20">'[1]410-P51'!#REF!</definedName>
    <definedName name="_48" localSheetId="23">'[1]410-P51'!#REF!</definedName>
    <definedName name="_48" localSheetId="36">'[1]410-P51'!#REF!</definedName>
    <definedName name="_48" localSheetId="70">'[6]410-P51'!#REF!</definedName>
    <definedName name="_48" localSheetId="87">'[8]410-P51'!#REF!</definedName>
    <definedName name="_48" localSheetId="134">'[8]410-P51'!#REF!</definedName>
    <definedName name="_48" localSheetId="135">'[8]410-P51'!#REF!</definedName>
    <definedName name="_48" localSheetId="0">'[2]410-P51'!#REF!</definedName>
    <definedName name="_48" localSheetId="130">'[8]410-P51'!#REF!</definedName>
    <definedName name="_48" localSheetId="131">'[8]410-P51'!#REF!</definedName>
    <definedName name="_48" localSheetId="129">'[8]410-P51'!#REF!</definedName>
    <definedName name="_48" localSheetId="44">'[1]410-P51'!#REF!</definedName>
    <definedName name="_48" localSheetId="59">'[6]410-P51'!#REF!</definedName>
    <definedName name="_48" localSheetId="73">'[6]410-P51'!#REF!</definedName>
    <definedName name="_48" localSheetId="75">'[6]410-P51'!#REF!</definedName>
    <definedName name="_48" localSheetId="81">'[6]410-P51'!#REF!</definedName>
    <definedName name="_48" localSheetId="128">'[8]410-P51'!#REF!</definedName>
    <definedName name="_48" localSheetId="117">'[8]410-P51'!#REF!</definedName>
    <definedName name="_48" localSheetId="119">'[8]410-P51'!#REF!</definedName>
    <definedName name="_48" localSheetId="123">'[8]410-P51'!#REF!</definedName>
    <definedName name="_48" localSheetId="125">'[8]410-P51'!#REF!</definedName>
    <definedName name="_48" localSheetId="126">'[8]410-P51'!#REF!</definedName>
    <definedName name="_48" localSheetId="118">'[6]410-P51'!#REF!</definedName>
    <definedName name="_48">'[1]410-P51'!#REF!</definedName>
    <definedName name="_49" localSheetId="20">'[1]410-P51'!#REF!</definedName>
    <definedName name="_49" localSheetId="23">'[1]410-P51'!#REF!</definedName>
    <definedName name="_49" localSheetId="36">'[1]410-P51'!#REF!</definedName>
    <definedName name="_49" localSheetId="70">'[6]410-P51'!#REF!</definedName>
    <definedName name="_49" localSheetId="87">'[8]410-P51'!#REF!</definedName>
    <definedName name="_49" localSheetId="134">'[8]410-P51'!#REF!</definedName>
    <definedName name="_49" localSheetId="135">'[8]410-P51'!#REF!</definedName>
    <definedName name="_49" localSheetId="0">'[2]410-P51'!#REF!</definedName>
    <definedName name="_49" localSheetId="130">'[8]410-P51'!#REF!</definedName>
    <definedName name="_49" localSheetId="131">'[8]410-P51'!#REF!</definedName>
    <definedName name="_49" localSheetId="129">'[8]410-P51'!#REF!</definedName>
    <definedName name="_49" localSheetId="44">'[1]410-P51'!#REF!</definedName>
    <definedName name="_49" localSheetId="59">'[6]410-P51'!#REF!</definedName>
    <definedName name="_49" localSheetId="73">'[6]410-P51'!#REF!</definedName>
    <definedName name="_49" localSheetId="75">'[6]410-P51'!#REF!</definedName>
    <definedName name="_49" localSheetId="81">'[6]410-P51'!#REF!</definedName>
    <definedName name="_49" localSheetId="128">'[8]410-P51'!#REF!</definedName>
    <definedName name="_49" localSheetId="117">'[8]410-P51'!#REF!</definedName>
    <definedName name="_49" localSheetId="119">'[8]410-P51'!#REF!</definedName>
    <definedName name="_49" localSheetId="123">'[8]410-P51'!#REF!</definedName>
    <definedName name="_49" localSheetId="125">'[8]410-P51'!#REF!</definedName>
    <definedName name="_49" localSheetId="126">'[8]410-P51'!#REF!</definedName>
    <definedName name="_49" localSheetId="118">'[6]410-P51'!#REF!</definedName>
    <definedName name="_49">'[1]410-P51'!#REF!</definedName>
    <definedName name="_50" localSheetId="20">'[1]410-P51'!#REF!</definedName>
    <definedName name="_50" localSheetId="23">'[1]410-P51'!#REF!</definedName>
    <definedName name="_50" localSheetId="36">'[1]410-P51'!#REF!</definedName>
    <definedName name="_50" localSheetId="70">'[6]410-P51'!#REF!</definedName>
    <definedName name="_50" localSheetId="87">'[8]410-P51'!#REF!</definedName>
    <definedName name="_50" localSheetId="134">'[8]410-P51'!#REF!</definedName>
    <definedName name="_50" localSheetId="135">'[8]410-P51'!#REF!</definedName>
    <definedName name="_50" localSheetId="0">'[2]410-P51'!#REF!</definedName>
    <definedName name="_50" localSheetId="130">'[8]410-P51'!#REF!</definedName>
    <definedName name="_50" localSheetId="131">'[8]410-P51'!#REF!</definedName>
    <definedName name="_50" localSheetId="129">'[8]410-P51'!#REF!</definedName>
    <definedName name="_50" localSheetId="44">'[1]410-P51'!#REF!</definedName>
    <definedName name="_50" localSheetId="59">'[6]410-P51'!#REF!</definedName>
    <definedName name="_50" localSheetId="73">'[6]410-P51'!#REF!</definedName>
    <definedName name="_50" localSheetId="75">'[6]410-P51'!#REF!</definedName>
    <definedName name="_50" localSheetId="81">'[6]410-P51'!#REF!</definedName>
    <definedName name="_50" localSheetId="128">'[8]410-P51'!#REF!</definedName>
    <definedName name="_50" localSheetId="117">'[8]410-P51'!#REF!</definedName>
    <definedName name="_50" localSheetId="119">'[8]410-P51'!#REF!</definedName>
    <definedName name="_50" localSheetId="123">'[8]410-P51'!#REF!</definedName>
    <definedName name="_50" localSheetId="125">'[8]410-P51'!#REF!</definedName>
    <definedName name="_50" localSheetId="126">'[8]410-P51'!#REF!</definedName>
    <definedName name="_50" localSheetId="118">'[6]410-P51'!#REF!</definedName>
    <definedName name="_50">'[1]410-P51'!#REF!</definedName>
    <definedName name="_51">'410-P51'!$B$12:$M$44</definedName>
    <definedName name="_Hlk288131757" localSheetId="36">'330 Inst-P31'!$B$51</definedName>
    <definedName name="_Regression_Int" localSheetId="42" hidden="1">1</definedName>
    <definedName name="_Regression_Int" localSheetId="43" hidden="1">1</definedName>
    <definedName name="_Regression_Int" localSheetId="45" hidden="1">1</definedName>
    <definedName name="_Regression_Int" localSheetId="46" hidden="1">1</definedName>
    <definedName name="_Regression_Int" localSheetId="60" hidden="1">1</definedName>
    <definedName name="_Regression_Int" localSheetId="68" hidden="1">1</definedName>
    <definedName name="_Regression_Int" localSheetId="69" hidden="1">1</definedName>
    <definedName name="_Regression_Int" localSheetId="72" hidden="1">1</definedName>
    <definedName name="_Regression_Int" localSheetId="76" hidden="1">1</definedName>
    <definedName name="_Regression_Int" localSheetId="78" hidden="1">1</definedName>
    <definedName name="_Regression_Int" localSheetId="82" hidden="1">1</definedName>
    <definedName name="_Regression_Int" localSheetId="89" hidden="1">1</definedName>
    <definedName name="_Regression_Int" localSheetId="97" hidden="1">1</definedName>
    <definedName name="_Regression_Int" localSheetId="98" hidden="1">1</definedName>
    <definedName name="_Regression_Int" localSheetId="129" hidden="1">1</definedName>
    <definedName name="_Regression_Int" localSheetId="128" hidden="1">1</definedName>
    <definedName name="_Regression_Int" localSheetId="7" hidden="1">1</definedName>
    <definedName name="_Regression_Int" localSheetId="125" hidden="1">1</definedName>
    <definedName name="GTWLevelPayments" localSheetId="23">#REF!</definedName>
    <definedName name="GTWLevelPayments" localSheetId="21">#REF!</definedName>
    <definedName name="GTWLevelPayments" localSheetId="134">#REF!</definedName>
    <definedName name="GTWLevelPayments" localSheetId="135">#REF!</definedName>
    <definedName name="GTWLevelPayments" localSheetId="0">#REF!</definedName>
    <definedName name="GTWLevelPayments" localSheetId="130">#REF!</definedName>
    <definedName name="GTWLevelPayments" localSheetId="131">#REF!</definedName>
    <definedName name="GTWLevelPayments" localSheetId="129">#REF!</definedName>
    <definedName name="GTWLevelPayments" localSheetId="44">#REF!</definedName>
    <definedName name="GTWLevelPayments" localSheetId="59">#REF!</definedName>
    <definedName name="GTWLevelPayments" localSheetId="75">#REF!</definedName>
    <definedName name="GTWLevelPayments" localSheetId="81">#REF!</definedName>
    <definedName name="GTWLevelPayments" localSheetId="128">#REF!</definedName>
    <definedName name="GTWLevelPayments" localSheetId="117">#REF!</definedName>
    <definedName name="GTWLevelPayments" localSheetId="119">#REF!</definedName>
    <definedName name="GTWLevelPayments" localSheetId="125">#REF!</definedName>
    <definedName name="GTWLevelPayments" localSheetId="126">#REF!</definedName>
    <definedName name="GTWLevelPayments" localSheetId="118">#REF!</definedName>
    <definedName name="GTWLevelPayments">#REF!</definedName>
    <definedName name="OLE_LINK5" localSheetId="36">'330 Inst-P31'!$C$47</definedName>
    <definedName name="_xlnm.Print_Area" localSheetId="10">'200 Assets-P5'!$A$1:$H$56</definedName>
    <definedName name="_xlnm.Print_Area" localSheetId="11">'200 Liabilities-P6'!$A$1:$H$53</definedName>
    <definedName name="_xlnm.Print_Area" localSheetId="15">'200 Notes-P10'!$A$1:$K$65</definedName>
    <definedName name="_xlnm.Print_Area" localSheetId="16">'200 Notes-P11'!$A$1:$K$59</definedName>
    <definedName name="_xlnm.Print_Area" localSheetId="17">'200 Notes-P12'!$A$1:$R$81</definedName>
    <definedName name="_xlnm.Print_Area" localSheetId="18">'200 Notes-P13'!$A$1:$J$71</definedName>
    <definedName name="_xlnm.Print_Area" localSheetId="19">'200 Notes-P14'!$A$1:$I$74</definedName>
    <definedName name="_xlnm.Print_Area" localSheetId="20">'200 Notes-P15'!$A$1:$G$66</definedName>
    <definedName name="_xlnm.Print_Area" localSheetId="12">'200 Notes-P7'!$A$1:$K$70</definedName>
    <definedName name="_xlnm.Print_Area" localSheetId="13">'200 Notes-P8'!$A$1:$I$63</definedName>
    <definedName name="_xlnm.Print_Area" localSheetId="14">'200 Notes-P9'!$A$1:$J$67</definedName>
    <definedName name="_xlnm.Print_Area" localSheetId="23">'210,220 N&amp;R-P18'!$A$1:$D$61</definedName>
    <definedName name="_xlnm.Print_Area" localSheetId="21">'210-P16'!$A$1:$I$68</definedName>
    <definedName name="_xlnm.Print_Area" localSheetId="22">'210-P17'!$A$1:$G$52</definedName>
    <definedName name="_xlnm.Print_Area" localSheetId="24">'220-P19'!$A$1:$H$68</definedName>
    <definedName name="_xlnm.Print_Area" localSheetId="25">'230-P20'!$A$1:$N$51</definedName>
    <definedName name="_xlnm.Print_Area" localSheetId="26">'240-P21'!$A$1:$F$72</definedName>
    <definedName name="_xlnm.Print_Area" localSheetId="27">'240-P22'!$A$1:$F$72</definedName>
    <definedName name="_xlnm.Print_Area" localSheetId="28">'245-P23'!$A$1:$E$66</definedName>
    <definedName name="_xlnm.Print_Area" localSheetId="35">'310A-P30'!$A$1:$K$50</definedName>
    <definedName name="_xlnm.Print_Area" localSheetId="30">'310-P25'!$A$1:$G$67</definedName>
    <definedName name="_xlnm.Print_Area" localSheetId="31">'310-P26'!$A$1:$G$65</definedName>
    <definedName name="_xlnm.Print_Area" localSheetId="32">'310-P27'!$A$1:$I$65</definedName>
    <definedName name="_xlnm.Print_Area" localSheetId="33">'310-P28'!$A$1:$G$63</definedName>
    <definedName name="_xlnm.Print_Area" localSheetId="34">'310-P29'!$A$1:$I$63</definedName>
    <definedName name="_xlnm.Print_Area" localSheetId="36">'330 Inst-P31'!$A$1:$D$74</definedName>
    <definedName name="_xlnm.Print_Area" localSheetId="37">'330-P32'!$A$1:$G$56</definedName>
    <definedName name="_xlnm.Print_Area" localSheetId="38">'330-P33'!$A$1:$H$56</definedName>
    <definedName name="_xlnm.Print_Area" localSheetId="39">'332-P34'!$A$1:$I$76</definedName>
    <definedName name="_xlnm.Print_Area" localSheetId="40">'335-P35'!$A$1:$N$74</definedName>
    <definedName name="_xlnm.Print_Area" localSheetId="41">'339-P36'!$A$1:$J$74</definedName>
    <definedName name="_xlnm.Print_Area" localSheetId="42">'340-P37 '!$A$1:$H$70</definedName>
    <definedName name="_xlnm.Print_Area" localSheetId="43">'342-P38'!$A$1:$K$69</definedName>
    <definedName name="_xlnm.Print_Area" localSheetId="45">'350-P40'!$A$1:$G$73</definedName>
    <definedName name="_xlnm.Print_Area" localSheetId="46">'351-P41'!$A$1:$L$75</definedName>
    <definedName name="_xlnm.Print_Area" localSheetId="47">'352A-P42'!$A$1:$G$71</definedName>
    <definedName name="_xlnm.Print_Area" localSheetId="48">'352B-P43'!$A$1:$H$69</definedName>
    <definedName name="_xlnm.Print_Area" localSheetId="49">'410Inst-P44'!$A$1:$L$49</definedName>
    <definedName name="_xlnm.Print_Area" localSheetId="50">'410-P45'!$A$1:$M$49</definedName>
    <definedName name="_xlnm.Print_Area" localSheetId="51">'410-P46'!$A$3:$M$45</definedName>
    <definedName name="_xlnm.Print_Area" localSheetId="52">'410-P47'!$A$2:$M$49</definedName>
    <definedName name="_xlnm.Print_Area" localSheetId="53">'410-P48'!$A$1:$M$51</definedName>
    <definedName name="_xlnm.Print_Area" localSheetId="54">'410-P49'!$A$1:$M$48</definedName>
    <definedName name="_xlnm.Print_Area" localSheetId="55">'410-P50'!$A$1:$M$46</definedName>
    <definedName name="_xlnm.Print_Area" localSheetId="56">'410-P51'!$A$2:$M$45</definedName>
    <definedName name="_xlnm.Print_Area" localSheetId="57">'412-P52'!$A$1:$H$67</definedName>
    <definedName name="_xlnm.Print_Area" localSheetId="58">'414-P53'!$A$1:$L$52</definedName>
    <definedName name="_xlnm.Print_Area" localSheetId="60">'415Inst-P55'!$A$1:$I$80</definedName>
    <definedName name="_xlnm.Print_Area" localSheetId="61">'415-P56'!$A$1:$H$66</definedName>
    <definedName name="_xlnm.Print_Area" localSheetId="62">'415-P57'!$A$1:$H$66</definedName>
    <definedName name="_xlnm.Print_Area" localSheetId="63">'416-P58'!$A$1:$Q$52</definedName>
    <definedName name="_xlnm.Print_Area" localSheetId="66">'418-P61'!$A$1:$E$71</definedName>
    <definedName name="_xlnm.Print_Area" localSheetId="68">'450-P63'!$A$1:$J$75</definedName>
    <definedName name="_xlnm.Print_Area" localSheetId="69">'450-P64'!$A$1:$H$79</definedName>
    <definedName name="_xlnm.Print_Area" localSheetId="70">'460-P65'!$A$1:$L$65</definedName>
    <definedName name="_xlnm.Print_Area" localSheetId="71">'501-P66'!$A$1:$F$68</definedName>
    <definedName name="_xlnm.Print_Area" localSheetId="72">'502-P67'!$A$1:$J$71</definedName>
    <definedName name="_xlnm.Print_Area" localSheetId="74">'510-P69'!$A$1:$E$63</definedName>
    <definedName name="_xlnm.Print_Area" localSheetId="76">'512Inst-P71'!$A$1:$N$54</definedName>
    <definedName name="_xlnm.Print_Area" localSheetId="77">'512-P72'!$A$1:$K$50</definedName>
    <definedName name="_xlnm.Print_Area" localSheetId="78">'700Inst-P73'!$A$1:$I$65</definedName>
    <definedName name="_xlnm.Print_Area" localSheetId="79">'700SCH P74'!$A$1:$M$68</definedName>
    <definedName name="_xlnm.Print_Area" localSheetId="80">'702SCH P75'!$A$1:$N$46</definedName>
    <definedName name="_xlnm.Print_Area" localSheetId="82">'710Inst-P77'!$A$1:$I$47</definedName>
    <definedName name="_xlnm.Print_Area" localSheetId="83">'710-P78 '!$A$1:$Q$47</definedName>
    <definedName name="_xlnm.Print_Area" localSheetId="84">'710-P79'!$A$1:$Q$47</definedName>
    <definedName name="_xlnm.Print_Area" localSheetId="85">'710-P80'!$A$1:$J$68</definedName>
    <definedName name="_xlnm.Print_Area" localSheetId="89">'710S-P84'!$A$1:$K$68</definedName>
    <definedName name="_xlnm.Print_Area" localSheetId="90">'720SCH P85'!$A$1:$I$48</definedName>
    <definedName name="_xlnm.Print_Area" localSheetId="91">'721SCH p86'!$A$1:$O$46</definedName>
    <definedName name="_xlnm.Print_Area" localSheetId="92">'722SCH p87'!$A$1:$L$47</definedName>
    <definedName name="_xlnm.Print_Area" localSheetId="93">'723SCH p88'!$A$1:$L$45</definedName>
    <definedName name="_xlnm.Print_Area" localSheetId="94">'724SCH p89'!$A$1:$L$62</definedName>
    <definedName name="_xlnm.Print_Area" localSheetId="95">'725SCH p90'!$A$1:$G$63</definedName>
    <definedName name="_xlnm.Print_Area" localSheetId="96">'726&amp;750 p91'!$A$1:$N$46</definedName>
    <definedName name="_xlnm.Print_Area" localSheetId="97">'755Inst-P92'!$A$1:$G$67</definedName>
    <definedName name="_xlnm.Print_Area" localSheetId="98">'755Inst-P93'!$A$1:$I$65</definedName>
    <definedName name="_xlnm.Print_Area" localSheetId="99">'755-p94'!$B$1:$G$65</definedName>
    <definedName name="_xlnm.Print_Area" localSheetId="2">'Annual Report'!$A$1:$O$65</definedName>
    <definedName name="_xlnm.Print_Area" localSheetId="130">'Index-P123'!$A$1:$E$73</definedName>
    <definedName name="_xlnm.Print_Area" localSheetId="131">'Index-P124'!$A$1:$E$74</definedName>
    <definedName name="_xlnm.Print_Area" localSheetId="129">'Mem-P122'!$A$1:$X$71</definedName>
    <definedName name="_xlnm.Print_Area" localSheetId="29">'N&amp;R-P24'!$A$1:$C$61</definedName>
    <definedName name="_xlnm.Print_Area" localSheetId="44">'N&amp;R-P39'!$A$1:$C$61</definedName>
    <definedName name="_xlnm.Print_Area" localSheetId="59">'N&amp;R-P54'!$A$1:$C$63</definedName>
    <definedName name="_xlnm.Print_Area" localSheetId="67">'N&amp;R-P62'!$A$1:$C$63</definedName>
    <definedName name="_xlnm.Print_Area" localSheetId="73">'N&amp;R-P68'!$A$1:$C$63</definedName>
    <definedName name="_xlnm.Print_Area" localSheetId="75">'N&amp;R-P70'!$A$1:$C$63</definedName>
    <definedName name="_xlnm.Print_Area" localSheetId="81">'N&amp;R-P76'!$A$1:$C$63</definedName>
    <definedName name="_xlnm.Print_Area" localSheetId="3">'Notice 1'!$A$1:$C$64</definedName>
    <definedName name="_xlnm.Print_Area" localSheetId="128">'Oath-P121'!$A$1:$D$65</definedName>
    <definedName name="_xlnm.Print_Area" localSheetId="7">'P02'!$A$1:$D$79</definedName>
    <definedName name="_xlnm.Print_Area" localSheetId="8">'P03'!$A$1:$Y$72</definedName>
    <definedName name="_xlnm.Print_Area" localSheetId="9">'P04'!$A$1:$P$77</definedName>
    <definedName name="_xlnm.Print_Area" localSheetId="106">'PTC 330-P100'!$A$1:$H$56</definedName>
    <definedName name="_xlnm.Print_Area" localSheetId="105">'PTC 330-P99'!$A$1:$G$56</definedName>
    <definedName name="_xlnm.Print_Area" localSheetId="107">'PTC 332-P101'!$A$1:$I$76</definedName>
    <definedName name="_xlnm.Print_Area" localSheetId="108">'PTC 335-P102'!$A$1:$N$74</definedName>
    <definedName name="_xlnm.Print_Area" localSheetId="109">'PTC 352B-P103'!$A$1:$H$69</definedName>
    <definedName name="_xlnm.Print_Area" localSheetId="110">'PTC 410-P104'!$A$1:$M$49</definedName>
    <definedName name="_xlnm.Print_Area" localSheetId="111">'PTC 410-P105'!$A$3:$M$45</definedName>
    <definedName name="_xlnm.Print_Area" localSheetId="112">'PTC 410-P106'!$A$2:$M$49</definedName>
    <definedName name="_xlnm.Print_Area" localSheetId="113">'PTC 410-P107'!$A$1:$M$51</definedName>
    <definedName name="_xlnm.Print_Area" localSheetId="114">'PTC 410-P108'!$A$1:$M$48</definedName>
    <definedName name="_xlnm.Print_Area" localSheetId="115">'PTC 410-P109'!$A$1:$M$46</definedName>
    <definedName name="_xlnm.Print_Area" localSheetId="116">'PTC 410-P110'!$A$2:$M$45</definedName>
    <definedName name="_xlnm.Print_Area" localSheetId="117">'PTC 700 P111'!$A$1:$M$68</definedName>
    <definedName name="_xlnm.Print_Area" localSheetId="119">'PTC 710-P113'!$A$1:$Q$47</definedName>
    <definedName name="_xlnm.Print_Area" localSheetId="120">'PTC 710-P114'!$A$1:$Q$47</definedName>
    <definedName name="_xlnm.Print_Area" localSheetId="121">'PTC 710-P115'!$A$1:$J$68</definedName>
    <definedName name="_xlnm.Print_Area" localSheetId="125">'PTC 710S-P119'!$A$1:$K$68</definedName>
    <definedName name="_xlnm.Print_Area" localSheetId="126">'PTC 720-P120'!$A$1:$I$48</definedName>
    <definedName name="_xlnm.Print_Area" localSheetId="118">'PTC N&amp;R-P112'!$A$1:$C$63</definedName>
    <definedName name="_xlnm.Print_Area" localSheetId="103">'PTC Supplement'!$A$1:$C$58</definedName>
    <definedName name="_xlnm.Print_Area" localSheetId="4">'T of C'!$A$1:$H$72</definedName>
    <definedName name="Print_Area_MI" localSheetId="42">'340-P37 '!$A$1:$H$70</definedName>
    <definedName name="Print_Area_MI" localSheetId="43">'342-P38'!$A$1:$K$69</definedName>
    <definedName name="Print_Area_MI" localSheetId="46">'351-P41'!$B$1:$L$75</definedName>
    <definedName name="Print_Area_MI" localSheetId="49">#REF!</definedName>
    <definedName name="Print_Area_MI" localSheetId="56">'410-P51'!#REF!</definedName>
    <definedName name="Print_Area_MI" localSheetId="60">'415Inst-P55'!$A$1:$I$80</definedName>
    <definedName name="Print_Area_MI" localSheetId="68">'450-P63'!$A$1:$J$75</definedName>
    <definedName name="Print_Area_MI" localSheetId="69">'450-P64'!$A$1:$H$79</definedName>
    <definedName name="Print_Area_MI" localSheetId="72">'502-P67'!$A$1:$J$71</definedName>
    <definedName name="Print_Area_MI" localSheetId="76">'512Inst-P71'!$A$1:$N$54</definedName>
    <definedName name="Print_Area_MI" localSheetId="78">'700Inst-P73'!$A$1:$I$65</definedName>
    <definedName name="Print_Area_MI" localSheetId="82">'710Inst-P77'!$A$1:$I$47</definedName>
    <definedName name="Print_Area_MI" localSheetId="89">'710S-P84'!$A$1:$K$68</definedName>
    <definedName name="Print_Area_MI" localSheetId="97">'755Inst-P92'!$A$1:$F$67</definedName>
    <definedName name="Print_Area_MI" localSheetId="98">'755Inst-P93'!$A$1:$I$65</definedName>
    <definedName name="Print_Area_MI" localSheetId="129">'Mem-P122'!$A$1:$X$71</definedName>
    <definedName name="Print_Area_MI" localSheetId="7">'P02'!$A$1:$D$78</definedName>
    <definedName name="Print_Area_MI" localSheetId="116">'PTC 410-P110'!#REF!</definedName>
    <definedName name="Print_Area_MI" localSheetId="125">'PTC 710S-P119'!$A$1:$K$68</definedName>
    <definedName name="Print_Area_MI">'[3]Oath-P98'!$B$1:$D$65</definedName>
    <definedName name="_xlnm.Print_Titles" localSheetId="82">'710Inst-P77'!$1:$13</definedName>
    <definedName name="Print_Titles_MI" localSheetId="15">'[4]710Inst-P77'!$A$1:$IV$13</definedName>
    <definedName name="Print_Titles_MI" localSheetId="16">'[4]710Inst-P77'!$A$1:$IV$13</definedName>
    <definedName name="Print_Titles_MI" localSheetId="17">'[4]710Inst-P77'!$A$1:$IV$13</definedName>
    <definedName name="Print_Titles_MI" localSheetId="18">'[4]710Inst-P77'!$A$1:$IV$13</definedName>
    <definedName name="Print_Titles_MI" localSheetId="19">'[4]710Inst-P77'!$A$1:$IV$13</definedName>
    <definedName name="Print_Titles_MI" localSheetId="20">'[4]710Inst-P77'!$A$1:$IV$13</definedName>
    <definedName name="Print_Titles_MI" localSheetId="12">'[4]710Inst-P77'!$A$1:$IV$13</definedName>
    <definedName name="Print_Titles_MI" localSheetId="13">'[4]710Inst-P77'!$A$1:$IV$13</definedName>
    <definedName name="Print_Titles_MI" localSheetId="14">'[4]710Inst-P77'!$A$1:$IV$13</definedName>
    <definedName name="Print_Titles_MI" localSheetId="56">'410-P51'!#REF!</definedName>
    <definedName name="Print_Titles_MI" localSheetId="76">'512Inst-P71'!$1:$12</definedName>
    <definedName name="Print_Titles_MI" localSheetId="116">'PTC 410-P110'!#REF!</definedName>
    <definedName name="Print_Titles_MI">'[5]710Inst-P77'!$A$1:$IV$13</definedName>
    <definedName name="QRYGTWLEVELEXPENSES" localSheetId="23">#REF!</definedName>
    <definedName name="QRYGTWLEVELEXPENSES" localSheetId="21">#REF!</definedName>
    <definedName name="QRYGTWLEVELEXPENSES" localSheetId="70">#REF!</definedName>
    <definedName name="QRYGTWLEVELEXPENSES" localSheetId="134">#REF!</definedName>
    <definedName name="QRYGTWLEVELEXPENSES" localSheetId="135">#REF!</definedName>
    <definedName name="QRYGTWLEVELEXPENSES" localSheetId="0">#REF!</definedName>
    <definedName name="QRYGTWLEVELEXPENSES" localSheetId="130">#REF!</definedName>
    <definedName name="QRYGTWLEVELEXPENSES" localSheetId="131">#REF!</definedName>
    <definedName name="QRYGTWLEVELEXPENSES" localSheetId="129">#REF!</definedName>
    <definedName name="QRYGTWLEVELEXPENSES" localSheetId="44">#REF!</definedName>
    <definedName name="QRYGTWLEVELEXPENSES" localSheetId="59">#REF!</definedName>
    <definedName name="QRYGTWLEVELEXPENSES" localSheetId="75">#REF!</definedName>
    <definedName name="QRYGTWLEVELEXPENSES" localSheetId="81">#REF!</definedName>
    <definedName name="QRYGTWLEVELEXPENSES" localSheetId="128">#REF!</definedName>
    <definedName name="QRYGTWLEVELEXPENSES" localSheetId="117">#REF!</definedName>
    <definedName name="QRYGTWLEVELEXPENSES" localSheetId="119">#REF!</definedName>
    <definedName name="QRYGTWLEVELEXPENSES" localSheetId="125">#REF!</definedName>
    <definedName name="QRYGTWLEVELEXPENSES" localSheetId="126">#REF!</definedName>
    <definedName name="QRYGTWLEVELEXPENSES" localSheetId="118">#REF!</definedName>
    <definedName name="QRYGTWLEVELEXPENSES">#REF!</definedName>
    <definedName name="QRYICLEASESEXPENSES" localSheetId="23">#REF!</definedName>
    <definedName name="QRYICLEASESEXPENSES" localSheetId="21">#REF!</definedName>
    <definedName name="QRYICLEASESEXPENSES" localSheetId="70">#REF!</definedName>
    <definedName name="QRYICLEASESEXPENSES" localSheetId="134">#REF!</definedName>
    <definedName name="QRYICLEASESEXPENSES" localSheetId="135">#REF!</definedName>
    <definedName name="QRYICLEASESEXPENSES" localSheetId="0">#REF!</definedName>
    <definedName name="QRYICLEASESEXPENSES" localSheetId="130">#REF!</definedName>
    <definedName name="QRYICLEASESEXPENSES" localSheetId="131">#REF!</definedName>
    <definedName name="QRYICLEASESEXPENSES" localSheetId="129">#REF!</definedName>
    <definedName name="QRYICLEASESEXPENSES" localSheetId="44">#REF!</definedName>
    <definedName name="QRYICLEASESEXPENSES" localSheetId="59">#REF!</definedName>
    <definedName name="QRYICLEASESEXPENSES" localSheetId="75">#REF!</definedName>
    <definedName name="QRYICLEASESEXPENSES" localSheetId="81">#REF!</definedName>
    <definedName name="QRYICLEASESEXPENSES" localSheetId="128">#REF!</definedName>
    <definedName name="QRYICLEASESEXPENSES" localSheetId="117">#REF!</definedName>
    <definedName name="QRYICLEASESEXPENSES" localSheetId="119">#REF!</definedName>
    <definedName name="QRYICLEASESEXPENSES" localSheetId="125">#REF!</definedName>
    <definedName name="QRYICLEASESEXPENSES" localSheetId="118">#REF!</definedName>
    <definedName name="QRYICLEASESEXPENSES">#REF!</definedName>
    <definedName name="QRYWCLEASESEXPENSES" localSheetId="23">#REF!</definedName>
    <definedName name="QRYWCLEASESEXPENSES" localSheetId="21">#REF!</definedName>
    <definedName name="QRYWCLEASESEXPENSES" localSheetId="70">#REF!</definedName>
    <definedName name="QRYWCLEASESEXPENSES" localSheetId="134">#REF!</definedName>
    <definedName name="QRYWCLEASESEXPENSES" localSheetId="135">#REF!</definedName>
    <definedName name="QRYWCLEASESEXPENSES" localSheetId="0">#REF!</definedName>
    <definedName name="QRYWCLEASESEXPENSES" localSheetId="130">#REF!</definedName>
    <definedName name="QRYWCLEASESEXPENSES" localSheetId="131">#REF!</definedName>
    <definedName name="QRYWCLEASESEXPENSES" localSheetId="129">#REF!</definedName>
    <definedName name="QRYWCLEASESEXPENSES" localSheetId="44">#REF!</definedName>
    <definedName name="QRYWCLEASESEXPENSES" localSheetId="59">#REF!</definedName>
    <definedName name="QRYWCLEASESEXPENSES" localSheetId="75">#REF!</definedName>
    <definedName name="QRYWCLEASESEXPENSES" localSheetId="81">#REF!</definedName>
    <definedName name="QRYWCLEASESEXPENSES" localSheetId="128">#REF!</definedName>
    <definedName name="QRYWCLEASESEXPENSES" localSheetId="117">#REF!</definedName>
    <definedName name="QRYWCLEASESEXPENSES" localSheetId="119">#REF!</definedName>
    <definedName name="QRYWCLEASESEXPENSES" localSheetId="125">#REF!</definedName>
    <definedName name="QRYWCLEASESEXPENSES" localSheetId="118">#REF!</definedName>
    <definedName name="QRYWCLEASESEXPENSES">#REF!</definedName>
    <definedName name="qryYearlyForAllOperatingLeaseNBGTW" localSheetId="23">#REF!</definedName>
    <definedName name="qryYearlyForAllOperatingLeaseNBGTW" localSheetId="70">#REF!</definedName>
    <definedName name="qryYearlyForAllOperatingLeaseNBGTW" localSheetId="134">#REF!</definedName>
    <definedName name="qryYearlyForAllOperatingLeaseNBGTW" localSheetId="135">#REF!</definedName>
    <definedName name="qryYearlyForAllOperatingLeaseNBGTW" localSheetId="130">#REF!</definedName>
    <definedName name="qryYearlyForAllOperatingLeaseNBGTW" localSheetId="131">#REF!</definedName>
    <definedName name="qryYearlyForAllOperatingLeaseNBGTW" localSheetId="129">#REF!</definedName>
    <definedName name="qryYearlyForAllOperatingLeaseNBGTW" localSheetId="44">#REF!</definedName>
    <definedName name="qryYearlyForAllOperatingLeaseNBGTW" localSheetId="59">#REF!</definedName>
    <definedName name="qryYearlyForAllOperatingLeaseNBGTW" localSheetId="75">#REF!</definedName>
    <definedName name="qryYearlyForAllOperatingLeaseNBGTW" localSheetId="81">#REF!</definedName>
    <definedName name="qryYearlyForAllOperatingLeaseNBGTW" localSheetId="128">#REF!</definedName>
    <definedName name="qryYearlyForAllOperatingLeaseNBGTW" localSheetId="117">#REF!</definedName>
    <definedName name="qryYearlyForAllOperatingLeaseNBGTW" localSheetId="119">#REF!</definedName>
    <definedName name="qryYearlyForAllOperatingLeaseNBGTW" localSheetId="125">#REF!</definedName>
    <definedName name="qryYearlyForAllOperatingLeaseNBGTW" localSheetId="118">#REF!</definedName>
    <definedName name="qryYearlyForAllOperatingLeaseNBGTW">#REF!</definedName>
    <definedName name="Query_CN" localSheetId="23">#REF!</definedName>
    <definedName name="Query_CN" localSheetId="21">#REF!</definedName>
    <definedName name="Query_CN" localSheetId="70">#REF!</definedName>
    <definedName name="Query_CN" localSheetId="134">#REF!</definedName>
    <definedName name="Query_CN" localSheetId="135">#REF!</definedName>
    <definedName name="Query_CN" localSheetId="0">#REF!</definedName>
    <definedName name="Query_CN" localSheetId="130">#REF!</definedName>
    <definedName name="Query_CN" localSheetId="131">#REF!</definedName>
    <definedName name="Query_CN" localSheetId="129">#REF!</definedName>
    <definedName name="Query_CN" localSheetId="44">#REF!</definedName>
    <definedName name="Query_CN" localSheetId="59">#REF!</definedName>
    <definedName name="Query_CN" localSheetId="75">#REF!</definedName>
    <definedName name="Query_CN" localSheetId="81">#REF!</definedName>
    <definedName name="Query_CN" localSheetId="128">#REF!</definedName>
    <definedName name="Query_CN" localSheetId="117">#REF!</definedName>
    <definedName name="Query_CN" localSheetId="119">#REF!</definedName>
    <definedName name="Query_CN" localSheetId="125">#REF!</definedName>
    <definedName name="Query_CN" localSheetId="118">#REF!</definedName>
    <definedName name="Query_CN">#REF!</definedName>
  </definedNames>
  <calcPr calcId="125725"/>
</workbook>
</file>

<file path=xl/calcChain.xml><?xml version="1.0" encoding="utf-8"?>
<calcChain xmlns="http://schemas.openxmlformats.org/spreadsheetml/2006/main">
  <c r="F52" i="187"/>
  <c r="F48"/>
  <c r="E48"/>
  <c r="E52" s="1"/>
  <c r="D48"/>
  <c r="D52" s="1"/>
  <c r="F39"/>
  <c r="E39"/>
  <c r="D39"/>
  <c r="D34" i="177" l="1"/>
  <c r="G52" i="176"/>
  <c r="G67" s="1"/>
  <c r="H52"/>
  <c r="I52"/>
  <c r="H67"/>
  <c r="I67"/>
  <c r="C21" i="175"/>
  <c r="D21"/>
  <c r="E21"/>
  <c r="G21"/>
  <c r="H21"/>
  <c r="I21"/>
  <c r="C36"/>
  <c r="D36"/>
  <c r="E36"/>
  <c r="F36"/>
  <c r="G36"/>
  <c r="H36"/>
  <c r="I36"/>
  <c r="E21" i="174"/>
  <c r="F21"/>
  <c r="G21"/>
  <c r="H21"/>
  <c r="I21"/>
  <c r="D36"/>
  <c r="E36"/>
  <c r="F36"/>
  <c r="G36"/>
  <c r="H36"/>
  <c r="I36"/>
  <c r="C62" i="173"/>
  <c r="D62"/>
  <c r="E62"/>
  <c r="E64" s="1"/>
  <c r="F62"/>
  <c r="G62"/>
  <c r="H62"/>
  <c r="I62"/>
  <c r="I64" s="1"/>
  <c r="C64"/>
  <c r="D64"/>
  <c r="F64"/>
  <c r="G64"/>
  <c r="H64"/>
  <c r="D62" i="172"/>
  <c r="D64" s="1"/>
  <c r="E62"/>
  <c r="E64" s="1"/>
  <c r="F62"/>
  <c r="G62"/>
  <c r="H62"/>
  <c r="H64" s="1"/>
  <c r="I62"/>
  <c r="I64" s="1"/>
  <c r="F64"/>
  <c r="G64"/>
  <c r="M17" i="171"/>
  <c r="M26" s="1"/>
  <c r="M19"/>
  <c r="M20"/>
  <c r="M21"/>
  <c r="M23"/>
  <c r="M25"/>
  <c r="E26"/>
  <c r="F26"/>
  <c r="G26"/>
  <c r="G36" s="1"/>
  <c r="H26"/>
  <c r="H36" s="1"/>
  <c r="I26"/>
  <c r="J26"/>
  <c r="K26"/>
  <c r="K36" s="1"/>
  <c r="L26"/>
  <c r="L36" s="1"/>
  <c r="N26"/>
  <c r="O26"/>
  <c r="O36" s="1"/>
  <c r="M29"/>
  <c r="M30"/>
  <c r="M32"/>
  <c r="M34"/>
  <c r="E35"/>
  <c r="F35"/>
  <c r="G35"/>
  <c r="H35"/>
  <c r="I35"/>
  <c r="J35"/>
  <c r="K35"/>
  <c r="L35"/>
  <c r="M35" s="1"/>
  <c r="N35"/>
  <c r="O35"/>
  <c r="E36"/>
  <c r="F36"/>
  <c r="I36"/>
  <c r="J36"/>
  <c r="N36"/>
  <c r="O37"/>
  <c r="M38"/>
  <c r="M46" s="1"/>
  <c r="M39"/>
  <c r="M41"/>
  <c r="M43"/>
  <c r="M45"/>
  <c r="E46"/>
  <c r="F46"/>
  <c r="G46"/>
  <c r="H46"/>
  <c r="I46"/>
  <c r="J46"/>
  <c r="K46"/>
  <c r="L46"/>
  <c r="O46"/>
  <c r="M16" i="170"/>
  <c r="M17"/>
  <c r="M18"/>
  <c r="M19"/>
  <c r="E20"/>
  <c r="F20"/>
  <c r="F23" s="1"/>
  <c r="F26" s="1"/>
  <c r="G20"/>
  <c r="G23" s="1"/>
  <c r="G26" s="1"/>
  <c r="H20"/>
  <c r="I20"/>
  <c r="J20"/>
  <c r="J23" s="1"/>
  <c r="J26" s="1"/>
  <c r="K20"/>
  <c r="M20" s="1"/>
  <c r="L20"/>
  <c r="N20"/>
  <c r="N23" s="1"/>
  <c r="O20"/>
  <c r="O23" s="1"/>
  <c r="O26" s="1"/>
  <c r="M21"/>
  <c r="M22"/>
  <c r="E23"/>
  <c r="E26" s="1"/>
  <c r="H23"/>
  <c r="I23"/>
  <c r="I26" s="1"/>
  <c r="L23"/>
  <c r="M24"/>
  <c r="M25"/>
  <c r="H26"/>
  <c r="L26"/>
  <c r="O35"/>
  <c r="O36"/>
  <c r="O37"/>
  <c r="E38"/>
  <c r="F38"/>
  <c r="G38"/>
  <c r="H38"/>
  <c r="I38"/>
  <c r="J38"/>
  <c r="K38"/>
  <c r="L38"/>
  <c r="M38"/>
  <c r="N38"/>
  <c r="O38"/>
  <c r="O39"/>
  <c r="E41"/>
  <c r="F41"/>
  <c r="G41"/>
  <c r="H41"/>
  <c r="I41"/>
  <c r="J41"/>
  <c r="K41"/>
  <c r="L41"/>
  <c r="M41"/>
  <c r="N41"/>
  <c r="O41"/>
  <c r="K10" i="168"/>
  <c r="K64" s="1"/>
  <c r="K12"/>
  <c r="K14"/>
  <c r="K16"/>
  <c r="E64"/>
  <c r="F64"/>
  <c r="G64"/>
  <c r="H64"/>
  <c r="I64"/>
  <c r="J64"/>
  <c r="J43" i="167"/>
  <c r="H43"/>
  <c r="G43"/>
  <c r="F43"/>
  <c r="E43"/>
  <c r="K42"/>
  <c r="I42"/>
  <c r="I41"/>
  <c r="K41" s="1"/>
  <c r="K40"/>
  <c r="I40"/>
  <c r="I39"/>
  <c r="K39" s="1"/>
  <c r="K38"/>
  <c r="I38"/>
  <c r="I37"/>
  <c r="K37" s="1"/>
  <c r="K36"/>
  <c r="I36"/>
  <c r="I35"/>
  <c r="K35" s="1"/>
  <c r="K34"/>
  <c r="I34"/>
  <c r="I33"/>
  <c r="K33" s="1"/>
  <c r="K32"/>
  <c r="I32"/>
  <c r="I31"/>
  <c r="K31" s="1"/>
  <c r="K30"/>
  <c r="I30"/>
  <c r="I29"/>
  <c r="K29" s="1"/>
  <c r="K28"/>
  <c r="I28"/>
  <c r="I27"/>
  <c r="K27" s="1"/>
  <c r="K26"/>
  <c r="I26"/>
  <c r="I25"/>
  <c r="K25" s="1"/>
  <c r="J22"/>
  <c r="H22"/>
  <c r="G22"/>
  <c r="F22"/>
  <c r="E22"/>
  <c r="I21"/>
  <c r="K21" s="1"/>
  <c r="K20"/>
  <c r="I20"/>
  <c r="I19"/>
  <c r="K19" s="1"/>
  <c r="K18"/>
  <c r="I18"/>
  <c r="I17"/>
  <c r="K17" s="1"/>
  <c r="K16"/>
  <c r="I16"/>
  <c r="I15"/>
  <c r="K15" s="1"/>
  <c r="K14"/>
  <c r="I14"/>
  <c r="I13"/>
  <c r="I22" s="1"/>
  <c r="H45" i="166"/>
  <c r="G45"/>
  <c r="F45"/>
  <c r="E45"/>
  <c r="I44"/>
  <c r="K44" s="1"/>
  <c r="K43"/>
  <c r="I43"/>
  <c r="I42"/>
  <c r="K42" s="1"/>
  <c r="K41"/>
  <c r="I41"/>
  <c r="I40"/>
  <c r="K40" s="1"/>
  <c r="K39"/>
  <c r="I39"/>
  <c r="I38"/>
  <c r="K38" s="1"/>
  <c r="K37"/>
  <c r="I37"/>
  <c r="I36"/>
  <c r="K36" s="1"/>
  <c r="K35"/>
  <c r="I35"/>
  <c r="I45" s="1"/>
  <c r="J33"/>
  <c r="H33"/>
  <c r="G33"/>
  <c r="F33"/>
  <c r="E33"/>
  <c r="I32"/>
  <c r="K32" s="1"/>
  <c r="K31"/>
  <c r="I31"/>
  <c r="K30"/>
  <c r="I30"/>
  <c r="K29"/>
  <c r="I29"/>
  <c r="I33" s="1"/>
  <c r="K28"/>
  <c r="K33" s="1"/>
  <c r="I28"/>
  <c r="J26"/>
  <c r="G26"/>
  <c r="F26"/>
  <c r="I25"/>
  <c r="K25" s="1"/>
  <c r="K24"/>
  <c r="I24"/>
  <c r="I23"/>
  <c r="K23" s="1"/>
  <c r="K22"/>
  <c r="I22"/>
  <c r="I21"/>
  <c r="K21" s="1"/>
  <c r="K20"/>
  <c r="I20"/>
  <c r="I19"/>
  <c r="K19" s="1"/>
  <c r="K18"/>
  <c r="I18"/>
  <c r="I17"/>
  <c r="K17" s="1"/>
  <c r="K16"/>
  <c r="I16"/>
  <c r="I15"/>
  <c r="K15" s="1"/>
  <c r="K14"/>
  <c r="I14"/>
  <c r="I13"/>
  <c r="K13" s="1"/>
  <c r="J54" i="165"/>
  <c r="H54"/>
  <c r="H26" i="166" s="1"/>
  <c r="H23" i="167" s="1"/>
  <c r="G54" i="165"/>
  <c r="F54"/>
  <c r="E54"/>
  <c r="E26" i="166" s="1"/>
  <c r="K48" i="165"/>
  <c r="I48"/>
  <c r="I47"/>
  <c r="K47" s="1"/>
  <c r="K54" s="1"/>
  <c r="J45"/>
  <c r="J23" i="167" s="1"/>
  <c r="H45" i="165"/>
  <c r="G45"/>
  <c r="G23" i="167" s="1"/>
  <c r="F45" i="165"/>
  <c r="F23" i="167" s="1"/>
  <c r="E45" i="165"/>
  <c r="E23" i="167" s="1"/>
  <c r="I44" i="165"/>
  <c r="K44" s="1"/>
  <c r="K43"/>
  <c r="I43"/>
  <c r="I42"/>
  <c r="K42" s="1"/>
  <c r="K41"/>
  <c r="I41"/>
  <c r="I40"/>
  <c r="K40" s="1"/>
  <c r="K39"/>
  <c r="I39"/>
  <c r="I38"/>
  <c r="K38" s="1"/>
  <c r="K37"/>
  <c r="I37"/>
  <c r="I36"/>
  <c r="K36" s="1"/>
  <c r="K35"/>
  <c r="I35"/>
  <c r="I34"/>
  <c r="K34" s="1"/>
  <c r="K33"/>
  <c r="I33"/>
  <c r="I32"/>
  <c r="K32" s="1"/>
  <c r="K31"/>
  <c r="I31"/>
  <c r="I30"/>
  <c r="K30" s="1"/>
  <c r="K29"/>
  <c r="I29"/>
  <c r="I28"/>
  <c r="K28" s="1"/>
  <c r="K27"/>
  <c r="I27"/>
  <c r="I45" s="1"/>
  <c r="E23"/>
  <c r="I23" s="1"/>
  <c r="K22"/>
  <c r="I22"/>
  <c r="I21"/>
  <c r="K21" s="1"/>
  <c r="K20"/>
  <c r="I20"/>
  <c r="I19"/>
  <c r="K19" s="1"/>
  <c r="K18"/>
  <c r="I18"/>
  <c r="I17"/>
  <c r="K17" s="1"/>
  <c r="K16"/>
  <c r="I16"/>
  <c r="I15"/>
  <c r="K15" s="1"/>
  <c r="K14"/>
  <c r="I14"/>
  <c r="I13"/>
  <c r="K13" s="1"/>
  <c r="J54" i="164"/>
  <c r="J23" i="165" s="1"/>
  <c r="H54" i="164"/>
  <c r="H23" i="165" s="1"/>
  <c r="G54" i="164"/>
  <c r="G23" i="165" s="1"/>
  <c r="F54" i="164"/>
  <c r="F23" i="165" s="1"/>
  <c r="E54" i="164"/>
  <c r="K49"/>
  <c r="I49"/>
  <c r="I48"/>
  <c r="K48" s="1"/>
  <c r="K47"/>
  <c r="I47"/>
  <c r="I46"/>
  <c r="K46" s="1"/>
  <c r="K45"/>
  <c r="I45"/>
  <c r="I44"/>
  <c r="K44" s="1"/>
  <c r="K43"/>
  <c r="I43"/>
  <c r="I42"/>
  <c r="K42" s="1"/>
  <c r="K41"/>
  <c r="I41"/>
  <c r="I40"/>
  <c r="K40" s="1"/>
  <c r="K39"/>
  <c r="K54" s="1"/>
  <c r="I39"/>
  <c r="K37"/>
  <c r="I37"/>
  <c r="I54" s="1"/>
  <c r="J35"/>
  <c r="H35"/>
  <c r="G35"/>
  <c r="F35"/>
  <c r="E35"/>
  <c r="I34"/>
  <c r="K34" s="1"/>
  <c r="K33"/>
  <c r="I33"/>
  <c r="I32"/>
  <c r="K32" s="1"/>
  <c r="K31"/>
  <c r="I31"/>
  <c r="I30"/>
  <c r="K30" s="1"/>
  <c r="K29"/>
  <c r="I29"/>
  <c r="I28"/>
  <c r="K28" s="1"/>
  <c r="K27"/>
  <c r="I27"/>
  <c r="I26"/>
  <c r="K26" s="1"/>
  <c r="K25"/>
  <c r="I25"/>
  <c r="I24"/>
  <c r="K24" s="1"/>
  <c r="K23"/>
  <c r="I23"/>
  <c r="I22"/>
  <c r="K22" s="1"/>
  <c r="K21"/>
  <c r="I21"/>
  <c r="I20"/>
  <c r="K20" s="1"/>
  <c r="K19"/>
  <c r="I19"/>
  <c r="I18"/>
  <c r="K18" s="1"/>
  <c r="K17"/>
  <c r="I17"/>
  <c r="I35" s="1"/>
  <c r="J15"/>
  <c r="J24" i="165" s="1"/>
  <c r="F15" i="164"/>
  <c r="F24" i="165" s="1"/>
  <c r="I14" i="164"/>
  <c r="K14" s="1"/>
  <c r="K13"/>
  <c r="I13"/>
  <c r="J51" i="163"/>
  <c r="H51"/>
  <c r="H15" i="164" s="1"/>
  <c r="G51" i="163"/>
  <c r="G15" i="164" s="1"/>
  <c r="F51" i="163"/>
  <c r="E51"/>
  <c r="E15" i="164" s="1"/>
  <c r="E24" i="165" s="1"/>
  <c r="K48" i="163"/>
  <c r="I48"/>
  <c r="I47"/>
  <c r="K47" s="1"/>
  <c r="K46"/>
  <c r="I46"/>
  <c r="I45"/>
  <c r="K45" s="1"/>
  <c r="K44"/>
  <c r="I44"/>
  <c r="I43"/>
  <c r="K43" s="1"/>
  <c r="K42"/>
  <c r="I42"/>
  <c r="I41"/>
  <c r="K41" s="1"/>
  <c r="K40"/>
  <c r="I40"/>
  <c r="I39"/>
  <c r="K39" s="1"/>
  <c r="K38"/>
  <c r="I38"/>
  <c r="I37"/>
  <c r="K37" s="1"/>
  <c r="K36"/>
  <c r="I36"/>
  <c r="I35"/>
  <c r="K35" s="1"/>
  <c r="K34"/>
  <c r="I34"/>
  <c r="I33"/>
  <c r="K33" s="1"/>
  <c r="H30"/>
  <c r="G30"/>
  <c r="K29"/>
  <c r="I29"/>
  <c r="I28"/>
  <c r="K28" s="1"/>
  <c r="K27"/>
  <c r="I27"/>
  <c r="I26"/>
  <c r="K26" s="1"/>
  <c r="K25"/>
  <c r="I25"/>
  <c r="I24"/>
  <c r="K24" s="1"/>
  <c r="K23"/>
  <c r="I23"/>
  <c r="K22"/>
  <c r="I22"/>
  <c r="K21"/>
  <c r="I21"/>
  <c r="K20"/>
  <c r="I20"/>
  <c r="K19"/>
  <c r="I19"/>
  <c r="K18"/>
  <c r="I18"/>
  <c r="K17"/>
  <c r="I17"/>
  <c r="I16"/>
  <c r="K16" s="1"/>
  <c r="K15"/>
  <c r="I15"/>
  <c r="I14"/>
  <c r="K14" s="1"/>
  <c r="K13"/>
  <c r="I13"/>
  <c r="J47" i="162"/>
  <c r="H47"/>
  <c r="G47"/>
  <c r="F47"/>
  <c r="E47"/>
  <c r="K45"/>
  <c r="I45"/>
  <c r="I44"/>
  <c r="K44" s="1"/>
  <c r="K43"/>
  <c r="I43"/>
  <c r="I42"/>
  <c r="K42" s="1"/>
  <c r="K41"/>
  <c r="I41"/>
  <c r="I40"/>
  <c r="K40" s="1"/>
  <c r="K39"/>
  <c r="I39"/>
  <c r="I38"/>
  <c r="K38" s="1"/>
  <c r="K37"/>
  <c r="I37"/>
  <c r="I36"/>
  <c r="K36" s="1"/>
  <c r="K35"/>
  <c r="I35"/>
  <c r="I34"/>
  <c r="K34" s="1"/>
  <c r="K33"/>
  <c r="I33"/>
  <c r="I32"/>
  <c r="K32" s="1"/>
  <c r="K31"/>
  <c r="I31"/>
  <c r="I30"/>
  <c r="K30" s="1"/>
  <c r="K29"/>
  <c r="I29"/>
  <c r="I28"/>
  <c r="K28" s="1"/>
  <c r="K27"/>
  <c r="I27"/>
  <c r="I26"/>
  <c r="K26" s="1"/>
  <c r="K25"/>
  <c r="I25"/>
  <c r="I24"/>
  <c r="K24" s="1"/>
  <c r="K23"/>
  <c r="I23"/>
  <c r="I22"/>
  <c r="K22" s="1"/>
  <c r="K21"/>
  <c r="I21"/>
  <c r="I20"/>
  <c r="K20" s="1"/>
  <c r="K19"/>
  <c r="I19"/>
  <c r="I18"/>
  <c r="K18" s="1"/>
  <c r="K17"/>
  <c r="I17"/>
  <c r="I16"/>
  <c r="K16" s="1"/>
  <c r="K15"/>
  <c r="I15"/>
  <c r="I14"/>
  <c r="I47" s="1"/>
  <c r="K13"/>
  <c r="I13"/>
  <c r="J51" i="161"/>
  <c r="J30" i="163" s="1"/>
  <c r="J44" i="167" s="1"/>
  <c r="H51" i="161"/>
  <c r="G51"/>
  <c r="F51"/>
  <c r="F30" i="163" s="1"/>
  <c r="E51" i="161"/>
  <c r="E30" i="163" s="1"/>
  <c r="E44" i="167" s="1"/>
  <c r="I48" i="161"/>
  <c r="K48" s="1"/>
  <c r="K47"/>
  <c r="I47"/>
  <c r="I46"/>
  <c r="K46" s="1"/>
  <c r="K45"/>
  <c r="I45"/>
  <c r="I44"/>
  <c r="K44" s="1"/>
  <c r="K43"/>
  <c r="I43"/>
  <c r="K42"/>
  <c r="I42"/>
  <c r="K41"/>
  <c r="I41"/>
  <c r="K40"/>
  <c r="I40"/>
  <c r="K39"/>
  <c r="I39"/>
  <c r="K38"/>
  <c r="I38"/>
  <c r="K37"/>
  <c r="I37"/>
  <c r="K36"/>
  <c r="I36"/>
  <c r="K35"/>
  <c r="I35"/>
  <c r="I34"/>
  <c r="K34" s="1"/>
  <c r="K33"/>
  <c r="I33"/>
  <c r="I32"/>
  <c r="K32" s="1"/>
  <c r="K31"/>
  <c r="I31"/>
  <c r="I30"/>
  <c r="K30" s="1"/>
  <c r="K29"/>
  <c r="I29"/>
  <c r="I28"/>
  <c r="K28" s="1"/>
  <c r="K27"/>
  <c r="I27"/>
  <c r="I26"/>
  <c r="K26" s="1"/>
  <c r="K25"/>
  <c r="I25"/>
  <c r="I24"/>
  <c r="K24" s="1"/>
  <c r="K22"/>
  <c r="I22"/>
  <c r="I21"/>
  <c r="K21" s="1"/>
  <c r="K20"/>
  <c r="I20"/>
  <c r="I19"/>
  <c r="K19" s="1"/>
  <c r="K18"/>
  <c r="K51" s="1"/>
  <c r="I18"/>
  <c r="I51" s="1"/>
  <c r="I30" i="163" s="1"/>
  <c r="H64" i="160"/>
  <c r="H65" s="1"/>
  <c r="H66" s="1"/>
  <c r="H67" s="1"/>
  <c r="A64"/>
  <c r="A65" s="1"/>
  <c r="A66" s="1"/>
  <c r="A67" s="1"/>
  <c r="G63"/>
  <c r="F63"/>
  <c r="F67" s="1"/>
  <c r="E63"/>
  <c r="E67" s="1"/>
  <c r="H55"/>
  <c r="H56" s="1"/>
  <c r="H57" s="1"/>
  <c r="H58" s="1"/>
  <c r="H59" s="1"/>
  <c r="H60" s="1"/>
  <c r="H61" s="1"/>
  <c r="H62" s="1"/>
  <c r="H54"/>
  <c r="G54"/>
  <c r="G67" s="1"/>
  <c r="F54"/>
  <c r="E54"/>
  <c r="A54"/>
  <c r="A55" s="1"/>
  <c r="A56" s="1"/>
  <c r="A57" s="1"/>
  <c r="A58" s="1"/>
  <c r="A59" s="1"/>
  <c r="A60" s="1"/>
  <c r="A61" s="1"/>
  <c r="A62" s="1"/>
  <c r="A26"/>
  <c r="A27" s="1"/>
  <c r="A28" s="1"/>
  <c r="A29" s="1"/>
  <c r="A30" s="1"/>
  <c r="A31" s="1"/>
  <c r="A32" s="1"/>
  <c r="A33" s="1"/>
  <c r="A34" s="1"/>
  <c r="A35" s="1"/>
  <c r="A36" s="1"/>
  <c r="A37" s="1"/>
  <c r="A38" s="1"/>
  <c r="A39" s="1"/>
  <c r="A40" s="1"/>
  <c r="A41" s="1"/>
  <c r="A42" s="1"/>
  <c r="A43" s="1"/>
  <c r="A44" s="1"/>
  <c r="A45" s="1"/>
  <c r="A46" s="1"/>
  <c r="A47" s="1"/>
  <c r="A48" s="1"/>
  <c r="A49" s="1"/>
  <c r="A50" s="1"/>
  <c r="A51" s="1"/>
  <c r="A52" s="1"/>
  <c r="H25"/>
  <c r="H26" s="1"/>
  <c r="H27" s="1"/>
  <c r="H28" s="1"/>
  <c r="H29" s="1"/>
  <c r="H30" s="1"/>
  <c r="H31" s="1"/>
  <c r="H32" s="1"/>
  <c r="H33" s="1"/>
  <c r="H34" s="1"/>
  <c r="H35" s="1"/>
  <c r="H36" s="1"/>
  <c r="H37" s="1"/>
  <c r="H38" s="1"/>
  <c r="H39" s="1"/>
  <c r="H40" s="1"/>
  <c r="H41" s="1"/>
  <c r="H42" s="1"/>
  <c r="H43" s="1"/>
  <c r="H44" s="1"/>
  <c r="H45" s="1"/>
  <c r="H46" s="1"/>
  <c r="H47" s="1"/>
  <c r="H48" s="1"/>
  <c r="H49" s="1"/>
  <c r="H50" s="1"/>
  <c r="H51" s="1"/>
  <c r="H52" s="1"/>
  <c r="A25"/>
  <c r="H67" i="159"/>
  <c r="F67"/>
  <c r="K66"/>
  <c r="K67" s="1"/>
  <c r="I66"/>
  <c r="I67" s="1"/>
  <c r="H66"/>
  <c r="F66"/>
  <c r="E66"/>
  <c r="E67" s="1"/>
  <c r="M65"/>
  <c r="M64"/>
  <c r="M63"/>
  <c r="M62"/>
  <c r="M61"/>
  <c r="M60"/>
  <c r="M59"/>
  <c r="M58"/>
  <c r="M57"/>
  <c r="M66" s="1"/>
  <c r="M67" s="1"/>
  <c r="K55"/>
  <c r="I55"/>
  <c r="H55"/>
  <c r="F55"/>
  <c r="E55"/>
  <c r="M54"/>
  <c r="M53"/>
  <c r="M52"/>
  <c r="M51"/>
  <c r="M50"/>
  <c r="M49"/>
  <c r="M48"/>
  <c r="M47"/>
  <c r="M46"/>
  <c r="M45"/>
  <c r="M44"/>
  <c r="M43"/>
  <c r="M42"/>
  <c r="M41"/>
  <c r="M40"/>
  <c r="M39"/>
  <c r="M38"/>
  <c r="M37"/>
  <c r="M36"/>
  <c r="M35"/>
  <c r="M34"/>
  <c r="M33"/>
  <c r="M32"/>
  <c r="M31"/>
  <c r="M30"/>
  <c r="M29"/>
  <c r="M28"/>
  <c r="M27"/>
  <c r="M26"/>
  <c r="M55" s="1"/>
  <c r="G74" i="158"/>
  <c r="G75" s="1"/>
  <c r="F74"/>
  <c r="F75" s="1"/>
  <c r="D74"/>
  <c r="D75" s="1"/>
  <c r="C74"/>
  <c r="C75" s="1"/>
  <c r="G64"/>
  <c r="F64"/>
  <c r="D64"/>
  <c r="C64"/>
  <c r="D52" i="157"/>
  <c r="G51"/>
  <c r="D66" i="160" s="1"/>
  <c r="F51" i="157"/>
  <c r="F50"/>
  <c r="G50" s="1"/>
  <c r="D65" i="160" s="1"/>
  <c r="G49" i="157"/>
  <c r="D64" i="160" s="1"/>
  <c r="F49" i="157"/>
  <c r="E48"/>
  <c r="E52" s="1"/>
  <c r="D48"/>
  <c r="F47"/>
  <c r="G47" s="1"/>
  <c r="D62" i="160" s="1"/>
  <c r="G46" i="157"/>
  <c r="D61" i="160" s="1"/>
  <c r="F46" i="157"/>
  <c r="F45"/>
  <c r="G45" s="1"/>
  <c r="D60" i="160" s="1"/>
  <c r="G44" i="157"/>
  <c r="D59" i="160" s="1"/>
  <c r="F44" i="157"/>
  <c r="F43"/>
  <c r="G43" s="1"/>
  <c r="D58" i="160" s="1"/>
  <c r="F42" i="157"/>
  <c r="G42" s="1"/>
  <c r="D57" i="160" s="1"/>
  <c r="F41" i="157"/>
  <c r="G41" s="1"/>
  <c r="D56" i="160" s="1"/>
  <c r="F40" i="157"/>
  <c r="G40" s="1"/>
  <c r="E39"/>
  <c r="D39"/>
  <c r="F38"/>
  <c r="G38" s="1"/>
  <c r="F37"/>
  <c r="G37" s="1"/>
  <c r="D51" i="160" s="1"/>
  <c r="F36" i="157"/>
  <c r="G36" s="1"/>
  <c r="D50" i="160" s="1"/>
  <c r="F35" i="157"/>
  <c r="G35" s="1"/>
  <c r="D49" i="160" s="1"/>
  <c r="F34" i="157"/>
  <c r="G34" s="1"/>
  <c r="D48" i="160" s="1"/>
  <c r="G33" i="157"/>
  <c r="D47" i="160" s="1"/>
  <c r="F33" i="157"/>
  <c r="F32"/>
  <c r="G32" s="1"/>
  <c r="D46" i="160" s="1"/>
  <c r="G31" i="157"/>
  <c r="D45" i="160" s="1"/>
  <c r="F31" i="157"/>
  <c r="F30"/>
  <c r="G30" s="1"/>
  <c r="D44" i="160" s="1"/>
  <c r="F29" i="157"/>
  <c r="G29" s="1"/>
  <c r="D43" i="160" s="1"/>
  <c r="F28" i="157"/>
  <c r="G28" s="1"/>
  <c r="D42" i="160" s="1"/>
  <c r="F27" i="157"/>
  <c r="G27" s="1"/>
  <c r="D41" i="160" s="1"/>
  <c r="F26" i="157"/>
  <c r="G26" s="1"/>
  <c r="D40" i="160" s="1"/>
  <c r="G25" i="157"/>
  <c r="D39" i="160" s="1"/>
  <c r="F25" i="157"/>
  <c r="F24"/>
  <c r="G24" s="1"/>
  <c r="D38" i="160" s="1"/>
  <c r="G23" i="157"/>
  <c r="D37" i="160" s="1"/>
  <c r="F23" i="157"/>
  <c r="F22"/>
  <c r="G22" s="1"/>
  <c r="D36" i="160" s="1"/>
  <c r="F21" i="157"/>
  <c r="G21" s="1"/>
  <c r="D35" i="160" s="1"/>
  <c r="F20" i="157"/>
  <c r="G20" s="1"/>
  <c r="D34" i="160" s="1"/>
  <c r="F19" i="157"/>
  <c r="G19" s="1"/>
  <c r="D33" i="160" s="1"/>
  <c r="F18" i="157"/>
  <c r="G18" s="1"/>
  <c r="D32" i="160" s="1"/>
  <c r="G17" i="157"/>
  <c r="D31" i="160" s="1"/>
  <c r="F17" i="157"/>
  <c r="F16"/>
  <c r="G16" s="1"/>
  <c r="D30" i="160" s="1"/>
  <c r="G15" i="157"/>
  <c r="D29" i="160" s="1"/>
  <c r="F15" i="157"/>
  <c r="F14"/>
  <c r="G14" s="1"/>
  <c r="D28" i="160" s="1"/>
  <c r="F13" i="157"/>
  <c r="G13" s="1"/>
  <c r="D27" i="160" s="1"/>
  <c r="F12" i="157"/>
  <c r="G12" s="1"/>
  <c r="D26" i="160" s="1"/>
  <c r="F11" i="157"/>
  <c r="G11" s="1"/>
  <c r="D25" i="160" s="1"/>
  <c r="F10" i="157"/>
  <c r="G10" s="1"/>
  <c r="M36" i="171" l="1"/>
  <c r="K23" i="170"/>
  <c r="K23" i="165"/>
  <c r="K35" i="164"/>
  <c r="F44" i="167"/>
  <c r="G44"/>
  <c r="G24" i="165"/>
  <c r="K26" i="166"/>
  <c r="K51" i="163"/>
  <c r="K15" i="164" s="1"/>
  <c r="K45" i="165"/>
  <c r="H44" i="167"/>
  <c r="H24" i="165"/>
  <c r="I24" s="1"/>
  <c r="K45" i="166"/>
  <c r="K43" i="167"/>
  <c r="I51" i="163"/>
  <c r="I15" i="164" s="1"/>
  <c r="I43" i="167"/>
  <c r="K14" i="162"/>
  <c r="K47" s="1"/>
  <c r="K30" i="163" s="1"/>
  <c r="I54" i="165"/>
  <c r="I26" i="166" s="1"/>
  <c r="I23" i="167" s="1"/>
  <c r="K13"/>
  <c r="K22" s="1"/>
  <c r="G48" i="157"/>
  <c r="G39"/>
  <c r="D24" i="160"/>
  <c r="D54" s="1"/>
  <c r="F48" i="157"/>
  <c r="D55" i="160"/>
  <c r="D63" s="1"/>
  <c r="D67" s="1"/>
  <c r="F39" i="157"/>
  <c r="F52" l="1"/>
  <c r="G52"/>
  <c r="K26" i="170"/>
  <c r="M26" s="1"/>
  <c r="M23"/>
  <c r="K24" i="165"/>
  <c r="K44" i="167" s="1"/>
  <c r="I44"/>
  <c r="K23"/>
  <c r="E53" i="154" l="1"/>
  <c r="E48"/>
  <c r="E28"/>
  <c r="E25"/>
  <c r="E29" s="1"/>
  <c r="E21"/>
  <c r="E17"/>
  <c r="G12"/>
  <c r="G13" s="1"/>
  <c r="G14" s="1"/>
  <c r="G15" s="1"/>
  <c r="G16" s="1"/>
  <c r="G17" s="1"/>
  <c r="G19" s="1"/>
  <c r="G20" s="1"/>
  <c r="G21" s="1"/>
  <c r="G23" s="1"/>
  <c r="G24" s="1"/>
  <c r="G25" s="1"/>
  <c r="G26" s="1"/>
  <c r="G27" s="1"/>
  <c r="G28" s="1"/>
  <c r="G29" s="1"/>
  <c r="G31" s="1"/>
  <c r="G32" s="1"/>
  <c r="G33" s="1"/>
  <c r="G35" s="1"/>
  <c r="G36" s="1"/>
  <c r="G38" s="1"/>
  <c r="G39" s="1"/>
  <c r="G40" s="1"/>
  <c r="G41" s="1"/>
  <c r="G42" s="1"/>
  <c r="G43" s="1"/>
  <c r="G45" s="1"/>
  <c r="G46" s="1"/>
  <c r="G47" s="1"/>
  <c r="G48" s="1"/>
  <c r="G50" s="1"/>
  <c r="G51" s="1"/>
  <c r="G52" s="1"/>
  <c r="G53" s="1"/>
  <c r="G54" s="1"/>
  <c r="B12"/>
  <c r="B13" s="1"/>
  <c r="B14" s="1"/>
  <c r="B15" s="1"/>
  <c r="B16" s="1"/>
  <c r="B17" s="1"/>
  <c r="B19" s="1"/>
  <c r="B20" s="1"/>
  <c r="B21" s="1"/>
  <c r="B23" s="1"/>
  <c r="B24" s="1"/>
  <c r="B25" s="1"/>
  <c r="B26" s="1"/>
  <c r="B27" s="1"/>
  <c r="B28" s="1"/>
  <c r="B29" s="1"/>
  <c r="B31" s="1"/>
  <c r="B32" s="1"/>
  <c r="B33" s="1"/>
  <c r="B35" s="1"/>
  <c r="B36" s="1"/>
  <c r="B38" s="1"/>
  <c r="B39" s="1"/>
  <c r="B40" s="1"/>
  <c r="B41" s="1"/>
  <c r="B42" s="1"/>
  <c r="B43" s="1"/>
  <c r="B45" s="1"/>
  <c r="B46" s="1"/>
  <c r="B47" s="1"/>
  <c r="B48" s="1"/>
  <c r="B50" s="1"/>
  <c r="B51" s="1"/>
  <c r="B52" s="1"/>
  <c r="B53" s="1"/>
  <c r="B54" s="1"/>
  <c r="E34" i="153"/>
  <c r="E27"/>
  <c r="G12"/>
  <c r="G13" s="1"/>
  <c r="G14" s="1"/>
  <c r="G15" s="1"/>
  <c r="G16" s="1"/>
  <c r="G17" s="1"/>
  <c r="G18" s="1"/>
  <c r="G19" s="1"/>
  <c r="G20" s="1"/>
  <c r="G21" s="1"/>
  <c r="G22" s="1"/>
  <c r="G23" s="1"/>
  <c r="G24" s="1"/>
  <c r="G25" s="1"/>
  <c r="G26" s="1"/>
  <c r="G27" s="1"/>
  <c r="G28" s="1"/>
  <c r="G29" s="1"/>
  <c r="G31" s="1"/>
  <c r="G32" s="1"/>
  <c r="G33" s="1"/>
  <c r="G34" s="1"/>
  <c r="G35" s="1"/>
  <c r="B12"/>
  <c r="B13" s="1"/>
  <c r="B14" s="1"/>
  <c r="B15" s="1"/>
  <c r="B16" s="1"/>
  <c r="B17" s="1"/>
  <c r="B18" s="1"/>
  <c r="B19" s="1"/>
  <c r="B20" s="1"/>
  <c r="B21" s="1"/>
  <c r="B22" s="1"/>
  <c r="B23" s="1"/>
  <c r="B24" s="1"/>
  <c r="B25" s="1"/>
  <c r="B26" s="1"/>
  <c r="B27" s="1"/>
  <c r="B28" s="1"/>
  <c r="B29" s="1"/>
  <c r="B31" s="1"/>
  <c r="B32" s="1"/>
  <c r="B33" s="1"/>
  <c r="B34" s="1"/>
  <c r="B35" s="1"/>
  <c r="G11"/>
  <c r="B11"/>
  <c r="E44" i="152"/>
  <c r="E25"/>
  <c r="G12"/>
  <c r="G13" s="1"/>
  <c r="G14" s="1"/>
  <c r="G15" s="1"/>
  <c r="G16" s="1"/>
  <c r="G17" s="1"/>
  <c r="G18" s="1"/>
  <c r="G19" s="1"/>
  <c r="G20" s="1"/>
  <c r="G21" s="1"/>
  <c r="G22" s="1"/>
  <c r="G23" s="1"/>
  <c r="G24" s="1"/>
  <c r="G25" s="1"/>
  <c r="G27" s="1"/>
  <c r="G28" s="1"/>
  <c r="G29" s="1"/>
  <c r="G30" s="1"/>
  <c r="G31" s="1"/>
  <c r="G32" s="1"/>
  <c r="G33" s="1"/>
  <c r="G34" s="1"/>
  <c r="G35" s="1"/>
  <c r="G36" s="1"/>
  <c r="G37" s="1"/>
  <c r="G38" s="1"/>
  <c r="G39" s="1"/>
  <c r="G40" s="1"/>
  <c r="G41" s="1"/>
  <c r="G42" s="1"/>
  <c r="G43" s="1"/>
  <c r="G44" s="1"/>
  <c r="B12"/>
  <c r="B13" s="1"/>
  <c r="B14" s="1"/>
  <c r="B15" s="1"/>
  <c r="B16" s="1"/>
  <c r="B17" s="1"/>
  <c r="B18" s="1"/>
  <c r="B19" s="1"/>
  <c r="B20" s="1"/>
  <c r="B21" s="1"/>
  <c r="B22" s="1"/>
  <c r="B23" s="1"/>
  <c r="B24" s="1"/>
  <c r="B25" s="1"/>
  <c r="B27" s="1"/>
  <c r="B28" s="1"/>
  <c r="B29" s="1"/>
  <c r="B30" s="1"/>
  <c r="B31" s="1"/>
  <c r="B32" s="1"/>
  <c r="B33" s="1"/>
  <c r="B34" s="1"/>
  <c r="B35" s="1"/>
  <c r="B36" s="1"/>
  <c r="B37" s="1"/>
  <c r="B38" s="1"/>
  <c r="B39" s="1"/>
  <c r="B40" s="1"/>
  <c r="B41" s="1"/>
  <c r="B42" s="1"/>
  <c r="B43" s="1"/>
  <c r="B44" s="1"/>
  <c r="G11"/>
  <c r="B11"/>
  <c r="E43" i="151"/>
  <c r="E22"/>
  <c r="E25" s="1"/>
  <c r="E14"/>
  <c r="E16" s="1"/>
  <c r="B12"/>
  <c r="B13" s="1"/>
  <c r="B14" s="1"/>
  <c r="B15" s="1"/>
  <c r="B16" s="1"/>
  <c r="B19" s="1"/>
  <c r="B20" s="1"/>
  <c r="B21" s="1"/>
  <c r="B22" s="1"/>
  <c r="B23" s="1"/>
  <c r="B24" s="1"/>
  <c r="B25" s="1"/>
  <c r="B28" s="1"/>
  <c r="B29" s="1"/>
  <c r="B30" s="1"/>
  <c r="B31" s="1"/>
  <c r="B32" s="1"/>
  <c r="B33" s="1"/>
  <c r="B34" s="1"/>
  <c r="B35" s="1"/>
  <c r="B36" s="1"/>
  <c r="B37" s="1"/>
  <c r="B38" s="1"/>
  <c r="B39" s="1"/>
  <c r="B40" s="1"/>
  <c r="B41" s="1"/>
  <c r="B42" s="1"/>
  <c r="B43" s="1"/>
  <c r="G11"/>
  <c r="G12" s="1"/>
  <c r="G13" s="1"/>
  <c r="G14" s="1"/>
  <c r="G15" s="1"/>
  <c r="G16" s="1"/>
  <c r="G19" s="1"/>
  <c r="G20" s="1"/>
  <c r="G21" s="1"/>
  <c r="G22" s="1"/>
  <c r="G23" s="1"/>
  <c r="G24" s="1"/>
  <c r="G25" s="1"/>
  <c r="G28" s="1"/>
  <c r="G29" s="1"/>
  <c r="G30" s="1"/>
  <c r="G31" s="1"/>
  <c r="G32" s="1"/>
  <c r="G33" s="1"/>
  <c r="G34" s="1"/>
  <c r="G35" s="1"/>
  <c r="G36" s="1"/>
  <c r="G37" s="1"/>
  <c r="G38" s="1"/>
  <c r="G39" s="1"/>
  <c r="G40" s="1"/>
  <c r="G41" s="1"/>
  <c r="G42" s="1"/>
  <c r="G43" s="1"/>
  <c r="B11"/>
  <c r="E9"/>
  <c r="J41" i="148"/>
  <c r="B40"/>
  <c r="B41" s="1"/>
  <c r="B42" s="1"/>
  <c r="B43" s="1"/>
  <c r="M39"/>
  <c r="M40" s="1"/>
  <c r="M41" s="1"/>
  <c r="M42" s="1"/>
  <c r="M43" s="1"/>
  <c r="B39"/>
  <c r="K19"/>
  <c r="J19"/>
  <c r="H19"/>
  <c r="E19"/>
  <c r="D19"/>
  <c r="M15"/>
  <c r="M16" s="1"/>
  <c r="M17" s="1"/>
  <c r="M18" s="1"/>
  <c r="M19" s="1"/>
  <c r="M20" s="1"/>
  <c r="M21" s="1"/>
  <c r="B15"/>
  <c r="B16" s="1"/>
  <c r="B17" s="1"/>
  <c r="B18" s="1"/>
  <c r="B19" s="1"/>
  <c r="B20" s="1"/>
  <c r="B21" s="1"/>
  <c r="F61" i="147"/>
  <c r="E61"/>
  <c r="D61"/>
  <c r="B16"/>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G15"/>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B15"/>
  <c r="L27" i="146"/>
  <c r="L28" s="1"/>
  <c r="L29" s="1"/>
  <c r="L30" s="1"/>
  <c r="L31" s="1"/>
  <c r="L32" s="1"/>
  <c r="L33" s="1"/>
  <c r="L34" s="1"/>
  <c r="L35" s="1"/>
  <c r="L36" s="1"/>
  <c r="L37" s="1"/>
  <c r="L38" s="1"/>
  <c r="L39" s="1"/>
  <c r="L40" s="1"/>
  <c r="L41" s="1"/>
  <c r="L42" s="1"/>
  <c r="L43" s="1"/>
  <c r="L44" s="1"/>
  <c r="L45" s="1"/>
  <c r="L46" s="1"/>
  <c r="L47" s="1"/>
  <c r="L48" s="1"/>
  <c r="L49" s="1"/>
  <c r="L50" s="1"/>
  <c r="L51" s="1"/>
  <c r="L52" s="1"/>
  <c r="L53" s="1"/>
  <c r="L54" s="1"/>
  <c r="L55" s="1"/>
  <c r="L56" s="1"/>
  <c r="L57" s="1"/>
  <c r="B27"/>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G20" i="145"/>
  <c r="F20"/>
  <c r="E20"/>
  <c r="I20" s="1"/>
  <c r="D20"/>
  <c r="H20" s="1"/>
  <c r="I19"/>
  <c r="H19"/>
  <c r="J19" s="1"/>
  <c r="I18"/>
  <c r="H18"/>
  <c r="I17"/>
  <c r="H17"/>
  <c r="J17" s="1"/>
  <c r="K16"/>
  <c r="K17" s="1"/>
  <c r="K18" s="1"/>
  <c r="K19" s="1"/>
  <c r="J16"/>
  <c r="I16"/>
  <c r="H16"/>
  <c r="B16"/>
  <c r="B17" s="1"/>
  <c r="B18" s="1"/>
  <c r="B19" s="1"/>
  <c r="J15"/>
  <c r="I15"/>
  <c r="H15"/>
  <c r="B25" i="144"/>
  <c r="B26" s="1"/>
  <c r="B27" s="1"/>
  <c r="B28" s="1"/>
  <c r="B29" s="1"/>
  <c r="B30" s="1"/>
  <c r="B31" s="1"/>
  <c r="B32" s="1"/>
  <c r="B33" s="1"/>
  <c r="B34" s="1"/>
  <c r="B35" s="1"/>
  <c r="B36" s="1"/>
  <c r="B37" s="1"/>
  <c r="B38" s="1"/>
  <c r="B39" s="1"/>
  <c r="B40" s="1"/>
  <c r="B41" s="1"/>
  <c r="K24"/>
  <c r="K25" s="1"/>
  <c r="K26" s="1"/>
  <c r="K27" s="1"/>
  <c r="K28" s="1"/>
  <c r="K29" s="1"/>
  <c r="K30" s="1"/>
  <c r="K31" s="1"/>
  <c r="K32" s="1"/>
  <c r="K33" s="1"/>
  <c r="K34" s="1"/>
  <c r="K35" s="1"/>
  <c r="K36" s="1"/>
  <c r="K37" s="1"/>
  <c r="K38" s="1"/>
  <c r="K39" s="1"/>
  <c r="K40" s="1"/>
  <c r="K41" s="1"/>
  <c r="B24"/>
  <c r="K25" i="143"/>
  <c r="L24"/>
  <c r="J24"/>
  <c r="I24"/>
  <c r="H24"/>
  <c r="G24"/>
  <c r="F24"/>
  <c r="E24"/>
  <c r="D24"/>
  <c r="K23"/>
  <c r="K22"/>
  <c r="K21"/>
  <c r="K20"/>
  <c r="K19"/>
  <c r="K24" s="1"/>
  <c r="D34" i="142"/>
  <c r="H67" i="141"/>
  <c r="I52"/>
  <c r="I67" s="1"/>
  <c r="H52"/>
  <c r="G52"/>
  <c r="G67" s="1"/>
  <c r="I36" i="140"/>
  <c r="H36"/>
  <c r="G36"/>
  <c r="F36"/>
  <c r="E36"/>
  <c r="D36"/>
  <c r="C36"/>
  <c r="I21"/>
  <c r="H21"/>
  <c r="G21"/>
  <c r="E21"/>
  <c r="D21"/>
  <c r="C21"/>
  <c r="I36" i="139"/>
  <c r="H36"/>
  <c r="G36"/>
  <c r="F36"/>
  <c r="E36"/>
  <c r="D36"/>
  <c r="I21"/>
  <c r="H21"/>
  <c r="G21"/>
  <c r="F21"/>
  <c r="E21"/>
  <c r="F64" i="138"/>
  <c r="I62"/>
  <c r="I64" s="1"/>
  <c r="H62"/>
  <c r="H64" s="1"/>
  <c r="G62"/>
  <c r="G64" s="1"/>
  <c r="F62"/>
  <c r="E62"/>
  <c r="E64" s="1"/>
  <c r="D62"/>
  <c r="D64" s="1"/>
  <c r="C62"/>
  <c r="C64" s="1"/>
  <c r="H64" i="137"/>
  <c r="G64"/>
  <c r="D64"/>
  <c r="I62"/>
  <c r="I64" s="1"/>
  <c r="H62"/>
  <c r="G62"/>
  <c r="F62"/>
  <c r="F64" s="1"/>
  <c r="E62"/>
  <c r="E64" s="1"/>
  <c r="D62"/>
  <c r="O46" i="136"/>
  <c r="L46"/>
  <c r="K46"/>
  <c r="J46"/>
  <c r="I46"/>
  <c r="H46"/>
  <c r="G46"/>
  <c r="F46"/>
  <c r="E46"/>
  <c r="M45"/>
  <c r="M43"/>
  <c r="M41"/>
  <c r="M39"/>
  <c r="M46" s="1"/>
  <c r="M38"/>
  <c r="I36"/>
  <c r="E36"/>
  <c r="O35"/>
  <c r="N35"/>
  <c r="L35"/>
  <c r="L36" s="1"/>
  <c r="K35"/>
  <c r="M35" s="1"/>
  <c r="J35"/>
  <c r="I35"/>
  <c r="H35"/>
  <c r="H36" s="1"/>
  <c r="G35"/>
  <c r="F35"/>
  <c r="E35"/>
  <c r="M34"/>
  <c r="M32"/>
  <c r="M30"/>
  <c r="M29"/>
  <c r="O26"/>
  <c r="O36" s="1"/>
  <c r="N26"/>
  <c r="N36" s="1"/>
  <c r="L26"/>
  <c r="K26"/>
  <c r="K36" s="1"/>
  <c r="J26"/>
  <c r="J36" s="1"/>
  <c r="I26"/>
  <c r="H26"/>
  <c r="G26"/>
  <c r="G36" s="1"/>
  <c r="F26"/>
  <c r="F36" s="1"/>
  <c r="E26"/>
  <c r="M25"/>
  <c r="M23"/>
  <c r="M21"/>
  <c r="M20"/>
  <c r="M19"/>
  <c r="M17"/>
  <c r="M26" s="1"/>
  <c r="M36" s="1"/>
  <c r="O39" i="135"/>
  <c r="N38"/>
  <c r="N41" s="1"/>
  <c r="M38"/>
  <c r="M41" s="1"/>
  <c r="L38"/>
  <c r="L41" s="1"/>
  <c r="K38"/>
  <c r="K41" s="1"/>
  <c r="J38"/>
  <c r="J41" s="1"/>
  <c r="I38"/>
  <c r="I41" s="1"/>
  <c r="H38"/>
  <c r="H41" s="1"/>
  <c r="G38"/>
  <c r="G41" s="1"/>
  <c r="F38"/>
  <c r="F41" s="1"/>
  <c r="E38"/>
  <c r="E41" s="1"/>
  <c r="O37"/>
  <c r="O36"/>
  <c r="O38" s="1"/>
  <c r="O41" s="1"/>
  <c r="O35"/>
  <c r="I26"/>
  <c r="E26"/>
  <c r="M25"/>
  <c r="M24"/>
  <c r="N23"/>
  <c r="J23"/>
  <c r="J26" s="1"/>
  <c r="I23"/>
  <c r="F23"/>
  <c r="F26" s="1"/>
  <c r="E23"/>
  <c r="M22"/>
  <c r="M21"/>
  <c r="O20"/>
  <c r="O23" s="1"/>
  <c r="O26" s="1"/>
  <c r="N20"/>
  <c r="L20"/>
  <c r="L23" s="1"/>
  <c r="K20"/>
  <c r="M20" s="1"/>
  <c r="J20"/>
  <c r="I20"/>
  <c r="H20"/>
  <c r="H23" s="1"/>
  <c r="H26" s="1"/>
  <c r="G20"/>
  <c r="G23" s="1"/>
  <c r="G26" s="1"/>
  <c r="F20"/>
  <c r="E20"/>
  <c r="M19"/>
  <c r="M18"/>
  <c r="M17"/>
  <c r="M16"/>
  <c r="I45" i="132"/>
  <c r="H45"/>
  <c r="G45"/>
  <c r="F45"/>
  <c r="E45"/>
  <c r="J39"/>
  <c r="J37"/>
  <c r="J35"/>
  <c r="J33"/>
  <c r="J31"/>
  <c r="J29"/>
  <c r="J27"/>
  <c r="J25"/>
  <c r="J23"/>
  <c r="J21"/>
  <c r="J19"/>
  <c r="J17"/>
  <c r="J15"/>
  <c r="J45" s="1"/>
  <c r="I64" i="131"/>
  <c r="H64"/>
  <c r="G64"/>
  <c r="E64"/>
  <c r="K16"/>
  <c r="K14"/>
  <c r="J12"/>
  <c r="J64" s="1"/>
  <c r="F12"/>
  <c r="F64" s="1"/>
  <c r="E12"/>
  <c r="K12" s="1"/>
  <c r="K10"/>
  <c r="K64" s="1"/>
  <c r="J20" i="145" l="1"/>
  <c r="L26" i="135"/>
  <c r="M26" s="1"/>
  <c r="M23"/>
  <c r="K23"/>
  <c r="K26" s="1"/>
  <c r="E36" i="129" l="1"/>
  <c r="J9"/>
  <c r="J10" s="1"/>
  <c r="J11" s="1"/>
  <c r="J12" s="1"/>
  <c r="J13" s="1"/>
  <c r="J14" s="1"/>
  <c r="J15" s="1"/>
  <c r="J16" s="1"/>
  <c r="J17" s="1"/>
  <c r="J18" s="1"/>
  <c r="J19" s="1"/>
  <c r="J20" s="1"/>
  <c r="J21" s="1"/>
  <c r="J22" s="1"/>
  <c r="J23" s="1"/>
  <c r="J24" s="1"/>
  <c r="J25" s="1"/>
  <c r="J26" s="1"/>
  <c r="J27" s="1"/>
  <c r="J28" s="1"/>
  <c r="J29" s="1"/>
  <c r="J30" s="1"/>
  <c r="J31" s="1"/>
  <c r="G9"/>
  <c r="J8"/>
  <c r="B8"/>
  <c r="B9" s="1"/>
  <c r="B10" s="1"/>
  <c r="B11" s="1"/>
  <c r="B12" s="1"/>
  <c r="B13" s="1"/>
  <c r="B14" s="1"/>
  <c r="B15" s="1"/>
  <c r="B16" s="1"/>
  <c r="B17" s="1"/>
  <c r="B18" s="1"/>
  <c r="B19" s="1"/>
  <c r="B20" s="1"/>
  <c r="B21" s="1"/>
  <c r="B22" s="1"/>
  <c r="B23" s="1"/>
  <c r="B24" s="1"/>
  <c r="B25" s="1"/>
  <c r="B26" s="1"/>
  <c r="B27" s="1"/>
  <c r="B28" s="1"/>
  <c r="B29" s="1"/>
  <c r="B30" s="1"/>
  <c r="B31" s="1"/>
  <c r="E40" i="126"/>
  <c r="E43" s="1"/>
  <c r="E26"/>
  <c r="E30" s="1"/>
  <c r="E24"/>
  <c r="E29" s="1"/>
  <c r="E23"/>
  <c r="E20"/>
  <c r="E28" s="1"/>
  <c r="F22" i="123"/>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A22"/>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L33" i="122"/>
  <c r="L34" s="1"/>
  <c r="L35" s="1"/>
  <c r="L36" s="1"/>
  <c r="L37" s="1"/>
  <c r="L38" s="1"/>
  <c r="L39" s="1"/>
  <c r="L40" s="1"/>
  <c r="L41" s="1"/>
  <c r="L42" s="1"/>
  <c r="L43" s="1"/>
  <c r="L44" s="1"/>
  <c r="L45" s="1"/>
  <c r="L46" s="1"/>
  <c r="L47" s="1"/>
  <c r="L48" s="1"/>
  <c r="L49" s="1"/>
  <c r="L50" s="1"/>
  <c r="B33"/>
  <c r="B34" s="1"/>
  <c r="B35" s="1"/>
  <c r="B36" s="1"/>
  <c r="B37" s="1"/>
  <c r="B38" s="1"/>
  <c r="B39" s="1"/>
  <c r="B40" s="1"/>
  <c r="B41" s="1"/>
  <c r="B42" s="1"/>
  <c r="B43" s="1"/>
  <c r="B44" s="1"/>
  <c r="B45" s="1"/>
  <c r="B46" s="1"/>
  <c r="B47" s="1"/>
  <c r="B48" s="1"/>
  <c r="B49" s="1"/>
  <c r="B50" s="1"/>
  <c r="L32"/>
  <c r="B32"/>
  <c r="L29"/>
  <c r="B29"/>
  <c r="L28"/>
  <c r="B28"/>
  <c r="L21"/>
  <c r="L23" s="1"/>
  <c r="L25" s="1"/>
  <c r="B21"/>
  <c r="B23" s="1"/>
  <c r="B25" s="1"/>
  <c r="L19"/>
  <c r="B19"/>
  <c r="H69" i="120"/>
  <c r="F69"/>
  <c r="I68"/>
  <c r="I61"/>
  <c r="I60"/>
  <c r="G60"/>
  <c r="G69" s="1"/>
  <c r="I59"/>
  <c r="I58"/>
  <c r="I57"/>
  <c r="I54"/>
  <c r="I53"/>
  <c r="I69" s="1"/>
  <c r="I52"/>
  <c r="I51"/>
  <c r="I22"/>
  <c r="I23" s="1"/>
  <c r="I16"/>
  <c r="I14"/>
  <c r="E39" i="118"/>
  <c r="D39"/>
  <c r="C39"/>
  <c r="B39"/>
  <c r="L43" i="117"/>
  <c r="K43"/>
  <c r="J43"/>
  <c r="I43"/>
  <c r="H43"/>
  <c r="G43"/>
  <c r="F43"/>
  <c r="E43"/>
  <c r="M42"/>
  <c r="M41"/>
  <c r="M40"/>
  <c r="M39"/>
  <c r="M38"/>
  <c r="M37"/>
  <c r="M36"/>
  <c r="M35"/>
  <c r="M34"/>
  <c r="M33"/>
  <c r="M43" s="1"/>
  <c r="K40" i="115"/>
  <c r="M38"/>
  <c r="L38"/>
  <c r="K38"/>
  <c r="I38"/>
  <c r="H38"/>
  <c r="M32"/>
  <c r="M40" s="1"/>
  <c r="L32"/>
  <c r="L40" s="1"/>
  <c r="K32"/>
  <c r="I32"/>
  <c r="H32"/>
  <c r="F32"/>
  <c r="F40" s="1"/>
  <c r="E32"/>
  <c r="O31"/>
  <c r="N31"/>
  <c r="O30"/>
  <c r="N30"/>
  <c r="O29"/>
  <c r="N29"/>
  <c r="O28"/>
  <c r="O32" s="1"/>
  <c r="O40" s="1"/>
  <c r="N28"/>
  <c r="N32" s="1"/>
  <c r="K26"/>
  <c r="H26"/>
  <c r="M20"/>
  <c r="L20"/>
  <c r="K20"/>
  <c r="I20"/>
  <c r="H20"/>
  <c r="F20"/>
  <c r="E20"/>
  <c r="O19"/>
  <c r="N19"/>
  <c r="O18"/>
  <c r="N18"/>
  <c r="O17"/>
  <c r="N17"/>
  <c r="O16"/>
  <c r="O20" s="1"/>
  <c r="N16"/>
  <c r="N20" s="1"/>
  <c r="O14"/>
  <c r="M14"/>
  <c r="L14"/>
  <c r="K14"/>
  <c r="I14"/>
  <c r="I40" s="1"/>
  <c r="H14"/>
  <c r="H40" s="1"/>
  <c r="F14"/>
  <c r="E14"/>
  <c r="E40" s="1"/>
  <c r="O13"/>
  <c r="N13"/>
  <c r="O12"/>
  <c r="N12"/>
  <c r="P11"/>
  <c r="P12" s="1"/>
  <c r="P13" s="1"/>
  <c r="P14" s="1"/>
  <c r="P16" s="1"/>
  <c r="P17" s="1"/>
  <c r="P18" s="1"/>
  <c r="P19" s="1"/>
  <c r="P20" s="1"/>
  <c r="P22" s="1"/>
  <c r="P23" s="1"/>
  <c r="P24" s="1"/>
  <c r="P25" s="1"/>
  <c r="P26" s="1"/>
  <c r="P28" s="1"/>
  <c r="P29" s="1"/>
  <c r="P30" s="1"/>
  <c r="P31" s="1"/>
  <c r="P32" s="1"/>
  <c r="P34" s="1"/>
  <c r="P35" s="1"/>
  <c r="P36" s="1"/>
  <c r="P37" s="1"/>
  <c r="P38" s="1"/>
  <c r="P40" s="1"/>
  <c r="O11"/>
  <c r="N11"/>
  <c r="N14" s="1"/>
  <c r="B11"/>
  <c r="B12" s="1"/>
  <c r="B13" s="1"/>
  <c r="B14" s="1"/>
  <c r="B16" s="1"/>
  <c r="B17" s="1"/>
  <c r="B18" s="1"/>
  <c r="B19" s="1"/>
  <c r="B20" s="1"/>
  <c r="B22" s="1"/>
  <c r="B23" s="1"/>
  <c r="B24" s="1"/>
  <c r="B25" s="1"/>
  <c r="B26" s="1"/>
  <c r="B28" s="1"/>
  <c r="B29" s="1"/>
  <c r="B30" s="1"/>
  <c r="B31" s="1"/>
  <c r="B32" s="1"/>
  <c r="B34" s="1"/>
  <c r="B35" s="1"/>
  <c r="B36" s="1"/>
  <c r="B37" s="1"/>
  <c r="B38" s="1"/>
  <c r="B40" s="1"/>
  <c r="O10"/>
  <c r="N10"/>
  <c r="G56" i="114"/>
  <c r="F56"/>
  <c r="E56"/>
  <c r="D56"/>
  <c r="C56"/>
  <c r="G47"/>
  <c r="F47"/>
  <c r="E47"/>
  <c r="D47"/>
  <c r="G43"/>
  <c r="F43"/>
  <c r="E43"/>
  <c r="D43"/>
  <c r="C43"/>
  <c r="G33"/>
  <c r="F33"/>
  <c r="E33"/>
  <c r="D33"/>
  <c r="C33"/>
  <c r="G13"/>
  <c r="G57" s="1"/>
  <c r="F13"/>
  <c r="F57" s="1"/>
  <c r="E13"/>
  <c r="E57" s="1"/>
  <c r="D13"/>
  <c r="D57" s="1"/>
  <c r="C13"/>
  <c r="C57" s="1"/>
  <c r="G56" i="113"/>
  <c r="F56"/>
  <c r="E56"/>
  <c r="D55"/>
  <c r="D49"/>
  <c r="G47"/>
  <c r="F47"/>
  <c r="E47"/>
  <c r="D47"/>
  <c r="G43"/>
  <c r="F43"/>
  <c r="E43"/>
  <c r="D43"/>
  <c r="F33"/>
  <c r="E33"/>
  <c r="D33"/>
  <c r="F13"/>
  <c r="F57" s="1"/>
  <c r="E13"/>
  <c r="E57" s="1"/>
  <c r="D13"/>
  <c r="G12"/>
  <c r="G13" s="1"/>
  <c r="G11"/>
  <c r="G10"/>
  <c r="G9"/>
  <c r="J51" i="110"/>
  <c r="I51"/>
  <c r="H51"/>
  <c r="G51"/>
  <c r="F51"/>
  <c r="E51"/>
  <c r="J44"/>
  <c r="J52" s="1"/>
  <c r="I44"/>
  <c r="I52" s="1"/>
  <c r="H44"/>
  <c r="H52" s="1"/>
  <c r="G44"/>
  <c r="G52" s="1"/>
  <c r="F44"/>
  <c r="F52" s="1"/>
  <c r="E44"/>
  <c r="E52" s="1"/>
  <c r="G54" i="109"/>
  <c r="F54"/>
  <c r="E54"/>
  <c r="J43" i="108"/>
  <c r="H43"/>
  <c r="G43"/>
  <c r="F43"/>
  <c r="E43"/>
  <c r="K42"/>
  <c r="I42"/>
  <c r="K41"/>
  <c r="I41"/>
  <c r="K40"/>
  <c r="I40"/>
  <c r="K39"/>
  <c r="I39"/>
  <c r="K38"/>
  <c r="I38"/>
  <c r="K37"/>
  <c r="I37"/>
  <c r="K36"/>
  <c r="I36"/>
  <c r="K35"/>
  <c r="I35"/>
  <c r="K34"/>
  <c r="I34"/>
  <c r="K33"/>
  <c r="I33"/>
  <c r="K32"/>
  <c r="I32"/>
  <c r="K31"/>
  <c r="I31"/>
  <c r="K30"/>
  <c r="I30"/>
  <c r="K29"/>
  <c r="I29"/>
  <c r="K28"/>
  <c r="I28"/>
  <c r="K27"/>
  <c r="I27"/>
  <c r="K26"/>
  <c r="I26"/>
  <c r="K25"/>
  <c r="K43" s="1"/>
  <c r="I25"/>
  <c r="I43" s="1"/>
  <c r="J22"/>
  <c r="H22"/>
  <c r="G22"/>
  <c r="F22"/>
  <c r="E22"/>
  <c r="K21"/>
  <c r="I21"/>
  <c r="K20"/>
  <c r="I20"/>
  <c r="K19"/>
  <c r="I19"/>
  <c r="K18"/>
  <c r="I18"/>
  <c r="K17"/>
  <c r="I17"/>
  <c r="K16"/>
  <c r="I16"/>
  <c r="K15"/>
  <c r="I15"/>
  <c r="K14"/>
  <c r="I14"/>
  <c r="K13"/>
  <c r="K22" s="1"/>
  <c r="I13"/>
  <c r="I22" s="1"/>
  <c r="H45" i="107"/>
  <c r="G45"/>
  <c r="F45"/>
  <c r="E45"/>
  <c r="K44"/>
  <c r="I44"/>
  <c r="K43"/>
  <c r="I43"/>
  <c r="K42"/>
  <c r="I42"/>
  <c r="K41"/>
  <c r="I41"/>
  <c r="K40"/>
  <c r="I40"/>
  <c r="K39"/>
  <c r="I39"/>
  <c r="K38"/>
  <c r="I38"/>
  <c r="K37"/>
  <c r="I37"/>
  <c r="K36"/>
  <c r="I36"/>
  <c r="K35"/>
  <c r="K45" s="1"/>
  <c r="I35"/>
  <c r="I45" s="1"/>
  <c r="J33"/>
  <c r="H33"/>
  <c r="G33"/>
  <c r="F33"/>
  <c r="E33"/>
  <c r="I32"/>
  <c r="K32" s="1"/>
  <c r="K31"/>
  <c r="I31"/>
  <c r="I30"/>
  <c r="K30" s="1"/>
  <c r="K29"/>
  <c r="I29"/>
  <c r="I28"/>
  <c r="K28" s="1"/>
  <c r="H26"/>
  <c r="G26"/>
  <c r="K25"/>
  <c r="I25"/>
  <c r="K24"/>
  <c r="I24"/>
  <c r="K23"/>
  <c r="I23"/>
  <c r="K22"/>
  <c r="I22"/>
  <c r="K21"/>
  <c r="I21"/>
  <c r="K20"/>
  <c r="I20"/>
  <c r="K19"/>
  <c r="I19"/>
  <c r="K18"/>
  <c r="I18"/>
  <c r="K17"/>
  <c r="I17"/>
  <c r="K16"/>
  <c r="I16"/>
  <c r="K15"/>
  <c r="I15"/>
  <c r="K14"/>
  <c r="I14"/>
  <c r="K13"/>
  <c r="I13"/>
  <c r="J54" i="106"/>
  <c r="J26" i="107" s="1"/>
  <c r="H54" i="106"/>
  <c r="G54"/>
  <c r="F54"/>
  <c r="F26" i="107" s="1"/>
  <c r="E54" i="106"/>
  <c r="E26" i="107" s="1"/>
  <c r="E23" i="108" s="1"/>
  <c r="K48" i="106"/>
  <c r="I48"/>
  <c r="I47"/>
  <c r="K47" s="1"/>
  <c r="K54" s="1"/>
  <c r="K26" i="107" s="1"/>
  <c r="J45" i="106"/>
  <c r="J23" i="108" s="1"/>
  <c r="H45" i="106"/>
  <c r="H23" i="108" s="1"/>
  <c r="G45" i="106"/>
  <c r="G23" i="108" s="1"/>
  <c r="F45" i="106"/>
  <c r="F23" i="108" s="1"/>
  <c r="E45" i="106"/>
  <c r="K44"/>
  <c r="I44"/>
  <c r="K43"/>
  <c r="I43"/>
  <c r="K42"/>
  <c r="I42"/>
  <c r="K41"/>
  <c r="I41"/>
  <c r="K40"/>
  <c r="I40"/>
  <c r="K39"/>
  <c r="I39"/>
  <c r="K38"/>
  <c r="I38"/>
  <c r="I37"/>
  <c r="K37" s="1"/>
  <c r="K36"/>
  <c r="I36"/>
  <c r="I35"/>
  <c r="K35" s="1"/>
  <c r="K34"/>
  <c r="I34"/>
  <c r="K33"/>
  <c r="I33"/>
  <c r="K32"/>
  <c r="I32"/>
  <c r="K31"/>
  <c r="I31"/>
  <c r="K30"/>
  <c r="I30"/>
  <c r="K29"/>
  <c r="I29"/>
  <c r="K28"/>
  <c r="K45" s="1"/>
  <c r="I28"/>
  <c r="K27"/>
  <c r="I27"/>
  <c r="I45" s="1"/>
  <c r="J23"/>
  <c r="F23"/>
  <c r="I22"/>
  <c r="K22" s="1"/>
  <c r="K21"/>
  <c r="I21"/>
  <c r="I20"/>
  <c r="K20" s="1"/>
  <c r="K19"/>
  <c r="I19"/>
  <c r="I18"/>
  <c r="K18" s="1"/>
  <c r="K17"/>
  <c r="I17"/>
  <c r="I16"/>
  <c r="K16" s="1"/>
  <c r="K15"/>
  <c r="I15"/>
  <c r="I14"/>
  <c r="K14" s="1"/>
  <c r="K13"/>
  <c r="I13"/>
  <c r="J54" i="105"/>
  <c r="H54"/>
  <c r="H23" i="106" s="1"/>
  <c r="G54" i="105"/>
  <c r="G23" i="106" s="1"/>
  <c r="F54" i="105"/>
  <c r="E54"/>
  <c r="E23" i="106" s="1"/>
  <c r="I23" s="1"/>
  <c r="K23" s="1"/>
  <c r="K49" i="105"/>
  <c r="I49"/>
  <c r="I48"/>
  <c r="K48" s="1"/>
  <c r="K47"/>
  <c r="I47"/>
  <c r="I46"/>
  <c r="K46" s="1"/>
  <c r="K45"/>
  <c r="I45"/>
  <c r="I44"/>
  <c r="K44" s="1"/>
  <c r="K43"/>
  <c r="I43"/>
  <c r="I42"/>
  <c r="K42" s="1"/>
  <c r="K41"/>
  <c r="I41"/>
  <c r="I40"/>
  <c r="K40" s="1"/>
  <c r="K39"/>
  <c r="I39"/>
  <c r="I37"/>
  <c r="K37" s="1"/>
  <c r="J35"/>
  <c r="H35"/>
  <c r="G35"/>
  <c r="F35"/>
  <c r="E35"/>
  <c r="K34"/>
  <c r="K33"/>
  <c r="I32"/>
  <c r="K32" s="1"/>
  <c r="K31"/>
  <c r="I31"/>
  <c r="I30"/>
  <c r="K30" s="1"/>
  <c r="K29"/>
  <c r="I29"/>
  <c r="I28"/>
  <c r="K28" s="1"/>
  <c r="K27"/>
  <c r="I27"/>
  <c r="K26"/>
  <c r="I26"/>
  <c r="K25"/>
  <c r="I25"/>
  <c r="K24"/>
  <c r="I24"/>
  <c r="K23"/>
  <c r="I23"/>
  <c r="K22"/>
  <c r="I22"/>
  <c r="K21"/>
  <c r="I21"/>
  <c r="K20"/>
  <c r="I20"/>
  <c r="K19"/>
  <c r="I19"/>
  <c r="K18"/>
  <c r="I18"/>
  <c r="K17"/>
  <c r="I17"/>
  <c r="I35" s="1"/>
  <c r="E15"/>
  <c r="K14"/>
  <c r="I14"/>
  <c r="I13"/>
  <c r="K13" s="1"/>
  <c r="J51" i="104"/>
  <c r="J15" i="105" s="1"/>
  <c r="J24" i="106" s="1"/>
  <c r="H51" i="104"/>
  <c r="H15" i="105" s="1"/>
  <c r="H24" i="106" s="1"/>
  <c r="G51" i="104"/>
  <c r="G15" i="105" s="1"/>
  <c r="G24" i="106" s="1"/>
  <c r="F51" i="104"/>
  <c r="F15" i="105" s="1"/>
  <c r="F24" i="106" s="1"/>
  <c r="E51" i="104"/>
  <c r="K48"/>
  <c r="I48"/>
  <c r="K47"/>
  <c r="I47"/>
  <c r="K46"/>
  <c r="I46"/>
  <c r="I45"/>
  <c r="K45" s="1"/>
  <c r="K44"/>
  <c r="I44"/>
  <c r="K43"/>
  <c r="I43"/>
  <c r="K42"/>
  <c r="I42"/>
  <c r="I41"/>
  <c r="K41" s="1"/>
  <c r="K40"/>
  <c r="I40"/>
  <c r="K39"/>
  <c r="I39"/>
  <c r="K38"/>
  <c r="I38"/>
  <c r="I37"/>
  <c r="K37" s="1"/>
  <c r="K36"/>
  <c r="I36"/>
  <c r="I35"/>
  <c r="K35" s="1"/>
  <c r="K34"/>
  <c r="I34"/>
  <c r="I33"/>
  <c r="I51" s="1"/>
  <c r="I15" i="105" s="1"/>
  <c r="J30" i="104"/>
  <c r="G30"/>
  <c r="G44" i="108" s="1"/>
  <c r="F30" i="104"/>
  <c r="F44" i="108" s="1"/>
  <c r="I29" i="104"/>
  <c r="K29" s="1"/>
  <c r="K28"/>
  <c r="I28"/>
  <c r="I27"/>
  <c r="K27" s="1"/>
  <c r="K26"/>
  <c r="I26"/>
  <c r="I25"/>
  <c r="K25" s="1"/>
  <c r="K24"/>
  <c r="I24"/>
  <c r="I23"/>
  <c r="K23" s="1"/>
  <c r="K22"/>
  <c r="I22"/>
  <c r="I21"/>
  <c r="K21" s="1"/>
  <c r="K20"/>
  <c r="I20"/>
  <c r="I19"/>
  <c r="K19" s="1"/>
  <c r="K18"/>
  <c r="I18"/>
  <c r="I17"/>
  <c r="K17" s="1"/>
  <c r="K16"/>
  <c r="I16"/>
  <c r="I15"/>
  <c r="K15" s="1"/>
  <c r="K14"/>
  <c r="I14"/>
  <c r="I13"/>
  <c r="K13" s="1"/>
  <c r="J47" i="103"/>
  <c r="H47"/>
  <c r="G47"/>
  <c r="F47"/>
  <c r="E47"/>
  <c r="K45"/>
  <c r="I45"/>
  <c r="K44"/>
  <c r="I44"/>
  <c r="K43"/>
  <c r="I43"/>
  <c r="K42"/>
  <c r="I42"/>
  <c r="K41"/>
  <c r="I41"/>
  <c r="K40"/>
  <c r="I40"/>
  <c r="K39"/>
  <c r="I39"/>
  <c r="K38"/>
  <c r="I38"/>
  <c r="K37"/>
  <c r="I37"/>
  <c r="K36"/>
  <c r="I36"/>
  <c r="K35"/>
  <c r="I35"/>
  <c r="K34"/>
  <c r="I34"/>
  <c r="K33"/>
  <c r="I33"/>
  <c r="I32"/>
  <c r="K32" s="1"/>
  <c r="K31"/>
  <c r="I31"/>
  <c r="I30"/>
  <c r="K30" s="1"/>
  <c r="K29"/>
  <c r="I29"/>
  <c r="I28"/>
  <c r="K28" s="1"/>
  <c r="K27"/>
  <c r="I27"/>
  <c r="I26"/>
  <c r="K26" s="1"/>
  <c r="K25"/>
  <c r="I25"/>
  <c r="I24"/>
  <c r="K24" s="1"/>
  <c r="K23"/>
  <c r="I23"/>
  <c r="I22"/>
  <c r="K22" s="1"/>
  <c r="K21"/>
  <c r="I21"/>
  <c r="I20"/>
  <c r="K20" s="1"/>
  <c r="K19"/>
  <c r="I19"/>
  <c r="I18"/>
  <c r="K18" s="1"/>
  <c r="K17"/>
  <c r="I17"/>
  <c r="I16"/>
  <c r="K16" s="1"/>
  <c r="K15"/>
  <c r="I15"/>
  <c r="I14"/>
  <c r="K14" s="1"/>
  <c r="K13"/>
  <c r="I13"/>
  <c r="I47" s="1"/>
  <c r="J51" i="102"/>
  <c r="H51"/>
  <c r="H30" i="104" s="1"/>
  <c r="G51" i="102"/>
  <c r="F51"/>
  <c r="E51"/>
  <c r="E30" i="104" s="1"/>
  <c r="K48" i="102"/>
  <c r="I48"/>
  <c r="I47"/>
  <c r="K47" s="1"/>
  <c r="K46"/>
  <c r="I46"/>
  <c r="I45"/>
  <c r="K45" s="1"/>
  <c r="K44"/>
  <c r="I44"/>
  <c r="I43"/>
  <c r="K43" s="1"/>
  <c r="K42"/>
  <c r="I42"/>
  <c r="I41"/>
  <c r="K41" s="1"/>
  <c r="K40"/>
  <c r="I40"/>
  <c r="I39"/>
  <c r="K39" s="1"/>
  <c r="K38"/>
  <c r="I38"/>
  <c r="I37"/>
  <c r="K37" s="1"/>
  <c r="K36"/>
  <c r="I36"/>
  <c r="I35"/>
  <c r="K35" s="1"/>
  <c r="K34"/>
  <c r="I34"/>
  <c r="I33"/>
  <c r="K33" s="1"/>
  <c r="K32"/>
  <c r="I32"/>
  <c r="I31"/>
  <c r="K31" s="1"/>
  <c r="K30"/>
  <c r="I30"/>
  <c r="I29"/>
  <c r="K29" s="1"/>
  <c r="K28"/>
  <c r="I28"/>
  <c r="I27"/>
  <c r="K27" s="1"/>
  <c r="K26"/>
  <c r="I26"/>
  <c r="I25"/>
  <c r="K25" s="1"/>
  <c r="K24"/>
  <c r="I24"/>
  <c r="I22"/>
  <c r="K22" s="1"/>
  <c r="K21"/>
  <c r="I21"/>
  <c r="I20"/>
  <c r="K20" s="1"/>
  <c r="K19"/>
  <c r="I19"/>
  <c r="I18"/>
  <c r="K18" s="1"/>
  <c r="D56" i="113" l="1"/>
  <c r="D57" s="1"/>
  <c r="E44" i="126"/>
  <c r="E45"/>
  <c r="E47" s="1"/>
  <c r="N40" i="115"/>
  <c r="G16" i="113"/>
  <c r="H44" i="108"/>
  <c r="K35" i="105"/>
  <c r="K47" i="103"/>
  <c r="K54" i="105"/>
  <c r="I23" i="108"/>
  <c r="K51" i="102"/>
  <c r="K30" i="104" s="1"/>
  <c r="J44" i="108"/>
  <c r="E24" i="106"/>
  <c r="I24" s="1"/>
  <c r="K24" s="1"/>
  <c r="K23" i="108"/>
  <c r="K33" i="107"/>
  <c r="I54" i="105"/>
  <c r="K33" i="104"/>
  <c r="K51" s="1"/>
  <c r="K15" i="105" s="1"/>
  <c r="I33" i="107"/>
  <c r="I51" i="102"/>
  <c r="I30" i="104" s="1"/>
  <c r="I44" i="108" s="1"/>
  <c r="I54" i="106"/>
  <c r="I26" i="107" s="1"/>
  <c r="G17" i="113" l="1"/>
  <c r="K44" i="108"/>
  <c r="E44"/>
  <c r="G18" i="113" l="1"/>
  <c r="G19" l="1"/>
  <c r="G20" l="1"/>
  <c r="G21"/>
  <c r="G22" l="1"/>
  <c r="G23" l="1"/>
  <c r="G24" l="1"/>
  <c r="G26" l="1"/>
  <c r="G25"/>
  <c r="G28" l="1"/>
  <c r="G27"/>
  <c r="G29" l="1"/>
  <c r="G30"/>
  <c r="G31" s="1"/>
  <c r="G32" s="1"/>
  <c r="G33" s="1"/>
  <c r="G57" s="1"/>
  <c r="E61" i="48" l="1"/>
  <c r="L28" i="47"/>
  <c r="L44"/>
  <c r="J40" i="42" l="1"/>
  <c r="G63" i="70"/>
  <c r="F63"/>
  <c r="E63"/>
  <c r="G54"/>
  <c r="F54"/>
  <c r="E54"/>
  <c r="F75" i="61"/>
  <c r="G74"/>
  <c r="G75" s="1"/>
  <c r="F74"/>
  <c r="G64"/>
  <c r="F64"/>
  <c r="H64" i="70"/>
  <c r="H65" s="1"/>
  <c r="H66" s="1"/>
  <c r="H67" s="1"/>
  <c r="A65"/>
  <c r="A66" s="1"/>
  <c r="A67" s="1"/>
  <c r="A64"/>
  <c r="H56"/>
  <c r="H57" s="1"/>
  <c r="H58" s="1"/>
  <c r="H59" s="1"/>
  <c r="H60" s="1"/>
  <c r="H61" s="1"/>
  <c r="H62" s="1"/>
  <c r="H55"/>
  <c r="H54"/>
  <c r="A54"/>
  <c r="A55" s="1"/>
  <c r="A56" s="1"/>
  <c r="A57" s="1"/>
  <c r="A58" s="1"/>
  <c r="A59" s="1"/>
  <c r="A60" s="1"/>
  <c r="A61" s="1"/>
  <c r="A62" s="1"/>
  <c r="H25"/>
  <c r="H26" s="1"/>
  <c r="H27" s="1"/>
  <c r="H28" s="1"/>
  <c r="H29" s="1"/>
  <c r="H30" s="1"/>
  <c r="H31" s="1"/>
  <c r="H32" s="1"/>
  <c r="H33" s="1"/>
  <c r="H34" s="1"/>
  <c r="H35" s="1"/>
  <c r="H36" s="1"/>
  <c r="H37" s="1"/>
  <c r="H38" s="1"/>
  <c r="H39" s="1"/>
  <c r="H40" s="1"/>
  <c r="H41" s="1"/>
  <c r="H42" s="1"/>
  <c r="H43" s="1"/>
  <c r="H44" s="1"/>
  <c r="H45" s="1"/>
  <c r="H46" s="1"/>
  <c r="H47" s="1"/>
  <c r="H48" s="1"/>
  <c r="H49" s="1"/>
  <c r="H50" s="1"/>
  <c r="H51" s="1"/>
  <c r="H52" s="1"/>
  <c r="A25"/>
  <c r="A26" s="1"/>
  <c r="A27" s="1"/>
  <c r="A28" s="1"/>
  <c r="A29" s="1"/>
  <c r="A30" s="1"/>
  <c r="A31" s="1"/>
  <c r="A32" s="1"/>
  <c r="A33" s="1"/>
  <c r="A34" s="1"/>
  <c r="A35" s="1"/>
  <c r="A36" s="1"/>
  <c r="A37" s="1"/>
  <c r="A38" s="1"/>
  <c r="A39" s="1"/>
  <c r="A40" s="1"/>
  <c r="A41" s="1"/>
  <c r="A42" s="1"/>
  <c r="A43" s="1"/>
  <c r="A44" s="1"/>
  <c r="A45" s="1"/>
  <c r="A46" s="1"/>
  <c r="A47" s="1"/>
  <c r="A48" s="1"/>
  <c r="A49" s="1"/>
  <c r="A50" s="1"/>
  <c r="A51" s="1"/>
  <c r="A52" s="1"/>
  <c r="A1"/>
  <c r="G67" l="1"/>
  <c r="F67"/>
  <c r="E67"/>
  <c r="D1" i="99"/>
  <c r="A61" i="98"/>
  <c r="A1"/>
  <c r="E46" i="48"/>
  <c r="E49" s="1"/>
  <c r="M67" i="62"/>
  <c r="I32"/>
  <c r="L48" i="47"/>
  <c r="G24" i="19" l="1"/>
  <c r="G19"/>
  <c r="G21"/>
  <c r="G23"/>
  <c r="G22"/>
  <c r="G18"/>
  <c r="F43" i="42" l="1"/>
  <c r="F39" i="46" l="1"/>
  <c r="G35" i="19" s="1"/>
  <c r="E50" i="54"/>
  <c r="D50"/>
  <c r="C50"/>
  <c r="B50"/>
  <c r="E48"/>
  <c r="E47"/>
  <c r="E46"/>
  <c r="E42"/>
  <c r="E41"/>
  <c r="E40"/>
  <c r="E39"/>
  <c r="E35"/>
  <c r="E34"/>
  <c r="E30"/>
  <c r="E29"/>
  <c r="E28"/>
  <c r="E27"/>
  <c r="E26"/>
  <c r="E25"/>
  <c r="E24"/>
  <c r="G36" i="42"/>
  <c r="G34"/>
  <c r="G21"/>
  <c r="G36" i="41"/>
  <c r="G23"/>
  <c r="D48" i="59"/>
  <c r="D39"/>
  <c r="G54" i="82"/>
  <c r="G53"/>
  <c r="G51"/>
  <c r="G50"/>
  <c r="G34"/>
  <c r="G33"/>
  <c r="F37"/>
  <c r="F36"/>
  <c r="F34"/>
  <c r="F33"/>
  <c r="F54"/>
  <c r="F53"/>
  <c r="F51"/>
  <c r="F50"/>
  <c r="C27"/>
  <c r="C26"/>
  <c r="C25"/>
  <c r="C24"/>
  <c r="H47" i="14"/>
  <c r="J51"/>
  <c r="J37"/>
  <c r="H69" i="63"/>
  <c r="J52" i="14" l="1"/>
  <c r="G1" i="69"/>
  <c r="B1" i="68"/>
  <c r="G1" i="67"/>
  <c r="K1" i="65"/>
  <c r="A1" i="64"/>
  <c r="J1" i="63"/>
  <c r="A1" i="62"/>
  <c r="I1" i="61"/>
  <c r="B1" i="60"/>
  <c r="G1" i="59"/>
  <c r="A1" i="83"/>
  <c r="K49" i="57"/>
  <c r="K48"/>
  <c r="K47"/>
  <c r="K46"/>
  <c r="K45"/>
  <c r="K44"/>
  <c r="K43"/>
  <c r="K42"/>
  <c r="K41"/>
  <c r="K40"/>
  <c r="K39"/>
  <c r="K38"/>
  <c r="K37"/>
  <c r="K36"/>
  <c r="K35"/>
  <c r="K34"/>
  <c r="A1" i="56"/>
  <c r="G1" i="55"/>
  <c r="A1" i="54"/>
  <c r="G1" i="53"/>
  <c r="B1" i="52"/>
  <c r="C1" i="51"/>
  <c r="A1" i="72"/>
  <c r="F1" i="49"/>
  <c r="A1" i="48"/>
  <c r="N33" i="47"/>
  <c r="A1" i="46"/>
  <c r="A1" i="44"/>
  <c r="I1" i="71"/>
  <c r="A1" i="97"/>
  <c r="I1" i="19"/>
  <c r="A1" i="90"/>
  <c r="Q1" i="82"/>
  <c r="A1" i="17"/>
  <c r="K1" i="14"/>
  <c r="A1" i="80"/>
  <c r="H46" i="14" l="1"/>
  <c r="H31"/>
  <c r="F66" i="62"/>
  <c r="H66"/>
  <c r="I66"/>
  <c r="K66"/>
  <c r="L50" i="47"/>
  <c r="F47" i="44"/>
  <c r="F46"/>
  <c r="F40"/>
  <c r="F28"/>
  <c r="F14"/>
  <c r="H32" i="71"/>
  <c r="H37" s="1"/>
  <c r="H39" s="1"/>
  <c r="G47" i="42"/>
  <c r="G48" s="1"/>
  <c r="G43" i="41"/>
  <c r="I69" i="63"/>
  <c r="H41" i="19"/>
  <c r="H29"/>
  <c r="G44" i="41" l="1"/>
  <c r="F55" i="90"/>
  <c r="E52" s="1"/>
  <c r="E55" s="1"/>
  <c r="D52" s="1"/>
  <c r="D55" s="1"/>
  <c r="M55" i="82" l="1"/>
  <c r="K55"/>
  <c r="I55"/>
  <c r="H49" i="54"/>
  <c r="G49"/>
  <c r="F49"/>
  <c r="D44"/>
  <c r="C44"/>
  <c r="B44"/>
  <c r="H37"/>
  <c r="H40" s="1"/>
  <c r="G37"/>
  <c r="G40" s="1"/>
  <c r="F37"/>
  <c r="F40" s="1"/>
  <c r="D37"/>
  <c r="C37"/>
  <c r="B37"/>
  <c r="H55" i="62"/>
  <c r="I55"/>
  <c r="G41" i="19"/>
  <c r="G29"/>
  <c r="M38" i="82"/>
  <c r="K38"/>
  <c r="G34" i="19"/>
  <c r="I1" i="13"/>
  <c r="H51" i="14"/>
  <c r="E32" i="71"/>
  <c r="E37" s="1"/>
  <c r="E66" i="62"/>
  <c r="M65"/>
  <c r="M64"/>
  <c r="M63"/>
  <c r="M62"/>
  <c r="M61"/>
  <c r="M60"/>
  <c r="M59"/>
  <c r="M58"/>
  <c r="M57"/>
  <c r="K55"/>
  <c r="F55"/>
  <c r="E55"/>
  <c r="M54"/>
  <c r="M53"/>
  <c r="M52"/>
  <c r="M51"/>
  <c r="M49"/>
  <c r="M48"/>
  <c r="M47"/>
  <c r="M46"/>
  <c r="M45"/>
  <c r="M44"/>
  <c r="M43"/>
  <c r="M42"/>
  <c r="M41"/>
  <c r="M40"/>
  <c r="M39"/>
  <c r="M38"/>
  <c r="M37"/>
  <c r="M36"/>
  <c r="M35"/>
  <c r="M34"/>
  <c r="M33"/>
  <c r="M32"/>
  <c r="M31"/>
  <c r="M30"/>
  <c r="M29"/>
  <c r="M28"/>
  <c r="M27"/>
  <c r="M26"/>
  <c r="D74" i="61"/>
  <c r="C74"/>
  <c r="D64"/>
  <c r="C64"/>
  <c r="F51" i="60"/>
  <c r="G51" s="1"/>
  <c r="D66" i="70" s="1"/>
  <c r="F50" i="60"/>
  <c r="G50" s="1"/>
  <c r="D65" i="70" s="1"/>
  <c r="F49" i="60"/>
  <c r="G49" s="1"/>
  <c r="D64" i="70" s="1"/>
  <c r="F47" i="60"/>
  <c r="G47" s="1"/>
  <c r="D62" i="70" s="1"/>
  <c r="F46" i="60"/>
  <c r="G46" s="1"/>
  <c r="D61" i="70" s="1"/>
  <c r="F45" i="60"/>
  <c r="G45" s="1"/>
  <c r="D60" i="70" s="1"/>
  <c r="F44" i="60"/>
  <c r="G44" s="1"/>
  <c r="D59" i="70" s="1"/>
  <c r="F43" i="60"/>
  <c r="G43" s="1"/>
  <c r="D58" i="70" s="1"/>
  <c r="F42" i="60"/>
  <c r="G42" s="1"/>
  <c r="D57" i="70" s="1"/>
  <c r="F41" i="60"/>
  <c r="G41" s="1"/>
  <c r="D56" i="70" s="1"/>
  <c r="F40" i="60"/>
  <c r="G40" s="1"/>
  <c r="D55" i="70" s="1"/>
  <c r="D63" s="1"/>
  <c r="F11" i="60"/>
  <c r="G11" s="1"/>
  <c r="D25" i="70" s="1"/>
  <c r="F12" i="60"/>
  <c r="F13"/>
  <c r="G13" s="1"/>
  <c r="D27" i="70" s="1"/>
  <c r="F14" i="60"/>
  <c r="G14" s="1"/>
  <c r="D28" i="70" s="1"/>
  <c r="F15" i="60"/>
  <c r="G15" s="1"/>
  <c r="D29" i="70" s="1"/>
  <c r="F16" i="60"/>
  <c r="G16" s="1"/>
  <c r="D30" i="70" s="1"/>
  <c r="F17" i="60"/>
  <c r="G17" s="1"/>
  <c r="D31" i="70" s="1"/>
  <c r="F18" i="60"/>
  <c r="G18" s="1"/>
  <c r="D32" i="70" s="1"/>
  <c r="F19" i="60"/>
  <c r="G19" s="1"/>
  <c r="D33" i="70" s="1"/>
  <c r="F20" i="60"/>
  <c r="G20" s="1"/>
  <c r="D34" i="70" s="1"/>
  <c r="F21" i="60"/>
  <c r="G21" s="1"/>
  <c r="D35" i="70" s="1"/>
  <c r="F22" i="60"/>
  <c r="G22" s="1"/>
  <c r="D36" i="70" s="1"/>
  <c r="F23" i="60"/>
  <c r="G23" s="1"/>
  <c r="D37" i="70" s="1"/>
  <c r="F24" i="60"/>
  <c r="G24" s="1"/>
  <c r="D38" i="70" s="1"/>
  <c r="F25" i="60"/>
  <c r="G25" s="1"/>
  <c r="D39" i="70" s="1"/>
  <c r="F26" i="60"/>
  <c r="G26" s="1"/>
  <c r="D40" i="70" s="1"/>
  <c r="F27" i="60"/>
  <c r="G27" s="1"/>
  <c r="D41" i="70" s="1"/>
  <c r="F28" i="60"/>
  <c r="G28" s="1"/>
  <c r="D42" i="70" s="1"/>
  <c r="F29" i="60"/>
  <c r="G29" s="1"/>
  <c r="D43" i="70" s="1"/>
  <c r="F30" i="60"/>
  <c r="G30" s="1"/>
  <c r="D44" i="70" s="1"/>
  <c r="F31" i="60"/>
  <c r="G31" s="1"/>
  <c r="D45" i="70" s="1"/>
  <c r="F32" i="60"/>
  <c r="G32" s="1"/>
  <c r="D46" i="70" s="1"/>
  <c r="F33" i="60"/>
  <c r="G33" s="1"/>
  <c r="D47" i="70" s="1"/>
  <c r="F34" i="60"/>
  <c r="G34" s="1"/>
  <c r="D48" i="70" s="1"/>
  <c r="F35" i="60"/>
  <c r="G35" s="1"/>
  <c r="D49" i="70" s="1"/>
  <c r="F36" i="60"/>
  <c r="G36" s="1"/>
  <c r="D50" i="70" s="1"/>
  <c r="F37" i="60"/>
  <c r="G37" s="1"/>
  <c r="D51" i="70" s="1"/>
  <c r="F38" i="60"/>
  <c r="G38" s="1"/>
  <c r="F10"/>
  <c r="G10" s="1"/>
  <c r="D24" i="70" s="1"/>
  <c r="H32" i="54"/>
  <c r="H39" s="1"/>
  <c r="G32"/>
  <c r="G39" s="1"/>
  <c r="G44" s="1"/>
  <c r="F32"/>
  <c r="F39" s="1"/>
  <c r="D32"/>
  <c r="C32"/>
  <c r="B32"/>
  <c r="E32"/>
  <c r="F63" i="53"/>
  <c r="E55" i="71"/>
  <c r="H47" i="57"/>
  <c r="G47"/>
  <c r="F47"/>
  <c r="E47"/>
  <c r="D47"/>
  <c r="I36"/>
  <c r="I47" s="1"/>
  <c r="H33"/>
  <c r="G33"/>
  <c r="G49" s="1"/>
  <c r="F33"/>
  <c r="E33"/>
  <c r="D33"/>
  <c r="I23"/>
  <c r="I22"/>
  <c r="I21"/>
  <c r="F41" i="46"/>
  <c r="G41"/>
  <c r="J35" i="17"/>
  <c r="J22"/>
  <c r="J14"/>
  <c r="J39" i="14"/>
  <c r="F32" i="71"/>
  <c r="A1" i="41"/>
  <c r="H1" i="42" s="1"/>
  <c r="F23" i="41"/>
  <c r="F36"/>
  <c r="F43"/>
  <c r="F21" i="42"/>
  <c r="F34"/>
  <c r="H37" i="14"/>
  <c r="H39" s="1"/>
  <c r="H14" i="17"/>
  <c r="H22"/>
  <c r="H35"/>
  <c r="A1" i="12"/>
  <c r="G22" i="71"/>
  <c r="G23"/>
  <c r="G24"/>
  <c r="G25"/>
  <c r="G26"/>
  <c r="G27"/>
  <c r="G28"/>
  <c r="G29"/>
  <c r="G30"/>
  <c r="G34"/>
  <c r="G36"/>
  <c r="G38"/>
  <c r="F55"/>
  <c r="E66"/>
  <c r="F66"/>
  <c r="E14" i="44"/>
  <c r="E28"/>
  <c r="E40"/>
  <c r="E46"/>
  <c r="E47"/>
  <c r="G28" i="46"/>
  <c r="G31" s="1"/>
  <c r="J19" i="47"/>
  <c r="H20"/>
  <c r="H28" s="1"/>
  <c r="G28"/>
  <c r="I28"/>
  <c r="K28"/>
  <c r="H50"/>
  <c r="F50"/>
  <c r="G50"/>
  <c r="I50"/>
  <c r="J50"/>
  <c r="K50"/>
  <c r="D61" i="48"/>
  <c r="D14" i="49"/>
  <c r="E14"/>
  <c r="D12" i="72"/>
  <c r="D13"/>
  <c r="D14"/>
  <c r="D25"/>
  <c r="D26"/>
  <c r="D27"/>
  <c r="D31"/>
  <c r="D33" s="1"/>
  <c r="D34" s="1"/>
  <c r="D39"/>
  <c r="D42"/>
  <c r="D45" s="1"/>
  <c r="E39" i="59"/>
  <c r="F39"/>
  <c r="D52"/>
  <c r="E48"/>
  <c r="E52" s="1"/>
  <c r="F48"/>
  <c r="D39" i="60"/>
  <c r="E39"/>
  <c r="D48"/>
  <c r="E48"/>
  <c r="J65" i="65"/>
  <c r="K67" i="68"/>
  <c r="A40" i="69"/>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G40"/>
  <c r="G41" s="1"/>
  <c r="G42" s="1"/>
  <c r="G43" s="1"/>
  <c r="G44" s="1"/>
  <c r="G45" s="1"/>
  <c r="G46" s="1"/>
  <c r="G47" s="1"/>
  <c r="G48" s="1"/>
  <c r="G49" s="1"/>
  <c r="G50" s="1"/>
  <c r="G51" s="1"/>
  <c r="G52" s="1"/>
  <c r="G53" s="1"/>
  <c r="G54" s="1"/>
  <c r="G55" s="1"/>
  <c r="G56" s="1"/>
  <c r="G57" s="1"/>
  <c r="G58" s="1"/>
  <c r="G59" s="1"/>
  <c r="G60" s="1"/>
  <c r="G61" s="1"/>
  <c r="G62" s="1"/>
  <c r="G63" s="1"/>
  <c r="G64" s="1"/>
  <c r="G65" s="1"/>
  <c r="G66" s="1"/>
  <c r="G67" s="1"/>
  <c r="G68" s="1"/>
  <c r="G69" s="1"/>
  <c r="E69"/>
  <c r="F69"/>
  <c r="D1" i="9"/>
  <c r="A1" i="10"/>
  <c r="P1" i="11"/>
  <c r="A1" i="8"/>
  <c r="F1" i="7"/>
  <c r="A1" i="6"/>
  <c r="I38" i="82"/>
  <c r="M50" i="62"/>
  <c r="D69" i="69"/>
  <c r="F52" i="59"/>
  <c r="D67" i="70" l="1"/>
  <c r="E16" i="49"/>
  <c r="E18" s="1"/>
  <c r="D17" s="1"/>
  <c r="F37" i="71"/>
  <c r="F39" s="1"/>
  <c r="K67" i="62"/>
  <c r="F49" i="57"/>
  <c r="F44" i="54"/>
  <c r="F51" s="1"/>
  <c r="J20" i="47"/>
  <c r="J28" s="1"/>
  <c r="H67" i="62"/>
  <c r="M66"/>
  <c r="C75" i="61"/>
  <c r="E52" i="60"/>
  <c r="D52"/>
  <c r="I33" i="57"/>
  <c r="I49" s="1"/>
  <c r="E37" i="54"/>
  <c r="H52" i="14"/>
  <c r="F44" i="41"/>
  <c r="F67" i="62"/>
  <c r="E67"/>
  <c r="D75" i="61"/>
  <c r="C52" i="54"/>
  <c r="E44"/>
  <c r="B52"/>
  <c r="F55" i="82"/>
  <c r="M55" i="62"/>
  <c r="I67"/>
  <c r="D49" i="57"/>
  <c r="H49"/>
  <c r="E49"/>
  <c r="D52" i="54"/>
  <c r="H44"/>
  <c r="H51" s="1"/>
  <c r="G42" i="46"/>
  <c r="G43" s="1"/>
  <c r="G32" i="71"/>
  <c r="F38" i="82"/>
  <c r="D29" i="72"/>
  <c r="D36" s="1"/>
  <c r="F47" i="42"/>
  <c r="F48" s="1"/>
  <c r="F36"/>
  <c r="G33" i="19" s="1"/>
  <c r="E39" i="71"/>
  <c r="D17" i="72"/>
  <c r="D19" s="1"/>
  <c r="D20" s="1"/>
  <c r="G51" i="54"/>
  <c r="D15" i="72"/>
  <c r="F39" i="60"/>
  <c r="G48"/>
  <c r="G12"/>
  <c r="D26" i="70" s="1"/>
  <c r="D54" s="1"/>
  <c r="F48" i="60"/>
  <c r="G36" i="82" l="1"/>
  <c r="G37"/>
  <c r="G39" i="60"/>
  <c r="F45" i="44"/>
  <c r="F50" s="1"/>
  <c r="F56" i="71"/>
  <c r="F67" s="1"/>
  <c r="F15" i="44" s="1"/>
  <c r="F21" s="1"/>
  <c r="F29" s="1"/>
  <c r="F35" s="1"/>
  <c r="F43" s="1"/>
  <c r="G37" i="71"/>
  <c r="G39" s="1"/>
  <c r="E52" i="54"/>
  <c r="F61" i="53" s="1"/>
  <c r="F52" i="60"/>
  <c r="D22" i="72"/>
  <c r="D23" s="1"/>
  <c r="D37" s="1"/>
  <c r="D38" s="1"/>
  <c r="D40" s="1"/>
  <c r="D46" s="1"/>
  <c r="F44" i="46"/>
  <c r="E56" i="71"/>
  <c r="E67" s="1"/>
  <c r="E15" i="44" s="1"/>
  <c r="E21" s="1"/>
  <c r="E29" s="1"/>
  <c r="E45"/>
  <c r="E50" s="1"/>
  <c r="G52" i="60" l="1"/>
  <c r="G55" i="82"/>
  <c r="G38"/>
  <c r="E35" i="44"/>
  <c r="E43" s="1"/>
  <c r="D34" i="48"/>
  <c r="F28" i="46" l="1"/>
  <c r="F31" s="1"/>
  <c r="D46" i="48"/>
  <c r="D49" s="1"/>
  <c r="D16" i="49" s="1"/>
  <c r="D18" s="1"/>
  <c r="F42" i="46" l="1"/>
  <c r="F43" s="1"/>
  <c r="F47" l="1"/>
</calcChain>
</file>

<file path=xl/comments1.xml><?xml version="1.0" encoding="utf-8"?>
<comments xmlns="http://schemas.openxmlformats.org/spreadsheetml/2006/main">
  <authors>
    <author>Ron Hedge</author>
  </authors>
  <commentList>
    <comment ref="D28" authorId="0">
      <text>
        <r>
          <rPr>
            <b/>
            <sz val="8"/>
            <color indexed="81"/>
            <rFont val="Tahoma"/>
            <family val="2"/>
          </rPr>
          <t>Ron Hedge:</t>
        </r>
        <r>
          <rPr>
            <sz val="8"/>
            <color indexed="81"/>
            <rFont val="Tahoma"/>
            <family val="2"/>
          </rPr>
          <t xml:space="preserve">
Amount is entered manually because the balance on the balance sheet includes other accounts on the same line number.</t>
        </r>
      </text>
    </comment>
  </commentList>
</comments>
</file>

<file path=xl/comments2.xml><?xml version="1.0" encoding="utf-8"?>
<comments xmlns="http://schemas.openxmlformats.org/spreadsheetml/2006/main">
  <authors>
    <author>149189</author>
  </authors>
  <commentList>
    <comment ref="E12" authorId="0">
      <text>
        <r>
          <rPr>
            <b/>
            <sz val="9"/>
            <color indexed="81"/>
            <rFont val="Tahoma"/>
            <family val="2"/>
          </rPr>
          <t>149189:</t>
        </r>
        <r>
          <rPr>
            <sz val="9"/>
            <color indexed="81"/>
            <rFont val="Tahoma"/>
            <family val="2"/>
          </rPr>
          <t xml:space="preserve">
rounding adj -1</t>
        </r>
      </text>
    </comment>
    <comment ref="F12" authorId="0">
      <text>
        <r>
          <rPr>
            <b/>
            <sz val="9"/>
            <color indexed="81"/>
            <rFont val="Tahoma"/>
            <family val="2"/>
          </rPr>
          <t>149189:</t>
        </r>
        <r>
          <rPr>
            <sz val="9"/>
            <color indexed="81"/>
            <rFont val="Tahoma"/>
            <family val="2"/>
          </rPr>
          <t xml:space="preserve">
rounding adj +1
</t>
        </r>
      </text>
    </comment>
    <comment ref="G12" authorId="0">
      <text>
        <r>
          <rPr>
            <b/>
            <sz val="9"/>
            <color indexed="81"/>
            <rFont val="Tahoma"/>
            <family val="2"/>
          </rPr>
          <t>149189:</t>
        </r>
        <r>
          <rPr>
            <sz val="9"/>
            <color indexed="81"/>
            <rFont val="Tahoma"/>
            <family val="2"/>
          </rPr>
          <t xml:space="preserve">
rounding adj -1</t>
        </r>
      </text>
    </comment>
    <comment ref="J12" authorId="0">
      <text>
        <r>
          <rPr>
            <b/>
            <sz val="9"/>
            <color indexed="81"/>
            <rFont val="Tahoma"/>
            <family val="2"/>
          </rPr>
          <t>149189:</t>
        </r>
        <r>
          <rPr>
            <sz val="9"/>
            <color indexed="81"/>
            <rFont val="Tahoma"/>
            <family val="2"/>
          </rPr>
          <t xml:space="preserve">
rounding adj +1
</t>
        </r>
      </text>
    </comment>
    <comment ref="I16" authorId="0">
      <text>
        <r>
          <rPr>
            <b/>
            <sz val="9"/>
            <color indexed="81"/>
            <rFont val="Tahoma"/>
            <family val="2"/>
          </rPr>
          <t>149189:</t>
        </r>
        <r>
          <rPr>
            <sz val="9"/>
            <color indexed="81"/>
            <rFont val="Tahoma"/>
            <family val="2"/>
          </rPr>
          <t xml:space="preserve">
rounding adj +1
</t>
        </r>
      </text>
    </comment>
  </commentList>
</comments>
</file>

<file path=xl/comments3.xml><?xml version="1.0" encoding="utf-8"?>
<comments xmlns="http://schemas.openxmlformats.org/spreadsheetml/2006/main">
  <authors>
    <author>149189</author>
  </authors>
  <commentList>
    <comment ref="F27" authorId="0">
      <text>
        <r>
          <rPr>
            <b/>
            <sz val="9"/>
            <color indexed="81"/>
            <rFont val="Tahoma"/>
            <family val="2"/>
          </rPr>
          <t>149189:</t>
        </r>
        <r>
          <rPr>
            <sz val="9"/>
            <color indexed="81"/>
            <rFont val="Tahoma"/>
            <family val="2"/>
          </rPr>
          <t xml:space="preserve">
rounding adj +1
</t>
        </r>
      </text>
    </comment>
    <comment ref="E37" authorId="0">
      <text>
        <r>
          <rPr>
            <b/>
            <sz val="9"/>
            <color indexed="81"/>
            <rFont val="Tahoma"/>
            <family val="2"/>
          </rPr>
          <t>149189:</t>
        </r>
        <r>
          <rPr>
            <sz val="9"/>
            <color indexed="81"/>
            <rFont val="Tahoma"/>
            <family val="2"/>
          </rPr>
          <t xml:space="preserve">
rounding adj -1
</t>
        </r>
      </text>
    </comment>
  </commentList>
</comments>
</file>

<file path=xl/comments4.xml><?xml version="1.0" encoding="utf-8"?>
<comments xmlns="http://schemas.openxmlformats.org/spreadsheetml/2006/main">
  <authors>
    <author>A satisfied Microsoft Office user</author>
  </authors>
  <commentList>
    <comment ref="D63" authorId="0">
      <text>
        <r>
          <rPr>
            <sz val="8"/>
            <color indexed="81"/>
            <rFont val="Tahoma"/>
            <family val="2"/>
          </rPr>
          <t>This cell should always be N/A</t>
        </r>
      </text>
    </comment>
  </commentList>
</comments>
</file>

<file path=xl/comments5.xml><?xml version="1.0" encoding="utf-8"?>
<comments xmlns="http://schemas.openxmlformats.org/spreadsheetml/2006/main">
  <authors>
    <author>149189</author>
  </authors>
  <commentList>
    <comment ref="D31" authorId="0">
      <text>
        <r>
          <rPr>
            <b/>
            <sz val="9"/>
            <color indexed="81"/>
            <rFont val="Tahoma"/>
            <family val="2"/>
          </rPr>
          <t>149189:</t>
        </r>
        <r>
          <rPr>
            <sz val="9"/>
            <color indexed="81"/>
            <rFont val="Tahoma"/>
            <family val="2"/>
          </rPr>
          <t xml:space="preserve">
rounding adj +1</t>
        </r>
      </text>
    </comment>
  </commentList>
</comments>
</file>

<file path=xl/comments6.xml><?xml version="1.0" encoding="utf-8"?>
<comments xmlns="http://schemas.openxmlformats.org/spreadsheetml/2006/main">
  <authors>
    <author>149189</author>
  </authors>
  <commentList>
    <comment ref="L19" authorId="0">
      <text>
        <r>
          <rPr>
            <b/>
            <sz val="9"/>
            <color indexed="81"/>
            <rFont val="Tahoma"/>
            <family val="2"/>
          </rPr>
          <t>149189:</t>
        </r>
        <r>
          <rPr>
            <sz val="9"/>
            <color indexed="81"/>
            <rFont val="Tahoma"/>
            <family val="2"/>
          </rPr>
          <t xml:space="preserve">
rounding adj +1</t>
        </r>
      </text>
    </comment>
  </commentList>
</comments>
</file>

<file path=xl/comments7.xml><?xml version="1.0" encoding="utf-8"?>
<comments xmlns="http://schemas.openxmlformats.org/spreadsheetml/2006/main">
  <authors>
    <author>149189</author>
  </authors>
  <commentList>
    <comment ref="H15" authorId="0">
      <text>
        <r>
          <rPr>
            <b/>
            <sz val="9"/>
            <color indexed="81"/>
            <rFont val="Tahoma"/>
            <family val="2"/>
          </rPr>
          <t>149189:</t>
        </r>
        <r>
          <rPr>
            <sz val="9"/>
            <color indexed="81"/>
            <rFont val="Tahoma"/>
            <family val="2"/>
          </rPr>
          <t xml:space="preserve">
ROUNDING ADJ. +.01</t>
        </r>
      </text>
    </comment>
    <comment ref="J42" authorId="0">
      <text>
        <r>
          <rPr>
            <b/>
            <sz val="9"/>
            <color indexed="81"/>
            <rFont val="Tahoma"/>
            <family val="2"/>
          </rPr>
          <t>149189:</t>
        </r>
        <r>
          <rPr>
            <sz val="9"/>
            <color indexed="81"/>
            <rFont val="Tahoma"/>
            <family val="2"/>
          </rPr>
          <t xml:space="preserve">
wait for Sch410 line 409 &amp; 425</t>
        </r>
      </text>
    </comment>
  </commentList>
</comments>
</file>

<file path=xl/comments8.xml><?xml version="1.0" encoding="utf-8"?>
<comments xmlns="http://schemas.openxmlformats.org/spreadsheetml/2006/main">
  <authors>
    <author>A satisfied Microsoft Office user</author>
  </authors>
  <commentList>
    <comment ref="D63" authorId="0">
      <text>
        <r>
          <rPr>
            <sz val="8"/>
            <color indexed="81"/>
            <rFont val="Tahoma"/>
            <family val="2"/>
          </rPr>
          <t>This cell should always be N/A</t>
        </r>
      </text>
    </comment>
  </commentList>
</comments>
</file>

<file path=xl/comments9.xml><?xml version="1.0" encoding="utf-8"?>
<comments xmlns="http://schemas.openxmlformats.org/spreadsheetml/2006/main">
  <authors>
    <author>149189</author>
  </authors>
  <commentList>
    <comment ref="D31" authorId="0">
      <text>
        <r>
          <rPr>
            <b/>
            <sz val="9"/>
            <color indexed="81"/>
            <rFont val="Tahoma"/>
            <family val="2"/>
          </rPr>
          <t>149189:</t>
        </r>
        <r>
          <rPr>
            <sz val="9"/>
            <color indexed="81"/>
            <rFont val="Tahoma"/>
            <family val="2"/>
          </rPr>
          <t xml:space="preserve">
rounding adj +1</t>
        </r>
      </text>
    </comment>
  </commentList>
</comments>
</file>

<file path=xl/sharedStrings.xml><?xml version="1.0" encoding="utf-8"?>
<sst xmlns="http://schemas.openxmlformats.org/spreadsheetml/2006/main" count="10505" uniqueCount="4035">
  <si>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</si>
  <si>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</si>
  <si>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</si>
  <si>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</si>
  <si>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</si>
  <si>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</si>
  <si>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</si>
  <si>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</si>
  <si>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</si>
  <si>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</si>
  <si>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</si>
  <si>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</si>
  <si>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</si>
  <si>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</si>
  <si>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</si>
  <si>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</si>
  <si>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</si>
  <si>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</si>
  <si>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</si>
  <si>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</si>
  <si>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</si>
  <si>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</si>
  <si>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</si>
  <si>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</si>
  <si>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</si>
  <si>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</si>
  <si>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</si>
  <si>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</si>
  <si>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</si>
  <si>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</si>
  <si>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</si>
  <si>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</si>
  <si>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</si>
  <si>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</si>
  <si>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</si>
  <si>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</si>
  <si>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</si>
  <si>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</si>
  <si>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</si>
  <si>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</si>
  <si>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</si>
  <si>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</si>
  <si>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</si>
  <si>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</si>
  <si>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</si>
  <si>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</si>
  <si>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</si>
  <si>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</si>
  <si>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 xml:space="preserve">230.  CAPITAL STOCK </t>
  </si>
  <si>
    <t xml:space="preserve">PART I.  CAPITAL STOCK </t>
  </si>
  <si>
    <t>Disclose in column (a) the particulars of the various issues of capital stock of the respondent, distinguishing separate issues of any general class, if different in any respect.</t>
  </si>
  <si>
    <t>Present in column (b) the par or stated value of each issue. If none, so state.</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</si>
  <si>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</si>
  <si>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</si>
  <si>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</si>
  <si>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</si>
  <si>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</si>
  <si>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</si>
  <si>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</si>
  <si>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</si>
  <si>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</si>
  <si>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</si>
  <si>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</si>
  <si>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</si>
  <si>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</si>
  <si>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</si>
  <si>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</si>
  <si>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</si>
  <si>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</si>
  <si>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</si>
  <si>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</si>
  <si>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</si>
  <si>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</si>
  <si>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</si>
  <si>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</si>
  <si>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</si>
  <si>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</si>
  <si>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</si>
  <si>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</si>
  <si>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</si>
  <si>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</si>
  <si>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</si>
  <si>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</si>
  <si>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</si>
  <si>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</si>
  <si>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</si>
  <si>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</si>
  <si>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</si>
  <si>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</si>
  <si>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</si>
  <si>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</si>
  <si>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</si>
  <si>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</si>
  <si>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Column (a) presents the items to be disclosed.</t>
  </si>
  <si>
    <t>Columns (b), (d), and (f) require disclosure of the number of shares of preferred, common, and treasury stock applicable to the items in column (a).</t>
  </si>
  <si>
    <t>Columns  (c), (e) and (g) require the disclosure of the book value of preferred, common, and treasury stock.</t>
  </si>
  <si>
    <t>Unusual circumstances arising from changes in capital stock shall be fully explained in footnotes to this schedule.</t>
  </si>
  <si>
    <t>Preferred Stock</t>
  </si>
  <si>
    <t>Common Stock</t>
  </si>
  <si>
    <t>Treasury Stock</t>
  </si>
  <si>
    <t>Additional</t>
  </si>
  <si>
    <t>No. of Shares</t>
  </si>
  <si>
    <t>$ Amount</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</si>
  <si>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</si>
  <si>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</si>
  <si>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</si>
  <si>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</si>
  <si>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</si>
  <si>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</si>
  <si>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</si>
  <si>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</si>
  <si>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</si>
  <si>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</si>
  <si>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</si>
  <si>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</si>
  <si>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</si>
  <si>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</si>
  <si>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</si>
  <si>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</si>
  <si>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</si>
  <si>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</si>
  <si>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</si>
  <si>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</si>
  <si>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</si>
  <si>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</si>
  <si>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</si>
  <si>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</si>
  <si>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</si>
  <si>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</si>
  <si>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</si>
  <si>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</si>
  <si>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</si>
  <si>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</si>
  <si>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</si>
  <si>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</si>
  <si>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</si>
  <si>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</si>
  <si>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</si>
  <si>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</si>
  <si>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</si>
  <si>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</si>
  <si>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</si>
  <si>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</si>
  <si>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</si>
  <si>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</si>
  <si>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</si>
  <si>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</si>
  <si>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</si>
  <si>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</si>
  <si>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</si>
  <si>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</si>
  <si>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</si>
  <si>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</si>
  <si>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</si>
  <si>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</si>
  <si>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</si>
  <si>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</si>
  <si>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</si>
  <si>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</si>
  <si>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</si>
  <si>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</si>
  <si>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</si>
  <si>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</si>
  <si>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</si>
  <si>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</si>
  <si>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</si>
  <si>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</si>
  <si>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</si>
  <si>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</si>
  <si>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</si>
  <si>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</si>
  <si>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</si>
  <si>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 xml:space="preserve">Net periodic benefit cost </t>
  </si>
  <si>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</si>
  <si>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</si>
  <si>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</si>
  <si>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</si>
  <si>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</si>
  <si>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</si>
  <si>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</si>
  <si>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</si>
  <si>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</si>
  <si>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</si>
  <si>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</si>
  <si>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</si>
  <si>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Environmental Analysis, brought to a current date by the respondent from its Order No. 3 records and accounts, or is other than ledger value </t>
  </si>
  <si>
    <t xml:space="preserve"> for equipment, a full explanation should be given.</t>
  </si>
  <si>
    <t xml:space="preserve">composite percentage for all road and equipment accounts, respectively, ascertained by applying the primary accounts composite rates to the </t>
  </si>
  <si>
    <t xml:space="preserve"> Vice-President and Corporate Comptroller</t>
  </si>
  <si>
    <t>(Telephone number)</t>
  </si>
  <si>
    <t xml:space="preserve">        (514)</t>
  </si>
  <si>
    <t xml:space="preserve">                                                               399 - 4784</t>
  </si>
  <si>
    <t xml:space="preserve">   (Area code)                                                          (Telephone number)</t>
  </si>
  <si>
    <t>(Office address)</t>
  </si>
  <si>
    <t xml:space="preserve">    935 de la Gauchetiere Street West           Montreal,              Quebec                 H3B 2M9</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</si>
  <si>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</si>
  <si>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</si>
  <si>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</si>
  <si>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</si>
  <si>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</si>
  <si>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</si>
  <si>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</si>
  <si>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</si>
  <si>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</si>
  <si>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NOTE 2 - PENSIONS</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</si>
  <si>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</si>
  <si>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</si>
  <si>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</si>
  <si>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</si>
  <si>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</si>
  <si>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</si>
  <si>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</si>
  <si>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</si>
  <si>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</si>
  <si>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</si>
  <si>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</si>
  <si>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</si>
  <si>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Prior service cost</t>
  </si>
  <si>
    <t>fertilizers, coal, metals and minerals, forest products, intermodal and automotive.</t>
  </si>
  <si>
    <t>2006</t>
  </si>
  <si>
    <t xml:space="preserve">  Common stock</t>
  </si>
  <si>
    <t xml:space="preserve">  Preferred stock</t>
  </si>
  <si>
    <t>Discount on capital stock</t>
  </si>
  <si>
    <t xml:space="preserve">Additional capital </t>
  </si>
  <si>
    <t>Retained earnings:</t>
  </si>
  <si>
    <t xml:space="preserve">  Appropriated</t>
  </si>
  <si>
    <t>Disclose in columns (c), (d), (e), and (f) the required information concerning the number of shares authorized, issued, in treasury, and outstanding for the various issues.</t>
  </si>
  <si>
    <t>Disclose requested information for respondent pertaining to results</t>
  </si>
  <si>
    <t>Cross - Checks</t>
  </si>
  <si>
    <t>of operations for the year.</t>
  </si>
  <si>
    <t>Schedule 210</t>
  </si>
  <si>
    <t xml:space="preserve">Line 15, col b  </t>
  </si>
  <si>
    <t>= Line 62, col b</t>
  </si>
  <si>
    <t>Report total operating expenses from Sched 410. Any differences</t>
  </si>
  <si>
    <t>Lines 47, 48, 49 col b</t>
  </si>
  <si>
    <t>= Line 63, col b</t>
  </si>
  <si>
    <t>between this schedule and Sched. 410 must be explained on page 18.</t>
  </si>
  <si>
    <t>Line 50, col b</t>
  </si>
  <si>
    <t>= Line 64, col b</t>
  </si>
  <si>
    <t>List dividends from investments accounted for under the cost method</t>
  </si>
  <si>
    <t>Schedule 410</t>
  </si>
  <si>
    <t>on line 19, and list dividends accounted for under the equity method</t>
  </si>
  <si>
    <t>Line 14, col b</t>
  </si>
  <si>
    <t xml:space="preserve">  Unappropriated</t>
  </si>
  <si>
    <t xml:space="preserve">  Net unrealized loss on noncurrent marketable</t>
  </si>
  <si>
    <t xml:space="preserve">  equity securities</t>
  </si>
  <si>
    <t>Less: treasury stock</t>
  </si>
  <si>
    <t xml:space="preserve">     Net stockholders equity</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</si>
  <si>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</si>
  <si>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</si>
  <si>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</si>
  <si>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</si>
  <si>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</si>
  <si>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</si>
  <si>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</si>
  <si>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</si>
  <si>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</si>
  <si>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</si>
  <si>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</si>
  <si>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</si>
  <si>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</si>
  <si>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</si>
  <si>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</si>
  <si>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</si>
  <si>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</si>
  <si>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</si>
  <si>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</si>
  <si>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</si>
  <si>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</si>
  <si>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</si>
  <si>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</si>
  <si>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</si>
  <si>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</si>
  <si>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</si>
  <si>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</si>
  <si>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</si>
  <si>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</si>
  <si>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For purposes of this report, capital stock and other securities are considered to be nominally issued when certificates are signed and sealed and placed with the proper officer for sale and delivery or are</t>
  </si>
  <si>
    <t>pledged or otherwise placed in some special fund of the respondent. They are considered to be actually issued when sold to a bona fide purchaser who holds them free from control by the respondent. All</t>
  </si>
  <si>
    <t>securities actually issued and not reacquired by or for the respondent are considered to be actually outstanding. If reacquired by or for the respondent, and not cancelled or retired, they are considered to</t>
  </si>
  <si>
    <t>be nominally outstanding.</t>
  </si>
  <si>
    <t>Number of Shares</t>
  </si>
  <si>
    <t>Book Value at End of Year</t>
  </si>
  <si>
    <t>Class of Stock</t>
  </si>
  <si>
    <t>Par Value</t>
  </si>
  <si>
    <t>Authorized</t>
  </si>
  <si>
    <t>Issued</t>
  </si>
  <si>
    <t>In Treasury</t>
  </si>
  <si>
    <t>Outstanding</t>
  </si>
  <si>
    <t>Class A Common stock</t>
  </si>
  <si>
    <t>Class B Common stock</t>
  </si>
  <si>
    <t>PART II.  SUMMARY OF CAPITAL STOCK CHANGES DURING YEAR</t>
  </si>
  <si>
    <t>The purpose of this part is to disclose capital stock changes during the year.</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</si>
  <si>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</si>
  <si>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</si>
  <si>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</si>
  <si>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</si>
  <si>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</si>
  <si>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</si>
  <si>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</si>
  <si>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</si>
  <si>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</si>
  <si>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</si>
  <si>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</si>
  <si>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</si>
  <si>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</si>
  <si>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</si>
  <si>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</si>
  <si>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</si>
  <si>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</si>
  <si>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</si>
  <si>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</si>
  <si>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</si>
  <si>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</si>
  <si>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</si>
  <si>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</si>
  <si>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</si>
  <si>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</si>
  <si>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</si>
  <si>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</si>
  <si>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</si>
  <si>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</si>
  <si>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</si>
  <si>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</si>
  <si>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</si>
  <si>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</si>
  <si>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</si>
  <si>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</si>
  <si>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</si>
  <si>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</si>
  <si>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</si>
  <si>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</si>
  <si>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</si>
  <si>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</si>
  <si>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</si>
  <si>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</si>
  <si>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</si>
  <si>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</si>
  <si>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</si>
  <si>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</si>
  <si>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</si>
  <si>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</si>
  <si>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</si>
  <si>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</si>
  <si>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</si>
  <si>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</si>
  <si>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</si>
  <si>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</si>
  <si>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</si>
  <si>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</si>
  <si>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</si>
  <si>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</si>
  <si>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</si>
  <si>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</si>
  <si>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</si>
  <si>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</si>
  <si>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</si>
  <si>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</si>
  <si>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</si>
  <si>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</si>
  <si>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</si>
  <si>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</si>
  <si>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</si>
  <si>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</si>
  <si>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</si>
  <si>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</si>
  <si>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</si>
  <si>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</si>
  <si>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</si>
  <si>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</si>
  <si>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</si>
  <si>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</si>
  <si>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</si>
  <si>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</si>
  <si>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</si>
  <si>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</si>
  <si>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</si>
  <si>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</si>
  <si>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</si>
  <si>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</si>
  <si>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</si>
  <si>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</si>
  <si>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</si>
  <si>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</si>
  <si>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</si>
  <si>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</si>
  <si>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</si>
  <si>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47 %</t>
  </si>
  <si>
    <t>38 %</t>
  </si>
  <si>
    <t>33 %</t>
  </si>
  <si>
    <t xml:space="preserve">The Belt Railway Company of Chicago </t>
  </si>
  <si>
    <t>17 %</t>
  </si>
  <si>
    <t>3 %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</si>
  <si>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</si>
  <si>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</si>
  <si>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</si>
  <si>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</si>
  <si>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</si>
  <si>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</si>
  <si>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</si>
  <si>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</si>
  <si>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</si>
  <si>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</si>
  <si>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</si>
  <si>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</si>
  <si>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</si>
  <si>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</si>
  <si>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Canadian National Railway Co</t>
  </si>
  <si>
    <t>Montreal, Quebec</t>
  </si>
  <si>
    <t>Power plants</t>
  </si>
  <si>
    <t>(31)</t>
  </si>
  <si>
    <t>(35)</t>
  </si>
  <si>
    <t>Miscellaneous structures</t>
  </si>
  <si>
    <t>(37)</t>
  </si>
  <si>
    <t>Roadway machines</t>
  </si>
  <si>
    <t>(39)</t>
  </si>
  <si>
    <t>(44)</t>
  </si>
  <si>
    <t>Shop machinery *</t>
  </si>
  <si>
    <t>(45)</t>
  </si>
  <si>
    <t>All other road accounts</t>
  </si>
  <si>
    <t>Amortization (adjustments)</t>
  </si>
  <si>
    <t xml:space="preserve">     TOTAL ROAD</t>
  </si>
  <si>
    <t>(52)</t>
  </si>
  <si>
    <t>Locomotives</t>
  </si>
  <si>
    <t>(53)</t>
  </si>
  <si>
    <t>(54)</t>
  </si>
  <si>
    <t>(55)</t>
  </si>
  <si>
    <t>Highway revenue equipment</t>
  </si>
  <si>
    <t>(56)</t>
  </si>
  <si>
    <t>Floating equipment</t>
  </si>
  <si>
    <t>(57)</t>
  </si>
  <si>
    <t>Work equipment</t>
  </si>
  <si>
    <t>(58)</t>
  </si>
  <si>
    <t>Miscellaneous equipment</t>
  </si>
  <si>
    <t xml:space="preserve">     5. If settlement for depreciation is made currently between lessee and lessor, and no debits or credits to Account No. 772 are made by the </t>
  </si>
  <si>
    <t xml:space="preserve">     accounting company, show in column (c) the charges to operating expenses, and in column (f) show payments made to the lessor in settlement thereof. </t>
  </si>
  <si>
    <t>CREDITS TO ACCOUNTS</t>
  </si>
  <si>
    <t>DEBITS TO ACCOUNTS</t>
  </si>
  <si>
    <t>credits</t>
  </si>
  <si>
    <t>debits</t>
  </si>
  <si>
    <t xml:space="preserve">  (4) Other, right-of-way expenses</t>
  </si>
  <si>
    <t xml:space="preserve"> (16) Stations and office buildings</t>
  </si>
  <si>
    <t xml:space="preserve">   TOTAL ROAD</t>
  </si>
  <si>
    <t xml:space="preserve">   TOTAL EQUIPMENT</t>
  </si>
  <si>
    <t xml:space="preserve">       GRAND TOTAL</t>
  </si>
  <si>
    <t xml:space="preserve">        Railroad Annual Report R-1</t>
  </si>
  <si>
    <t xml:space="preserve">340.  DEPRECIATION BASE AND RATES - IMPROVEMENTS TO ROAD AND EQUIPMENT LEASED FROM OTHERS   </t>
  </si>
  <si>
    <t xml:space="preserve">to GTC. The Parent Company remitted interline revenues to GTC totalling $689,148,000 and $610,111,000 for 2007 and 2006, respectively.  </t>
  </si>
  <si>
    <t>Employer contributions</t>
  </si>
  <si>
    <t>Fair value of plan assets at end of year</t>
  </si>
  <si>
    <t xml:space="preserve">  December 31, </t>
  </si>
  <si>
    <t>Expected return on plan assets</t>
  </si>
  <si>
    <t>represents less than 5% of the total road owned or total equipment owned, respectively. However, line 41, Grand Total, should be completed.</t>
  </si>
  <si>
    <t xml:space="preserve">Annual </t>
  </si>
  <si>
    <t xml:space="preserve">Line </t>
  </si>
  <si>
    <t>Close</t>
  </si>
  <si>
    <t>composite rate</t>
  </si>
  <si>
    <t>(percent)</t>
  </si>
  <si>
    <t>(3)</t>
  </si>
  <si>
    <t>Grading</t>
  </si>
  <si>
    <t>(4)</t>
  </si>
  <si>
    <t>Other right-of-way expenditures</t>
  </si>
  <si>
    <t>(5)</t>
  </si>
  <si>
    <t>Tunnels and subways</t>
  </si>
  <si>
    <t>(6)</t>
  </si>
  <si>
    <t>(7)</t>
  </si>
  <si>
    <t>Elevated structures</t>
  </si>
  <si>
    <t>(8)</t>
  </si>
  <si>
    <t>Ties</t>
  </si>
  <si>
    <t>(9)</t>
  </si>
  <si>
    <t>(11)</t>
  </si>
  <si>
    <t>Ballast</t>
  </si>
  <si>
    <t>(13)</t>
  </si>
  <si>
    <t>Fences snowsheds &amp; signs</t>
  </si>
  <si>
    <t>(16)</t>
  </si>
  <si>
    <t>(17)</t>
  </si>
  <si>
    <t>Roadway buildings</t>
  </si>
  <si>
    <t>(18)</t>
  </si>
  <si>
    <t>Water stations</t>
  </si>
  <si>
    <t>(19)</t>
  </si>
  <si>
    <t>Fuel stations</t>
  </si>
  <si>
    <t>(20)</t>
  </si>
  <si>
    <t>(22)</t>
  </si>
  <si>
    <t>Storage warehouses</t>
  </si>
  <si>
    <t>(23)</t>
  </si>
  <si>
    <t xml:space="preserve">                              See Note 3 on page 13.</t>
  </si>
  <si>
    <t>column (c) show the depreciation base used in computing the depreciation charges for the month of December, in column (d) show the composite rates</t>
  </si>
  <si>
    <t xml:space="preserve">road and equipment accounts, respectively, ascertained by applying the primary account composite rates to the depreciation base used in computing the </t>
  </si>
  <si>
    <t>charges for December and dividing the total so computed by the total depreciation base for the same month. This schedule should include only improvements</t>
  </si>
  <si>
    <t>authorized by the Board, except that where the use of component rates has been authorized, the composite rates to be shown for the respective primary</t>
  </si>
  <si>
    <t>accounts should be recomputed from the December charges developed by the use of the authorized rates.  If any changes in rates were effective during</t>
  </si>
  <si>
    <t xml:space="preserve"> the year, give full particulars in a footnote.</t>
  </si>
  <si>
    <t>included for each such property.</t>
  </si>
  <si>
    <t>(24)</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</si>
  <si>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</si>
  <si>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</si>
  <si>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</si>
  <si>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</si>
  <si>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</si>
  <si>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</si>
  <si>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</si>
  <si>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</si>
  <si>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</si>
  <si>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</si>
  <si>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</si>
  <si>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</si>
  <si>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</si>
  <si>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350.  DEPRECIATION BASE AND RATES - ROAD AND EQUIPMENT LEASED TO OTHERS</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</si>
  <si>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</si>
  <si>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</si>
  <si>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</si>
  <si>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</si>
  <si>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</si>
  <si>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</si>
  <si>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</si>
  <si>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</si>
  <si>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</si>
  <si>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</si>
  <si>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</si>
  <si>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</si>
  <si>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</si>
  <si>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</si>
  <si>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</si>
  <si>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</si>
  <si>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</si>
  <si>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</si>
  <si>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</si>
  <si>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</si>
  <si>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</si>
  <si>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</si>
  <si>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</si>
  <si>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</si>
  <si>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</si>
  <si>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</si>
  <si>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</si>
  <si>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</si>
  <si>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</si>
  <si>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Other investment and advances</t>
  </si>
  <si>
    <t>Allowances for net unrealized losses on noncurrent</t>
  </si>
  <si>
    <t xml:space="preserve">   marketable equity securities - Cr.</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</si>
  <si>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</si>
  <si>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</si>
  <si>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</si>
  <si>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</si>
  <si>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 xml:space="preserve">     1. This schedule is to be used in cases where the related depreciation reserve is carried in the accounts of the respondent and the rent </t>
  </si>
  <si>
    <t>therefrom is included in Accounts 32-11-00, 32-12-00, 32-13-00, 32-21-00, 32-22-00 and 32-23-00.</t>
  </si>
  <si>
    <t>and December, respectively, with respect to road and equipment owned by the respondent but leased to others, the depreciation charges for</t>
  </si>
  <si>
    <t xml:space="preserve">which are not included in operating expenses of the respondent, but for which the depreciation reserve is recorded in the accounts of the </t>
  </si>
  <si>
    <t>respondent. If the base for road is other than the original cost or estimated original cost as found by the Board's Office of Economic and</t>
  </si>
  <si>
    <t>NOTE 2 - PENSIONS (continued)</t>
  </si>
  <si>
    <t>Information about the Company's defined benefit pension plans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</si>
  <si>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</si>
  <si>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</si>
  <si>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</si>
  <si>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</si>
  <si>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</si>
  <si>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</si>
  <si>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</si>
  <si>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</si>
  <si>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</si>
  <si>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</si>
  <si>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</si>
  <si>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</si>
  <si>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</si>
  <si>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</si>
  <si>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</si>
  <si>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</si>
  <si>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</si>
  <si>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</si>
  <si>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</si>
  <si>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</si>
  <si>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</si>
  <si>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</si>
  <si>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</si>
  <si>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</si>
  <si>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</si>
  <si>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</si>
  <si>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</si>
  <si>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</si>
  <si>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</si>
  <si>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</si>
  <si>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</si>
  <si>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</si>
  <si>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</si>
  <si>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</si>
  <si>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</si>
  <si>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</si>
  <si>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</si>
  <si>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</si>
  <si>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</si>
  <si>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</si>
  <si>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</si>
  <si>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</si>
  <si>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</si>
  <si>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</si>
  <si>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</si>
  <si>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</si>
  <si>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</si>
  <si>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</si>
  <si>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</si>
  <si>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(44) Shop machinery *</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</si>
  <si>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</si>
  <si>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</si>
  <si>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</si>
  <si>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</si>
  <si>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</si>
  <si>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</si>
  <si>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</si>
  <si>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</si>
  <si>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</si>
  <si>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</si>
  <si>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</si>
  <si>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</si>
  <si>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</si>
  <si>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r>
      <t xml:space="preserve">(g) </t>
    </r>
    <r>
      <rPr>
        <sz val="9"/>
        <rFont val="Times New Roman"/>
        <family val="1"/>
      </rPr>
      <t>Estimated future benefit payments</t>
    </r>
  </si>
  <si>
    <r>
      <t xml:space="preserve">(f) </t>
    </r>
    <r>
      <rPr>
        <sz val="9"/>
        <rFont val="Times New Roman"/>
        <family val="1"/>
      </rPr>
      <t>Weighted-average assumptions</t>
    </r>
  </si>
  <si>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</si>
  <si>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</si>
  <si>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</si>
  <si>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</si>
  <si>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</si>
  <si>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</si>
  <si>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</si>
  <si>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</si>
  <si>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</si>
  <si>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</si>
  <si>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</si>
  <si>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</si>
  <si>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</si>
  <si>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</si>
  <si>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Pension costs are determined using actuarial methods.  Net periodic benefit cost is charged to income and includes:</t>
  </si>
  <si>
    <t xml:space="preserve">(iii)  the expected long-term return on pension fund assets, </t>
  </si>
  <si>
    <t>(ii)   the interest cost of pension obligations,</t>
  </si>
  <si>
    <t>(i)    the cost of pension benefits provided in exchange for employees’ services rendered during the year,</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</si>
  <si>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</si>
  <si>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</si>
  <si>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</si>
  <si>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</si>
  <si>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</si>
  <si>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</si>
  <si>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</si>
  <si>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</si>
  <si>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</si>
  <si>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</si>
  <si>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</si>
  <si>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</si>
  <si>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</si>
  <si>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</si>
  <si>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</si>
  <si>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</si>
  <si>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</si>
  <si>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</si>
  <si>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(Class B)</t>
  </si>
  <si>
    <t xml:space="preserve">     1. Disclose the required information relating to credits and debits of Account 772, "Accrued Liability Leased Property", during the year</t>
  </si>
  <si>
    <t xml:space="preserve">     concerning road and equipment leased from others. </t>
  </si>
  <si>
    <t xml:space="preserve">     enter amounts paid to lessor.  </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</si>
  <si>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</si>
  <si>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</si>
  <si>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</si>
  <si>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</si>
  <si>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</si>
  <si>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 xml:space="preserve">      X</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</si>
  <si>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</si>
  <si>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</si>
  <si>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</si>
  <si>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</si>
  <si>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</si>
  <si>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</si>
  <si>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</si>
  <si>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</si>
  <si>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</si>
  <si>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</si>
  <si>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 xml:space="preserve">Year ended December 31, </t>
  </si>
  <si>
    <t>Benefit obligation at beginning of year</t>
  </si>
  <si>
    <t>Service cost</t>
  </si>
  <si>
    <t>Interest cost</t>
  </si>
  <si>
    <t>Benefit payments and transfers</t>
  </si>
  <si>
    <t>Benefit obligation at end of year</t>
  </si>
  <si>
    <t>Fair value of plan assets at beginning of year</t>
  </si>
  <si>
    <t>Actual return on plan assets</t>
  </si>
  <si>
    <t>(f) Weighted-average assumptions</t>
  </si>
  <si>
    <t>Recognized net actuarial loss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</si>
  <si>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</si>
  <si>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</si>
  <si>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</si>
  <si>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</si>
  <si>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</si>
  <si>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</si>
  <si>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</si>
  <si>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</si>
  <si>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</si>
  <si>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</si>
  <si>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</si>
  <si>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</si>
  <si>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</si>
  <si>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</si>
  <si>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</si>
  <si>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</si>
  <si>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</si>
  <si>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</si>
  <si>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</si>
  <si>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</si>
  <si>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</si>
  <si>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</si>
  <si>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</si>
  <si>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</si>
  <si>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</si>
  <si>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</si>
  <si>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</si>
  <si>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</si>
  <si>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</si>
  <si>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</si>
  <si>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</si>
  <si>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</si>
  <si>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</si>
  <si>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</si>
  <si>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</si>
  <si>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</si>
  <si>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</si>
  <si>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</si>
  <si>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</si>
  <si>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</si>
  <si>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</si>
  <si>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</si>
  <si>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</si>
  <si>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</si>
  <si>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</si>
  <si>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</si>
  <si>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</si>
  <si>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</si>
  <si>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</si>
  <si>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</si>
  <si>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</si>
  <si>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</si>
  <si>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</si>
  <si>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</si>
  <si>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</si>
  <si>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</si>
  <si>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</si>
  <si>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</si>
  <si>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</si>
  <si>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</si>
  <si>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</si>
  <si>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If yes, describe fully in a footnote each such class or issue and give a succinct statement showing       </t>
  </si>
  <si>
    <t xml:space="preserve"> clearly the character and extent of such privileges.</t>
  </si>
  <si>
    <t xml:space="preserve">          EQUIPMENT</t>
  </si>
  <si>
    <t xml:space="preserve">    TOTAL EQUIPMENT</t>
  </si>
  <si>
    <t xml:space="preserve">      GRAND TOTAL</t>
  </si>
  <si>
    <t>**</t>
  </si>
  <si>
    <t>339.  ACCRUED LIABILITY - LEASED PROPERTY</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</si>
  <si>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</si>
  <si>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</si>
  <si>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</si>
  <si>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</si>
  <si>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</si>
  <si>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</si>
  <si>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</si>
  <si>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</si>
  <si>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</si>
  <si>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</si>
  <si>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</si>
  <si>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</si>
  <si>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</si>
  <si>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</si>
  <si>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10.  State the total number of votes cast at the latest general meeting for the election of directors of the respondent:</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</si>
  <si>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</si>
  <si>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</si>
  <si>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</si>
  <si>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</si>
  <si>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</si>
  <si>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</si>
  <si>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</si>
  <si>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</si>
  <si>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</si>
  <si>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</si>
  <si>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</si>
  <si>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</si>
  <si>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</si>
  <si>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</si>
  <si>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</si>
  <si>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</si>
  <si>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</si>
  <si>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</si>
  <si>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</si>
  <si>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</si>
  <si>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</si>
  <si>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</si>
  <si>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</si>
  <si>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</si>
  <si>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</si>
  <si>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</si>
  <si>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</si>
  <si>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</si>
  <si>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</si>
  <si>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</si>
  <si>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</si>
  <si>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</si>
  <si>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</si>
  <si>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</si>
  <si>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</si>
  <si>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r>
      <t xml:space="preserve">(a) </t>
    </r>
    <r>
      <rPr>
        <sz val="9"/>
        <rFont val="Times New Roman"/>
        <family val="1"/>
      </rPr>
      <t xml:space="preserve">Change in benefit obligation  </t>
    </r>
  </si>
  <si>
    <r>
      <t xml:space="preserve">(b) </t>
    </r>
    <r>
      <rPr>
        <sz val="9"/>
        <rFont val="Times New Roman"/>
        <family val="1"/>
      </rPr>
      <t xml:space="preserve">Change in plan assets  </t>
    </r>
  </si>
  <si>
    <t>Funded status (Excess of fair value of plan assets over benefit obligation at end of year)</t>
  </si>
  <si>
    <t xml:space="preserve">  11.  Give the date of such meeting:</t>
  </si>
  <si>
    <t xml:space="preserve">  12.  Give the place of such meeting:</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</si>
  <si>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</si>
  <si>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</si>
  <si>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</si>
  <si>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</si>
  <si>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</si>
  <si>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</si>
  <si>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</si>
  <si>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</si>
  <si>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</si>
  <si>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</si>
  <si>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</si>
  <si>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</si>
  <si>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</si>
  <si>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</si>
  <si>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</si>
  <si>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(44) Shop machinery</t>
  </si>
  <si>
    <t xml:space="preserve">   railroads under separate distinct contracts and the investment of other carriers in property jointly used by the respondent.</t>
  </si>
  <si>
    <t xml:space="preserve">   or "O" for other leased properties.</t>
  </si>
  <si>
    <t xml:space="preserve">   3. In column (a) to (e), inclusive, first show the data requested for the respondent (R); next the data for companies whose entire properties </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</si>
  <si>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</si>
  <si>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</si>
  <si>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4. In column (c), line-haul carriers report the miles of road used in line-haul service.  Report miles in whole numbers.</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</si>
  <si>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</si>
  <si>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</si>
  <si>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</si>
  <si>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</si>
  <si>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</si>
  <si>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</si>
  <si>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</si>
  <si>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</si>
  <si>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</si>
  <si>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</si>
  <si>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</si>
  <si>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</si>
  <si>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</si>
  <si>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</si>
  <si>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</si>
  <si>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</si>
  <si>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</si>
  <si>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</si>
  <si>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</si>
  <si>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</si>
  <si>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</si>
  <si>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</si>
  <si>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</si>
  <si>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</si>
  <si>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</si>
  <si>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</si>
  <si>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</si>
  <si>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</si>
  <si>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</si>
  <si>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</si>
  <si>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</si>
  <si>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</si>
  <si>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</si>
  <si>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</si>
  <si>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</si>
  <si>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</si>
  <si>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</si>
  <si>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</si>
  <si>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</si>
  <si>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43</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</si>
  <si>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</si>
  <si>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</si>
  <si>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</si>
  <si>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</si>
  <si>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</si>
  <si>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</si>
  <si>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 xml:space="preserve">     4. Disclosures in the respective sections of this schedule may be omitted if either total road leased to others or total equipment leased to</t>
  </si>
  <si>
    <t>Retire-</t>
  </si>
  <si>
    <t>ments</t>
  </si>
  <si>
    <t>INCLUDED ON SCHEDULE 335</t>
  </si>
  <si>
    <t>* To be reported with equipment expenses rather than W&amp;S expenses.</t>
  </si>
  <si>
    <t>42</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</si>
  <si>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</si>
  <si>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</si>
  <si>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</si>
  <si>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</si>
  <si>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</si>
  <si>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</si>
  <si>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</si>
  <si>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</si>
  <si>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</si>
  <si>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</si>
  <si>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</si>
  <si>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</si>
  <si>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</si>
  <si>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</si>
  <si>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Serge Pharand</t>
  </si>
  <si>
    <t>(Title)</t>
  </si>
  <si>
    <t xml:space="preserve">                                                      Railroad Annual Report R-1</t>
  </si>
  <si>
    <t>351.  ACCUMULATED DEPRECIATION - ROAD AND EQUIPMENT LEASED TO OTHERS</t>
  </si>
  <si>
    <t>therefrom is included in Accounts 32-11-00, 32-12-00, 32-13-00, 32-21-00, 32-22-00, and 32-23-00.</t>
  </si>
  <si>
    <t>Identity of Respondent</t>
  </si>
  <si>
    <t>B</t>
  </si>
  <si>
    <t>Voting Powers and Elections</t>
  </si>
  <si>
    <t>C</t>
  </si>
  <si>
    <t>Comparative Statement of Financial Position</t>
  </si>
  <si>
    <t>Results of Operations</t>
  </si>
  <si>
    <t>Capital Stock</t>
  </si>
  <si>
    <t>Investments and Advances - Affiliated Companies</t>
  </si>
  <si>
    <t>310A</t>
  </si>
  <si>
    <t>Road Property and Equipment and Improvements to Leased Property and Equipment</t>
  </si>
  <si>
    <t>Accumulated Depreciation - Road and Equipment Owned and Used</t>
  </si>
  <si>
    <t>Accrued Liability - Leased Property</t>
  </si>
  <si>
    <t>Depreciation Base and Rates - Improvements to Road and Equipment Leased from Others</t>
  </si>
  <si>
    <t>Accumulated Depreciation - Improvements to Road and Equipment Leased from Others</t>
  </si>
  <si>
    <t>Depreciation Base and Rates - Road and Equipment Leased to Others</t>
  </si>
  <si>
    <t>Accumulated Depreciation - Road and Equipment Leased to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</si>
  <si>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</si>
  <si>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</si>
  <si>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</si>
  <si>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</si>
  <si>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</si>
  <si>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</si>
  <si>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</si>
  <si>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</si>
  <si>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</si>
  <si>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</si>
  <si>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</si>
  <si>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</si>
  <si>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</si>
  <si>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</si>
  <si>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Ties Laid in Replacement</t>
  </si>
  <si>
    <t>Ties Laid in Additional Tracks and in New Lines and Extensions</t>
  </si>
  <si>
    <t>Rails Laid in Replacement</t>
  </si>
  <si>
    <t>Rails Laid in Additional Tracks and in New Lines and Extensions</t>
  </si>
  <si>
    <t>Weight of Rail</t>
  </si>
  <si>
    <t>Summary of Track Replacements</t>
  </si>
  <si>
    <t>Railway Operating Expenses</t>
  </si>
  <si>
    <t>Way and Structures</t>
  </si>
  <si>
    <t>Rents for Interchanged Freight Train Cars and Other Freight Carrying Equipment</t>
  </si>
  <si>
    <t>Supporting Schedule - Equipment</t>
  </si>
  <si>
    <t>Supporting Schedule - Road</t>
  </si>
  <si>
    <t>Specialized Service Subschedule - Transportation</t>
  </si>
  <si>
    <t>Supporting Schedule - Capital Leases</t>
  </si>
  <si>
    <t>Analysis of Taxes</t>
  </si>
  <si>
    <t>Items in Selected Income and Retained Earnings Accounts for the Year</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</si>
  <si>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</si>
  <si>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</si>
  <si>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</si>
  <si>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</si>
  <si>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</si>
  <si>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</si>
  <si>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 xml:space="preserve">   1. Disclose the investment in railway property used in transportation service at the close of the year. This investment represents the aggregate </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</si>
  <si>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</si>
  <si>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</si>
  <si>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</si>
  <si>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</si>
  <si>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</si>
  <si>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</si>
  <si>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</si>
  <si>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</si>
  <si>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</si>
  <si>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</si>
  <si>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</si>
  <si>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</si>
  <si>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</si>
  <si>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</si>
  <si>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</si>
  <si>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</si>
  <si>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</si>
  <si>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</si>
  <si>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</si>
  <si>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</si>
  <si>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</si>
  <si>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</si>
  <si>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</si>
  <si>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Answers to the questions asked should be made in full, without reference to the data returned on the corresponding page of previous reports.  In</t>
  </si>
  <si>
    <t xml:space="preserve">       If funding is by trust agreement,  list trustee(s)    </t>
  </si>
  <si>
    <t xml:space="preserve">             Date of trust agreement or latest amendment </t>
  </si>
  <si>
    <t>2005</t>
  </si>
  <si>
    <t xml:space="preserve">                                   9</t>
  </si>
  <si>
    <t>Illinois Central Railroad Company</t>
  </si>
  <si>
    <t>(THIS PAGE INTENTIONALLY LEFT BLANK)</t>
  </si>
  <si>
    <t xml:space="preserve">        The pension plans are funded through contributions determined in accordance with the projected unit credit actuarial cost method.</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</si>
  <si>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</si>
  <si>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</si>
  <si>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</si>
  <si>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</si>
  <si>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</si>
  <si>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</si>
  <si>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</si>
  <si>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</si>
  <si>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</si>
  <si>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</si>
  <si>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</si>
  <si>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</si>
  <si>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</si>
  <si>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</si>
  <si>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</si>
  <si>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</si>
  <si>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</si>
  <si>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</si>
  <si>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</si>
  <si>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</si>
  <si>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</si>
  <si>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</si>
  <si>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</si>
  <si>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</si>
  <si>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</si>
  <si>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</si>
  <si>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</si>
  <si>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</si>
  <si>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</si>
  <si>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</si>
  <si>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</si>
  <si>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</si>
  <si>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</si>
  <si>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</si>
  <si>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</si>
  <si>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</si>
  <si>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</si>
  <si>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</si>
  <si>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</si>
  <si>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</si>
  <si>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</si>
  <si>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</si>
  <si>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</si>
  <si>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</si>
  <si>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</si>
  <si>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</si>
  <si>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</si>
  <si>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</si>
  <si>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</si>
  <si>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</si>
  <si>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</si>
  <si>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</si>
  <si>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</si>
  <si>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</si>
  <si>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</si>
  <si>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</si>
  <si>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</si>
  <si>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</si>
  <si>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</si>
  <si>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</si>
  <si>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</si>
  <si>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</si>
  <si>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</si>
  <si>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</si>
  <si>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</si>
  <si>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</si>
  <si>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</si>
  <si>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</si>
  <si>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</si>
  <si>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</si>
  <si>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</si>
  <si>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</si>
  <si>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</si>
  <si>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</si>
  <si>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</si>
  <si>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r>
      <t xml:space="preserve">(e) </t>
    </r>
    <r>
      <rPr>
        <sz val="9"/>
        <rFont val="Times New Roman"/>
        <family val="1"/>
      </rPr>
      <t>Components of net periodic benefit cost</t>
    </r>
  </si>
  <si>
    <t xml:space="preserve">       Two copies will be submitted on:                      ___________________________________________________________________________</t>
  </si>
  <si>
    <t>935 de la Gauchetière West</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</si>
  <si>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</si>
  <si>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</si>
  <si>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</si>
  <si>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</si>
  <si>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</si>
  <si>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</si>
  <si>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Net amount recognized</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</si>
  <si>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</si>
  <si>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</si>
  <si>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</si>
  <si>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</si>
  <si>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</si>
  <si>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</si>
  <si>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 xml:space="preserve">   Net Road and Equipment</t>
  </si>
  <si>
    <t>TOTAL ASSETS</t>
  </si>
  <si>
    <t xml:space="preserve">  6</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</si>
  <si>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</si>
  <si>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</si>
  <si>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</si>
  <si>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</si>
  <si>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</si>
  <si>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</si>
  <si>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</si>
  <si>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</si>
  <si>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</si>
  <si>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</si>
  <si>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</si>
  <si>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</si>
  <si>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</si>
  <si>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</si>
  <si>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</si>
  <si>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</si>
  <si>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</si>
  <si>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</si>
  <si>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</si>
  <si>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</si>
  <si>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</si>
  <si>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</si>
  <si>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</si>
  <si>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</si>
  <si>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</si>
  <si>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</si>
  <si>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</si>
  <si>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</si>
  <si>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</si>
  <si>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</si>
  <si>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</si>
  <si>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</si>
  <si>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</si>
  <si>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</si>
  <si>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</si>
  <si>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of $                                                                )</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</si>
  <si>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</si>
  <si>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</si>
  <si>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</si>
  <si>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</si>
  <si>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</si>
  <si>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</si>
  <si>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</si>
  <si>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</si>
  <si>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</si>
  <si>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taxes of $                                                  )</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</si>
  <si>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</si>
  <si>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</si>
  <si>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</si>
  <si>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</si>
  <si>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 millions, unless otherwise indicated</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</si>
  <si>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</si>
  <si>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</si>
  <si>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</si>
  <si>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</si>
  <si>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</si>
  <si>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</si>
  <si>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</si>
  <si>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</si>
  <si>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</si>
  <si>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</si>
  <si>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</si>
  <si>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</si>
  <si>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Level 1: Quoted prices in active markets for identical assets</t>
  </si>
  <si>
    <t>Level 2: Significant observable inputs</t>
  </si>
  <si>
    <t>Level 3: Significant unobservable inputs</t>
  </si>
  <si>
    <t>Bonds are valued using prices obtained from independent pricing data suppliers.  When prices are not available from</t>
  </si>
  <si>
    <t xml:space="preserve">independent sources, the bond is valued by comparison to prices obtained for a bond of similar interest rate, maturity and </t>
  </si>
  <si>
    <t>risk.</t>
  </si>
  <si>
    <t>Canadian National Railway Company</t>
  </si>
  <si>
    <t>Not Applicable:  5% Rule</t>
  </si>
  <si>
    <t>Bessemer and Lake Erie Railroad Company</t>
  </si>
  <si>
    <t>Elgin, Joliet and Eastern Railway Company</t>
  </si>
  <si>
    <t>Accounts payable to affiliated companies (Acct 769) (b)</t>
  </si>
  <si>
    <t xml:space="preserve">Note: </t>
  </si>
  <si>
    <t xml:space="preserve"> Decrease (increase) in materials and supplies and other current assets</t>
  </si>
  <si>
    <t xml:space="preserve">    5.   By carriers, as the term is used here, is meant companies owning or operating railroads, facilities auxiliary thereto such as bridges, ferries, </t>
  </si>
  <si>
    <t xml:space="preserve">  (C)   If result is negative, use zero.</t>
  </si>
  <si>
    <t xml:space="preserve">NOTES AND REMARKS </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</si>
  <si>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</si>
  <si>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</si>
  <si>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</si>
  <si>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</si>
  <si>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</si>
  <si>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</si>
  <si>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</si>
  <si>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</si>
  <si>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</si>
  <si>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Bonds (including U.S. Government bonds)</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</si>
  <si>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</si>
  <si>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</si>
  <si>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</si>
  <si>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</si>
  <si>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</si>
  <si>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</si>
  <si>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</si>
  <si>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</si>
  <si>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Canadian National Railway Company (CN) is the Parent Company of GTC.</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</si>
  <si>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</si>
  <si>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</si>
  <si>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</si>
  <si>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</si>
  <si>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</si>
  <si>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</si>
  <si>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</si>
  <si>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</si>
  <si>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</si>
  <si>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</si>
  <si>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</si>
  <si>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</si>
  <si>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 xml:space="preserve">From time to time, the Parent Company issues 3rd party debt to fund its financing requirements for general and specific business purposes. </t>
  </si>
  <si>
    <t>Cash funds are made available to GTC and its subsidiaries by the Parent Company or its affiliates by way of additional</t>
  </si>
  <si>
    <t xml:space="preserve">investments in GTC or through long term advances. These advances bear various interest rates and have specific repayment terms. </t>
  </si>
  <si>
    <t>The Parent Company charges a fee for management services it performs on behalf of GTC.  As a result, GTC incurred management fees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</si>
  <si>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</si>
  <si>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</si>
  <si>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</si>
  <si>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</si>
  <si>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</si>
  <si>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</si>
  <si>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</si>
  <si>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</si>
  <si>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</si>
  <si>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</si>
  <si>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</si>
  <si>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</si>
  <si>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</si>
  <si>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</si>
  <si>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</si>
  <si>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</si>
  <si>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</si>
  <si>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</si>
  <si>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</si>
  <si>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</si>
  <si>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</si>
  <si>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</si>
  <si>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</si>
  <si>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</si>
  <si>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</si>
  <si>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</si>
  <si>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</si>
  <si>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</si>
  <si>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</si>
  <si>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</si>
  <si>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</si>
  <si>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</si>
  <si>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not, state as of the close of the year. </t>
  </si>
  <si>
    <t xml:space="preserve"> votes, as of      </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</si>
  <si>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</si>
  <si>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</si>
  <si>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</si>
  <si>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</si>
  <si>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</si>
  <si>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 xml:space="preserve">        average remaining service life of the employee group covered by the plans.</t>
  </si>
  <si>
    <t>Net actuarial loss</t>
  </si>
  <si>
    <t xml:space="preserve">      The estimated future benefit payments for each of the next five years and the subsequesnt five-year period are as follows:</t>
  </si>
  <si>
    <t>TTX Company (Trailer Train)</t>
  </si>
  <si>
    <t>Mississippi Export Railroad Company</t>
  </si>
  <si>
    <t>Paducah &amp; Illinois Railroad Company</t>
  </si>
  <si>
    <t>CV Properties Incorporated</t>
  </si>
  <si>
    <t xml:space="preserve">   Not Applicable</t>
  </si>
  <si>
    <t>In millions</t>
  </si>
  <si>
    <t>Balance January 1,</t>
  </si>
  <si>
    <t xml:space="preserve">    Accruals and other</t>
  </si>
  <si>
    <t xml:space="preserve">    Payments</t>
  </si>
  <si>
    <t>Balance December 31</t>
  </si>
  <si>
    <t xml:space="preserve">All non-U.S. subsidiaries and non-rail U.S. subsidiaries are accounted for using the equity method. </t>
  </si>
  <si>
    <t>Sault Ste. Marie Bridge Company</t>
  </si>
  <si>
    <t>Wisconsin Central Transportation Corporation</t>
  </si>
  <si>
    <t>Stellar Distribution Services Inc.</t>
  </si>
  <si>
    <t>IC Leasing Corporation II</t>
  </si>
  <si>
    <t>IC Financial Services Corporation</t>
  </si>
  <si>
    <t>Waterloo Railway Company</t>
  </si>
  <si>
    <t>Illinois Central Corporation</t>
  </si>
  <si>
    <t>Grand Trunk Western Railroad Company</t>
  </si>
  <si>
    <t>These consolidated financial statements include the accounts of Grand Trunk Corporation and all of its subsidiaries.</t>
  </si>
  <si>
    <t>GTC's revenues are derived from the movement of  a diversified and balanced portfolio of goods, including petroleum and chemicals, grain and</t>
  </si>
  <si>
    <t>Grand Trunk Corporation and all subsidiaries, collectively "GTC" or "the Company",  are engaged in the rail and related transportation business.</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</si>
  <si>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</si>
  <si>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</si>
  <si>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</si>
  <si>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</si>
  <si>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</si>
  <si>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</si>
  <si>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</si>
  <si>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</si>
  <si>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</si>
  <si>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</si>
  <si>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</si>
  <si>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</si>
  <si>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(59)</t>
  </si>
  <si>
    <t>Computer systems &amp; WP equip.</t>
  </si>
  <si>
    <t xml:space="preserve">     TOTAL EQUIPMENT</t>
  </si>
  <si>
    <t xml:space="preserve">          GRAND TOTAL </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</si>
  <si>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</si>
  <si>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</si>
  <si>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</si>
  <si>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 xml:space="preserve">     4. Required disclosure may be omitted if leased road and equipment property represents 5% or less of total property owned and used.</t>
  </si>
  <si>
    <t xml:space="preserve">(Dollars in thousands)                                                                  </t>
  </si>
  <si>
    <t>(25)</t>
  </si>
  <si>
    <t>TOFC/COFC terminals</t>
  </si>
  <si>
    <t>(26)</t>
  </si>
  <si>
    <t>Not Applicable: 5% Rule</t>
  </si>
  <si>
    <t>(27)</t>
  </si>
  <si>
    <t>(29)</t>
  </si>
  <si>
    <t xml:space="preserve">depreciation base used to compute the depreciation for December and dividing the total also computed by the depreciation base. </t>
  </si>
  <si>
    <t>depreciation reserves. Authority for the discontinuance of accruals should be shown in a footnote indicating the effected account(s).</t>
  </si>
  <si>
    <t>others represents less than 5% of total road owned or total equipment owned, respectively. However, line 39, Grand Total, should be completed.</t>
  </si>
  <si>
    <t>(13) Fences, snowsheds and signs</t>
  </si>
  <si>
    <t>(16) Station and office buildings</t>
  </si>
  <si>
    <t>INCLUDED ON SCHEDULE 332</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</si>
  <si>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</si>
  <si>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</si>
  <si>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</si>
  <si>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</si>
  <si>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</si>
  <si>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</si>
  <si>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</si>
  <si>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</si>
  <si>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</si>
  <si>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(date)</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</si>
  <si>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</si>
  <si>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</si>
  <si>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</si>
  <si>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</si>
  <si>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</si>
  <si>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</si>
  <si>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</si>
  <si>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</si>
  <si>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</si>
  <si>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</si>
  <si>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</si>
  <si>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</si>
  <si>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</si>
  <si>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</si>
  <si>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</si>
  <si>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</si>
  <si>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</si>
  <si>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</si>
  <si>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</si>
  <si>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</si>
  <si>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</si>
  <si>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</si>
  <si>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</si>
  <si>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</si>
  <si>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</si>
  <si>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</si>
  <si>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</si>
  <si>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</si>
  <si>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</si>
  <si>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</si>
  <si>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</si>
  <si>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</si>
  <si>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</si>
  <si>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</si>
  <si>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</si>
  <si>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</si>
  <si>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</si>
  <si>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</si>
  <si>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</si>
  <si>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</si>
  <si>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</si>
  <si>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</si>
  <si>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</si>
  <si>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</si>
  <si>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</si>
  <si>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</si>
  <si>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</si>
  <si>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</si>
  <si>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</si>
  <si>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</si>
  <si>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</si>
  <si>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</si>
  <si>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taxes of $                                                                 )</t>
  </si>
  <si>
    <t>Gain or loss on disposal of discontinued segments (less applicable income taxes</t>
  </si>
  <si>
    <t xml:space="preserve">The following disclosures in relation to the Company’s defined benefit pension plans are made pursuant to ASC 715 requirements. </t>
  </si>
  <si>
    <t>Recognized on December 31 pursuant to ASC 715.</t>
  </si>
  <si>
    <t>Current portion - Balance December 31</t>
  </si>
  <si>
    <t xml:space="preserve">               See Note 2 on page 10 - 12</t>
  </si>
  <si>
    <t xml:space="preserve">credits </t>
  </si>
  <si>
    <t>Column (d) represents salvage relating to closed projects.</t>
  </si>
  <si>
    <t>manual input</t>
  </si>
  <si>
    <t>GLF Great Lakes Corp.</t>
  </si>
  <si>
    <t>GLF Holdings Corp.</t>
  </si>
  <si>
    <t>IC Railmarine Terminal Company</t>
  </si>
  <si>
    <t xml:space="preserve">        (Street and number,                                 City,                    State,             and ZIP code)</t>
  </si>
  <si>
    <t xml:space="preserve">(d) </t>
  </si>
  <si>
    <t>Settlements</t>
  </si>
  <si>
    <t>Defined contribution and other plans</t>
  </si>
  <si>
    <t>Contributions to multi-employer plan</t>
  </si>
  <si>
    <t>Under collective bargaining agreements, the Company participates in a multiemployer benefit plan named the Railroad Employees National</t>
  </si>
  <si>
    <t>Early Retirement Major Medical Benefit Plan which is administered by the National Carriers' Conference Committee (NCCC), and provides</t>
  </si>
  <si>
    <t>certain postretirement health care benefits to certain retirees.  The Company's contributions under this plan are expensed as incurred and</t>
  </si>
  <si>
    <t>PTC 220 LLC</t>
  </si>
  <si>
    <t>GTC Spectrum Corporation</t>
  </si>
  <si>
    <t>Great Lakes Fleet, Inc.</t>
  </si>
  <si>
    <t xml:space="preserve">  Grand Total</t>
  </si>
  <si>
    <t>The Company maintains defined contribution pension plans for certain salaried employees as well as certain employees covered by collective</t>
  </si>
  <si>
    <t>bargaining agreements.  The Company also maintains other plans including section 401(k) savings plans for certain U.S. based employees.</t>
  </si>
  <si>
    <t>first preferred $</t>
  </si>
  <si>
    <t xml:space="preserve">        N/A    </t>
  </si>
  <si>
    <t>per share;  second</t>
  </si>
  <si>
    <t xml:space="preserve"> not, state as of close of year.</t>
  </si>
  <si>
    <t xml:space="preserve">      votes, as of</t>
  </si>
  <si>
    <t xml:space="preserve"> (date)</t>
  </si>
  <si>
    <t>NOTE 5 - DISPOSAL OF PROPERTY</t>
  </si>
  <si>
    <t>Personal injury claims by the Company's employees, including claims alleging occupational disease and work-related injuries, are subject to the</t>
  </si>
  <si>
    <t>provisions of the Federal Employers' Liability Act (FELA).  Employees are compensated under FELA for damages assessed based on a finding of</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</si>
  <si>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</si>
  <si>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</si>
  <si>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 xml:space="preserve">asserted and unasserted occupational disease claims, and property damage claims, based on actuarial estimates of their ultimate cost.  A comprehensive </t>
  </si>
  <si>
    <t>actuarial study is performed annually.</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</si>
  <si>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</si>
  <si>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</si>
  <si>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For unasserted occupational disease claims, the actuarial study includes the projection of the Company's experience into the future considering the</t>
  </si>
  <si>
    <t xml:space="preserve">potentially exposed population. The Company adjusts its liability based upon management's assessment and the results of the study.  On an ongoing </t>
  </si>
  <si>
    <t xml:space="preserve">basis, management reviews and compares the assumptions inherent in the latest actuarial study with the current claim experience and, if required,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</si>
  <si>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</si>
  <si>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</si>
  <si>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</si>
  <si>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</si>
  <si>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</si>
  <si>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</si>
  <si>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</si>
  <si>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</si>
  <si>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</si>
  <si>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Company's consolidated financial position.  However, due to the inherent inability to predict with certainty unforeseeable future developments, there</t>
  </si>
  <si>
    <t>can be no assurance that the ultimate resolution of these actions will not have a material adverse effect on the Company's results of operations,</t>
  </si>
  <si>
    <t>financial position or liquidity in a particular quarter or fiscal year.</t>
  </si>
  <si>
    <t xml:space="preserve">Advances - affiliated companies  (Acct 721) </t>
  </si>
  <si>
    <t>There are no allocation of charges between the affiliated companies.</t>
  </si>
  <si>
    <t>The Northern Trust Company</t>
  </si>
  <si>
    <t xml:space="preserve"> April 1, 1997, with subsequent amendments</t>
  </si>
  <si>
    <t>In the normal course of business, the Company becomes involved in various legal actions seeking compensatory and occasionally punitive</t>
  </si>
  <si>
    <t>damages, including actions brought on behalf of various purported classes of claimants and claims relating to employee and third-party personal</t>
  </si>
  <si>
    <t>injuries, occupational disease and property damage, arising out of harm to individuals or property allegedly caused by, but not limited to,</t>
  </si>
  <si>
    <t>derailments or other accidents.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</si>
  <si>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</si>
  <si>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</si>
  <si>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</si>
  <si>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</si>
  <si>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</si>
  <si>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pursuant to provisions of reorganization plans, mortgages, deeds of trust, or other contracts. </t>
    </r>
    <r>
      <rPr>
        <u/>
        <sz val="9"/>
        <rFont val="Times New Roman"/>
        <family val="1"/>
      </rPr>
      <t xml:space="preserve">         See schedule 460          </t>
    </r>
    <r>
      <rPr>
        <sz val="9"/>
        <rFont val="Times New Roman"/>
        <family val="1"/>
      </rPr>
      <t>$</t>
    </r>
    <r>
      <rPr>
        <u/>
        <sz val="9"/>
        <rFont val="Times New Roman"/>
        <family val="1"/>
      </rPr>
      <t xml:space="preserve">        47          </t>
    </r>
    <r>
      <rPr>
        <sz val="9"/>
        <rFont val="Times New Roman"/>
        <family val="1"/>
      </rPr>
      <t xml:space="preserve"> .</t>
    </r>
  </si>
  <si>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</si>
  <si>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</si>
  <si>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</si>
  <si>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2012</t>
  </si>
  <si>
    <t>Fair value measurements at December 31, 2012</t>
  </si>
  <si>
    <t>Increase in additional capital</t>
  </si>
  <si>
    <t>OEEAA - R1</t>
  </si>
  <si>
    <t>OMB Clearance No. 2140-0009</t>
  </si>
  <si>
    <t>Expiration Date 08-31-15</t>
  </si>
  <si>
    <t>Economics, Environmental Analysis, and Administration, 395 E Street, S.W. Suite 1100,</t>
  </si>
  <si>
    <t>Every inquiry must be definitely answered.  Where the word "none" truly and completely states the fact, it</t>
  </si>
  <si>
    <t>should be given as the answer.  If any inquiry is inapplicable, the words "non applicable" should be used.</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</si>
  <si>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</si>
  <si>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</si>
  <si>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</si>
  <si>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</si>
  <si>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</si>
  <si>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</si>
  <si>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</si>
  <si>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(a) Board means Surface Transportation Board</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</si>
  <si>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</si>
  <si>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</si>
  <si>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</si>
  <si>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</si>
  <si>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</si>
  <si>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</si>
  <si>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</si>
  <si>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</si>
  <si>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</si>
  <si>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</si>
  <si>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</si>
  <si>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</si>
  <si>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</si>
  <si>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</si>
  <si>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</si>
  <si>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</si>
  <si>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</si>
  <si>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for filing this report is estimated at no more than 800 hours. Information in the Annual Reports is used to</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</si>
  <si>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</si>
  <si>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</si>
  <si>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</si>
  <si>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</si>
  <si>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</si>
  <si>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</si>
  <si>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</si>
  <si>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</si>
  <si>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</si>
  <si>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respond to, nor shall a person be subject to a penalty for failure to comply with, a collection of</t>
  </si>
  <si>
    <t>information unless it displays a currently valid OMB control number.  Comments and questions about this</t>
  </si>
  <si>
    <t>collection (2140-0009) should be directed to Paperwork Reduction Officer, Surface transportation Board,</t>
  </si>
  <si>
    <t>395 E Street, S.W., Washington, DC 20423-0001.</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</si>
  <si>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</si>
  <si>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</si>
  <si>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</si>
  <si>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</si>
  <si>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</si>
  <si>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</si>
  <si>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</si>
  <si>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</si>
  <si>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</si>
  <si>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</si>
  <si>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</si>
  <si>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</si>
  <si>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</si>
  <si>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</si>
  <si>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</si>
  <si>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</si>
  <si>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votes cast.</t>
  </si>
  <si>
    <t>Investments and advances  affiliated companies</t>
  </si>
  <si>
    <t>Equipment (sch.330)                         L-39 Col h &amp; b</t>
  </si>
  <si>
    <t>760,761,761.5,</t>
  </si>
  <si>
    <t>Paperwork Reduction Act of 1995, 44 U.S.C. §§ 3501-3519 (PRA):</t>
  </si>
  <si>
    <t xml:space="preserve">   This information collection is mandatory pursuant to 49 U.S.C. § 11145.  The estimated hour burden</t>
  </si>
  <si>
    <t xml:space="preserve">  as of   12/31/2012</t>
  </si>
  <si>
    <r>
      <t>A net unrealized gain (loss) of  $</t>
    </r>
    <r>
      <rPr>
        <u/>
        <sz val="8"/>
        <rFont val="Times New Roman"/>
        <family val="1"/>
      </rPr>
      <t xml:space="preserve">           N/A          </t>
    </r>
    <r>
      <rPr>
        <sz val="8"/>
        <rFont val="Times New Roman"/>
        <family val="1"/>
      </rPr>
      <t>on the sale of marketable equity securities was included in net income for 2012.</t>
    </r>
  </si>
  <si>
    <t>operations</t>
  </si>
  <si>
    <t>Revenue from property used in other than carrier</t>
  </si>
  <si>
    <t xml:space="preserve">Reimbursements received under contracts and </t>
  </si>
  <si>
    <t>agreements</t>
  </si>
  <si>
    <t xml:space="preserve">Expense of property used in other than carrier </t>
  </si>
  <si>
    <t xml:space="preserve">      5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</si>
  <si>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</si>
  <si>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</si>
  <si>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</si>
  <si>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</si>
  <si>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</si>
  <si>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</si>
  <si>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</si>
  <si>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</si>
  <si>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</si>
  <si>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 xml:space="preserve">                                                    See Note 2 on page 10 - 12                                                                  $                                        .</t>
  </si>
  <si>
    <t>(a) Changes in valuation accounts.</t>
  </si>
  <si>
    <t>8. Marketable equity securities.</t>
  </si>
  <si>
    <t>Dr. (Cr.)</t>
  </si>
  <si>
    <t>to Income</t>
  </si>
  <si>
    <t>Dr. (Cr.) to</t>
  </si>
  <si>
    <t>Stockholder's Equity</t>
  </si>
  <si>
    <t xml:space="preserve">  (Current Yr.)</t>
  </si>
  <si>
    <t xml:space="preserve">  (Previous Yr.)</t>
  </si>
  <si>
    <t>Capital  $</t>
  </si>
  <si>
    <t>Balance at beginning of year</t>
  </si>
  <si>
    <t xml:space="preserve">      Capital stock sold 1</t>
  </si>
  <si>
    <t xml:space="preserve">      Capital stock reacquired</t>
  </si>
  <si>
    <t xml:space="preserve">      Capital stock cancelled</t>
  </si>
  <si>
    <t>Balance at close of year</t>
  </si>
  <si>
    <t>1  By footnote on page 17, state the purpose of the issue and authority.</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</si>
  <si>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</si>
  <si>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</si>
  <si>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</si>
  <si>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</si>
  <si>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</si>
  <si>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</si>
  <si>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</si>
  <si>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</si>
  <si>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</si>
  <si>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</si>
  <si>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</si>
  <si>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</si>
  <si>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</si>
  <si>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</si>
  <si>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</si>
  <si>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</si>
  <si>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</si>
  <si>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</si>
  <si>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</si>
  <si>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</si>
  <si>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</si>
  <si>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</si>
  <si>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</si>
  <si>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</si>
  <si>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</si>
  <si>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</si>
  <si>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</si>
  <si>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</si>
  <si>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Credits during year                                      $                47             </t>
  </si>
  <si>
    <t xml:space="preserve">          Debits during year                                       $                         </t>
  </si>
  <si>
    <t xml:space="preserve">             Account 616                                           $                                       </t>
  </si>
  <si>
    <t>Disclose in column (h) the additional paid-in capital realized from changes in capital stock during the year.</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</si>
  <si>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</si>
  <si>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</si>
  <si>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</si>
  <si>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</si>
  <si>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</si>
  <si>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</si>
  <si>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</si>
  <si>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</si>
  <si>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They shall clearly relate the cash (if any) and noncash aspects of transactions.  Examplesof noncash investing and transactions include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</si>
  <si>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</si>
  <si>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</si>
  <si>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</si>
  <si>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</si>
  <si>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</si>
  <si>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</si>
  <si>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</si>
  <si>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</si>
  <si>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</si>
  <si>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</si>
  <si>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</si>
  <si>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</si>
  <si>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</si>
  <si>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</si>
  <si>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200, line 31,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</si>
  <si>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</si>
  <si>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</si>
  <si>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</si>
  <si>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</si>
  <si>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</si>
  <si>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</si>
  <si>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companies held by respondent at the close of year.  Also, disclose the investments made, disposed of, and written down during the year  </t>
  </si>
  <si>
    <t xml:space="preserve">          assumed by respondent. For definition of affiliated companies, see the rules governing Account No. 721 "Investments and Advances;</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</si>
  <si>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</si>
  <si>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</si>
  <si>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</si>
  <si>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</si>
  <si>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</si>
  <si>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</si>
  <si>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</si>
  <si>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</si>
  <si>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</si>
  <si>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</si>
  <si>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entities by footnotes.</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</si>
  <si>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</si>
  <si>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</si>
  <si>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</si>
  <si>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</si>
  <si>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</si>
  <si>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</si>
  <si>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</si>
  <si>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</si>
  <si>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</si>
  <si>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</si>
  <si>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</si>
  <si>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</si>
  <si>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</si>
  <si>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</si>
  <si>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</si>
  <si>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</si>
  <si>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</si>
  <si>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</si>
  <si>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</si>
  <si>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</si>
  <si>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</si>
  <si>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</si>
  <si>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</si>
  <si>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</si>
  <si>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</si>
  <si>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</si>
  <si>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</si>
  <si>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(d)*</t>
  </si>
  <si>
    <t>(f)**</t>
  </si>
  <si>
    <t xml:space="preserve">       "Other Rents - Debit - Equipment" accounts.  (See Schedule 351 for accumulated depreciation to road and equipment owned and leased to others.)</t>
  </si>
  <si>
    <t xml:space="preserve">     2. In column (c), enter amounts charged to operating expenses. In column (e), enter debits to accounts arising from retirements.  In column (f), </t>
  </si>
  <si>
    <t xml:space="preserve">     3. Any inconsistencies between credits to account, charges to operating expenses, and payment to lessors should be fully explained. </t>
  </si>
  <si>
    <t xml:space="preserve"> (39) Public improvements - const.</t>
  </si>
  <si>
    <t xml:space="preserve">        All other road accounts</t>
  </si>
  <si>
    <t xml:space="preserve">        Amortization (adjustments)</t>
  </si>
  <si>
    <t xml:space="preserve">        Amortization (adjustments)  </t>
  </si>
  <si>
    <t xml:space="preserve"> (59) Computer systems &amp; WP equip.</t>
  </si>
  <si>
    <t xml:space="preserve">        Amortization (adjustments) </t>
  </si>
  <si>
    <t xml:space="preserve">    * To be reported with equipment expenses rather than W&amp;S expenses.</t>
  </si>
  <si>
    <t xml:space="preserve">used to compute depreciation charges for December, and on lines 30 and 40 of these columns show the composite percentage of all </t>
  </si>
  <si>
    <t>to leased property charged to account 732, "Improvements on Leased Property". The composite rates used should be those prescribed or</t>
  </si>
  <si>
    <t>reserves. Authority for the discontinuance of accruals should be shown in a footnote, indicating the effected account(s).</t>
  </si>
  <si>
    <t>Bridges, trestles and culverts</t>
  </si>
  <si>
    <t>Rail and other track material</t>
  </si>
  <si>
    <t>Station and office buildings</t>
  </si>
  <si>
    <t>Shops and enginehouses</t>
  </si>
  <si>
    <t>Wharves and docks</t>
  </si>
  <si>
    <t>Coal and ore wharves</t>
  </si>
  <si>
    <t>Signals and interlockers</t>
  </si>
  <si>
    <t>Power transmission systems</t>
  </si>
  <si>
    <t>Public improvements - const.</t>
  </si>
  <si>
    <t>Power plant machinery</t>
  </si>
  <si>
    <t>Freight train cars</t>
  </si>
  <si>
    <t>Passenger train cars</t>
  </si>
  <si>
    <t>*   To be reported with equipment expenses rather than W&amp;S expenses.</t>
  </si>
  <si>
    <t xml:space="preserve">       1. Enter the required information concerning debits and credits to account 733, "Accumulated Depreciation - Improvements on Leased Property," </t>
  </si>
  <si>
    <t xml:space="preserve">       2. If any entries are made for column (d) "Other credits" or column (f) "Other debits," state the facts occasioning such entries on page 39.  A </t>
  </si>
  <si>
    <t xml:space="preserve">           debit balance in column (b) or (g) for any primary account should be shown in parenthesis or designated "Dr."</t>
  </si>
  <si>
    <t xml:space="preserve">       3. Any inconsistency between credits to the reserve as shown in column (c) and charges to operating expenses should be fully explained on page 39.</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</si>
  <si>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</si>
  <si>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</si>
  <si>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</si>
  <si>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</si>
  <si>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</si>
  <si>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</si>
  <si>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2. Disclose credits and debits to Account 735, "Accumulated Depreciation - Road Equipment Property," during the year relating to road </t>
  </si>
  <si>
    <t xml:space="preserve">and equipment leased to others, the depreciation charges for which are not included in operating expenses of the respondent.  (See schedule 330 </t>
  </si>
  <si>
    <t>for the reserve relating to road and equipment owned and used by the respondent.)</t>
  </si>
  <si>
    <t xml:space="preserve">     3. If any entries are made for column (d) "Other credits" or column (f) "Other debits," state the facts occasioning such entries on page 39. A </t>
  </si>
  <si>
    <t>debit balance in columns (b) or (g) for any primary account should be shown in parenthesis or designated "Dr."</t>
  </si>
  <si>
    <t xml:space="preserve">   2. In column (a), classify each company in this schedule as: "R" for respondent, "L" for lessor railroad, "P" for inactive or proprietary company</t>
  </si>
  <si>
    <t xml:space="preserve">   columns (d) and (e).  Then show, as deductions, data for transportation  property leased to carriers and others.</t>
  </si>
  <si>
    <t xml:space="preserve">   5. In column (d), show the amount applicable in Accounts 731 and 732 on the books of companies whose names appear in column (b).  Values </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</si>
  <si>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</si>
  <si>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</si>
  <si>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</si>
  <si>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</si>
  <si>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</si>
  <si>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</si>
  <si>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</si>
  <si>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</si>
  <si>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</si>
  <si>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</si>
  <si>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Communications systems</t>
  </si>
  <si>
    <t>(26) Communications systems</t>
  </si>
  <si>
    <t xml:space="preserve">             Account 606                                           $</t>
  </si>
  <si>
    <t xml:space="preserve">               Railroad Annual Report R-1   </t>
  </si>
  <si>
    <t>CN Customs Brokerage Services (USA) Inc.</t>
  </si>
  <si>
    <t>Non-current liabilities:</t>
  </si>
  <si>
    <t>Settlement (gain) loss</t>
  </si>
  <si>
    <t>Amortization of prior service cost</t>
  </si>
  <si>
    <t>Chicago, Central &amp; Pacific Railroad Company</t>
  </si>
  <si>
    <t>Statement of Cash Flows</t>
  </si>
  <si>
    <t>NOTE 3 - MAJOR COMMITMENTS AND CONTINGENCIES</t>
  </si>
  <si>
    <t>Commitments</t>
  </si>
  <si>
    <t>Contingencies</t>
  </si>
  <si>
    <t xml:space="preserve">   (Less depreciation)</t>
  </si>
  <si>
    <r>
      <t xml:space="preserve">operating loss carryover on January 1 of the year following that for which the report is made.  </t>
    </r>
    <r>
      <rPr>
        <u/>
        <sz val="9"/>
        <rFont val="Times New Roman"/>
        <family val="1"/>
      </rPr>
      <t xml:space="preserve">$   None         </t>
    </r>
  </si>
  <si>
    <t>U.S. Companies consolidated in this report include:</t>
  </si>
  <si>
    <r>
      <t xml:space="preserve">(c) </t>
    </r>
    <r>
      <rPr>
        <sz val="9"/>
        <rFont val="Times New Roman"/>
        <family val="1"/>
      </rPr>
      <t>Amount recognized in the Statement of financial position</t>
    </r>
  </si>
  <si>
    <r>
      <t>(d)</t>
    </r>
    <r>
      <rPr>
        <sz val="9"/>
        <rFont val="Times New Roman"/>
        <family val="1"/>
      </rPr>
      <t xml:space="preserve"> Amount recognized in Accumulated other comprehensive income</t>
    </r>
  </si>
  <si>
    <t>Dividend paid (Acct 798)</t>
  </si>
  <si>
    <t>(h)  *</t>
  </si>
  <si>
    <t xml:space="preserve">  * Deductions represent changes in inter-company balances.</t>
  </si>
  <si>
    <t xml:space="preserve">             For the Year Ending December 31, 2013</t>
  </si>
  <si>
    <t>Road Initials:    GTC           Year  2013</t>
  </si>
  <si>
    <t>YEAR ENDED DECEMBER 31, 2013</t>
  </si>
  <si>
    <t>PTC Supplement</t>
  </si>
  <si>
    <t>PTC 330</t>
  </si>
  <si>
    <t>PTC 332</t>
  </si>
  <si>
    <t>PTC 335</t>
  </si>
  <si>
    <t>PTC 352B</t>
  </si>
  <si>
    <t>PTC 410</t>
  </si>
  <si>
    <t>PTC 700</t>
  </si>
  <si>
    <t>PTC 710</t>
  </si>
  <si>
    <t>PTC 710S</t>
  </si>
  <si>
    <t>PTC 720</t>
  </si>
  <si>
    <t>213</t>
  </si>
  <si>
    <t>December 31, 2013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</si>
  <si>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</si>
  <si>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</si>
  <si>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</si>
  <si>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</si>
  <si>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r>
      <t>5. (a) The amount of employer's contribution to employee stock ownership plans for the current year was $</t>
    </r>
    <r>
      <rPr>
        <u/>
        <sz val="9"/>
        <rFont val="Times New Roman"/>
        <family val="1"/>
      </rPr>
      <t xml:space="preserve">  6,124.</t>
    </r>
  </si>
  <si>
    <t>Actuarial (gain)/loss</t>
  </si>
  <si>
    <t>2013</t>
  </si>
  <si>
    <t>Years 2019 to 2023</t>
  </si>
  <si>
    <t>Fair value measurements at December 31, 2013</t>
  </si>
  <si>
    <t>The Company's contributions under these plans are expensed as incurred and amounted to $6,725 thousand, $6,208 thousand and $5,622</t>
  </si>
  <si>
    <t xml:space="preserve"> thousand for each of the years 2013, 2012, and 2011.</t>
  </si>
  <si>
    <t xml:space="preserve">amounted to $9,772 thousand, $10,500 thousand and $10,691 thousand in 2013, 2012 and 2011 respectively.  The annual rate for the plan is </t>
  </si>
  <si>
    <t>(874 in 2012).</t>
  </si>
  <si>
    <t>determined by the NCCC and for 2013 was $139.04 per month per active employee ($154.49 in 2012). The plan covered 867 retirees in 2013</t>
  </si>
  <si>
    <t xml:space="preserve">Grand Trunk Western Railroad Company, Illinois Central Railroad Company, </t>
  </si>
  <si>
    <t xml:space="preserve">Chicago, Central &amp; Pacific Railroad Company, Wisconsin Central Ltd., Bessemer &amp; Lake Erie Railroad Company, </t>
  </si>
  <si>
    <t>The Pittsburgh and Conneaut Dock Company and Sault Ste. Marie Bridge Company.</t>
  </si>
  <si>
    <t xml:space="preserve">          Balance at close of year                               $          1,886</t>
  </si>
  <si>
    <t>Amounts owed to or receivable from related parties as at December 31, 2013 and 2012 are as follows:</t>
  </si>
  <si>
    <t>CN Memphis Intermodal Terminal, LLC</t>
  </si>
  <si>
    <t xml:space="preserve">Account 798 includes a net increase of $12,994 thousand related to changes in Accumulated other comprehensive income for the year 2013.                                               See Schedule 220, Account 606 and 616. 
</t>
  </si>
  <si>
    <t xml:space="preserve">  as of   12/31/2013</t>
  </si>
  <si>
    <t xml:space="preserve">     At 12/31/2013, gross unrealized gains and losses pertaining to marketable securities were as follows:</t>
  </si>
  <si>
    <t>NOTE:        12/31/2013 -  Balance Sheet date of reported year unless specified as previous year.</t>
  </si>
  <si>
    <t>Schedule 210 Notes and Remarks</t>
  </si>
  <si>
    <t>On June 8, 2013, the Company entered into an agreement with another Class I railroad to exchange perpetual railroad operating</t>
  </si>
  <si>
    <t>easements including the track and roadway assets on specific rail lines (collectively the "exchange of easements") without monetary</t>
  </si>
  <si>
    <r>
      <t xml:space="preserve">consideration.  The Company has accounted for the exchange of easements at fair value pursuant to FASB ASC 845, </t>
    </r>
    <r>
      <rPr>
        <i/>
        <sz val="9"/>
        <rFont val="Times New Roman"/>
        <family val="1"/>
      </rPr>
      <t>Nonmonetary</t>
    </r>
  </si>
  <si>
    <t>Schedule 220 Notes and Remarks</t>
  </si>
  <si>
    <r>
      <rPr>
        <i/>
        <sz val="9"/>
        <rFont val="Times New Roman"/>
        <family val="1"/>
      </rPr>
      <t>Transactions</t>
    </r>
    <r>
      <rPr>
        <sz val="9"/>
        <rFont val="Times New Roman"/>
        <family val="1"/>
      </rPr>
      <t>.  The transaction resulted in a gain on exchange of easements of $27,478 thousand ($16,888 thousand after-tax) that</t>
    </r>
  </si>
  <si>
    <t>Account 606, Other credits to retained earnings (Line 5 Column b), represents amounts related to other comprehensive income</t>
  </si>
  <si>
    <t>for adjustments on pension and postretirement plans pursuant to the Company's adoption of ASC 715.  Account 616, Other debits</t>
  </si>
  <si>
    <t>functional currency is the Canadian dollar.</t>
  </si>
  <si>
    <t>to retained earnings (Line 8 Column c), represents the foreign exchange on translation of an affiliated company's equity whose</t>
  </si>
  <si>
    <t>including the track and roadway assets on specific rail lines (collectively the "exchange of easements") without monetary consideration.  The</t>
  </si>
  <si>
    <r>
      <t xml:space="preserve">Company has accounted for the exchange of easements at fair value pursuant to FASB ASC 845, </t>
    </r>
    <r>
      <rPr>
        <i/>
        <sz val="9"/>
        <rFont val="Times New Roman"/>
        <family val="1"/>
      </rPr>
      <t>Nonmonetary Transactions</t>
    </r>
    <r>
      <rPr>
        <sz val="9"/>
        <rFont val="Times New Roman"/>
        <family val="1"/>
      </rPr>
      <t>.  The transaction</t>
    </r>
  </si>
  <si>
    <t>third-party and occupational claims pursuant to the 2013 external actuarial study.  In previous years, external actuarial studies have supported a net increase</t>
  </si>
  <si>
    <t>previous years’ changes were mainly attributable to changes in the Company’s estimates of unasserted claims and costs related to asserted claims as a</t>
  </si>
  <si>
    <t>result of its ongoing risk mitigation strategy focused on reducing the frequency and severity of claims through injury prevention and containment; mitigation</t>
  </si>
  <si>
    <t>of claims and lower settlements for existing claims.</t>
  </si>
  <si>
    <t>As at December 31, 2013, 2012, and 2011, the Company's provision for personal injury and other claims in the U.S. was as follows:</t>
  </si>
  <si>
    <t xml:space="preserve">outstanding or pending at December 31, 2013, or with respect to future claims, cannot be reasonably determined.  When establishing provisions for </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</si>
  <si>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</si>
  <si>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</si>
  <si>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The Company has estimated remaining commitments of approximately $273 million, in relation to the U.S. federal government legislative requirement</t>
  </si>
  <si>
    <t>to Implement positive train control (PTC) by 2015.  In addition, it has estimated remaining commitments of approximately $68 million, in relation</t>
  </si>
  <si>
    <t>to the acquisition of the principal lines of the former Elgin, Joliet and Eastern Railway Company, for railroad infrastructure improvements, grade separation</t>
  </si>
  <si>
    <t>projects as well as commitments under a series of agreements with individual communities and a comprehensive voluntary mitigation program established</t>
  </si>
  <si>
    <t xml:space="preserve">to address surrounding municipalities’ concerns.  </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</si>
  <si>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</si>
  <si>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</si>
  <si>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</si>
  <si>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</si>
  <si>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</si>
  <si>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</si>
  <si>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</si>
  <si>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</si>
  <si>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</si>
  <si>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 2013, the Company recorded an $11 million reduction to its provision for U.S. personal injury and other claims attributable to non-occupational disease,</t>
  </si>
  <si>
    <t>of $1 million and a net reduction of $6 million to the Company's provision for U.S. personal injury and other claims in 2012 and 2011, respectively.  The</t>
  </si>
  <si>
    <t xml:space="preserve"> totalling $73,309 and $75,943 for 2013 and 2012, respectively.</t>
  </si>
  <si>
    <t>Investment in Railroad Property Used in Transportation Service (By Property Account)</t>
  </si>
  <si>
    <t>PTC  Investment in Railroad Property Used in Transportation Service (By Property Account)</t>
  </si>
  <si>
    <t>resulted in a gain on exchange of easements of $27,478 thousand ($16,888 thousand after-tax) that was recorded in Other Income Account 519</t>
  </si>
  <si>
    <t>(Miscellaneous income).</t>
  </si>
  <si>
    <t>was recorded in Other Income Account 519 (Miscellaneous income).</t>
  </si>
  <si>
    <t>During 2013, the Company entered into $2,544 (thousand) of capital leases.</t>
  </si>
  <si>
    <t>Column (i) Line 29</t>
  </si>
  <si>
    <t>Correct name and address if different than shown</t>
  </si>
  <si>
    <t>These companies were either merged into another company, or changed its name during the year 2013.</t>
  </si>
  <si>
    <t>On June 8, 2013, the Company entered into an agreement with another Class I railroad to exchange perpetual railroad operating easements</t>
  </si>
  <si>
    <t xml:space="preserve">     Show in column (b) for each primary account the depreciation base used in computing the depreciation charges for the month of January, and in </t>
  </si>
  <si>
    <t xml:space="preserve">     All improvements to leased property may be combined and one composite rate computed for each primary account, or a separate schedule may be</t>
  </si>
  <si>
    <t xml:space="preserve">     If depreciation accruals have been discontinued for any account, the depreciation base should be reported, nevertheless, in support of depreciation</t>
  </si>
  <si>
    <t xml:space="preserve">     Disclosures in the respective sections of this schedule may be omitted if either total road leased from others or total equipment leased from others</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</si>
  <si>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</si>
  <si>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</si>
  <si>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</si>
  <si>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</si>
  <si>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 xml:space="preserve">      Show in columns (b) and (c), for each property account, the depreciation base used in computing the depreciation for the months of January </t>
  </si>
  <si>
    <t xml:space="preserve">      This schedule is to be used in cases where the related depreciation reserve is carried in the accounts of the respondent and the rent </t>
  </si>
  <si>
    <t xml:space="preserve">      In column (d) show the composite rates used to compute the depreciation for December, and on lines 29 and 38 of this column show the </t>
  </si>
  <si>
    <t xml:space="preserve">      If depreciation accruals have been discontinued for any account, the depreciation base should be reported, nevertheless, in support of </t>
  </si>
  <si>
    <t xml:space="preserve">      Disclosures in the respective sections of this schedule may be omitted if either total road leased to others or total equipment leased to</t>
  </si>
  <si>
    <t>TOTAL PROVISIONS FOR INCOME TAXES  (lines 47 through 50)</t>
  </si>
  <si>
    <t>.</t>
  </si>
  <si>
    <t>INSTRUCTIONS CONCERNING RETURNS TO BE MADE IN SCHEDULE  410</t>
  </si>
  <si>
    <t>Cross Checks</t>
  </si>
  <si>
    <t>Schedule  410</t>
  </si>
  <si>
    <t>Schedule 412</t>
  </si>
  <si>
    <t>Line 620,  column  (h)</t>
  </si>
  <si>
    <t xml:space="preserve">   =</t>
  </si>
  <si>
    <t>Line 14,  column  (b)</t>
  </si>
  <si>
    <t>Lines 136 through 138  column  (f)</t>
  </si>
  <si>
    <t>Line 29  column  (b)</t>
  </si>
  <si>
    <t>Line 620,  column  (f)</t>
  </si>
  <si>
    <t>Line 14,  column  (d)</t>
  </si>
  <si>
    <t xml:space="preserve">Lines 118 through 123,  and  130 </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</si>
  <si>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</si>
  <si>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</si>
  <si>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</si>
  <si>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</si>
  <si>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</si>
  <si>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</si>
  <si>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</si>
  <si>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</si>
  <si>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</si>
  <si>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</si>
  <si>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</si>
  <si>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</si>
  <si>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</si>
  <si>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</si>
  <si>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</si>
  <si>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</si>
  <si>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And</t>
  </si>
  <si>
    <t>Schedule 417</t>
  </si>
  <si>
    <t>Line 507,  column  (f)</t>
  </si>
  <si>
    <t>Line 1,  column  (j)</t>
  </si>
  <si>
    <t>Line 508,  column  (f)</t>
  </si>
  <si>
    <t>Line 2,  column  (j)</t>
  </si>
  <si>
    <t xml:space="preserve">Minus  line 24,  columns  (b) through (d) </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</si>
  <si>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</si>
  <si>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</si>
  <si>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</si>
  <si>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</si>
  <si>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</si>
  <si>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</si>
  <si>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</si>
  <si>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</si>
  <si>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</si>
  <si>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</si>
  <si>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</si>
  <si>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</si>
  <si>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</si>
  <si>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</si>
  <si>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</si>
  <si>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</si>
  <si>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</si>
  <si>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</si>
  <si>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</si>
  <si>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</si>
  <si>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 xml:space="preserve">Lines 32,  35,  36,  37,  40,  41,  </t>
  </si>
  <si>
    <t>Line 516,  column  (f)</t>
  </si>
  <si>
    <t>Line 10,  column  (j)</t>
  </si>
  <si>
    <t xml:space="preserve"> columns  (c)  and  (d)</t>
  </si>
  <si>
    <t>Line 517,  column  (f)</t>
  </si>
  <si>
    <t>Line 11,  column  (j)</t>
  </si>
  <si>
    <t xml:space="preserve"> Road Initials:    GTC           Year  2013  </t>
  </si>
  <si>
    <t xml:space="preserve">Lines 202,  203,  216,  column  (f),  equal  </t>
  </si>
  <si>
    <t xml:space="preserve">Lines 5,  38,  columns  (b) </t>
  </si>
  <si>
    <t xml:space="preserve">   to or greater than,  but  variance  cannot</t>
  </si>
  <si>
    <t xml:space="preserve">   exceed Line 216, column (f)</t>
  </si>
  <si>
    <t>Line 4,  column  (b)</t>
  </si>
  <si>
    <t>Line 47,  column  (b)</t>
  </si>
  <si>
    <t xml:space="preserve">Lines 221,  222,  235,  column  (f),  equal </t>
  </si>
  <si>
    <t xml:space="preserve">Lines 24,  39,  columns  (b) </t>
  </si>
  <si>
    <t xml:space="preserve">   exceed Line 235,  column (f)</t>
  </si>
  <si>
    <t xml:space="preserve">Lines 302 through 307  and  320,  column  (f)  </t>
  </si>
  <si>
    <t xml:space="preserve">Lines 32,  35, 36, 37, 40, 41 column  (b) </t>
  </si>
  <si>
    <t xml:space="preserve">   equal to or greater  than,  but  variance  </t>
  </si>
  <si>
    <t xml:space="preserve">   cannot exceed Line 320, column (f)</t>
  </si>
  <si>
    <t>SCHEDULE  410</t>
  </si>
  <si>
    <t>SCHEDULE 210</t>
  </si>
  <si>
    <t>Line 4  column  b</t>
  </si>
  <si>
    <t>Line 47  column  b</t>
  </si>
  <si>
    <t>410. RAILWAY OPERATING EXPENSES</t>
  </si>
  <si>
    <t>(Dollars in thousands)</t>
  </si>
  <si>
    <t>State the railway operating expenses on respondent's road for the year, classifying them in accordance with the Uniform System of Accounts for Railroad Companies, and allocate the common</t>
  </si>
  <si>
    <t>operating expenses in accordance with Board's rules governing the separation of such expenses between freight and passenger services.</t>
  </si>
  <si>
    <t>Materials, tools,</t>
  </si>
  <si>
    <t>Salaries</t>
  </si>
  <si>
    <t>supplies, fuels,</t>
  </si>
  <si>
    <t>Purchased</t>
  </si>
  <si>
    <t>freight</t>
  </si>
  <si>
    <t>Name of railway operating expense account</t>
  </si>
  <si>
    <t>&amp; Wages</t>
  </si>
  <si>
    <t>&amp; lubricants</t>
  </si>
  <si>
    <t>services</t>
  </si>
  <si>
    <t>General</t>
  </si>
  <si>
    <t>expense</t>
  </si>
  <si>
    <t xml:space="preserve"> No.</t>
  </si>
  <si>
    <t>WAYS AND STRUCTURES</t>
  </si>
  <si>
    <t>ADMINISTRATION</t>
  </si>
  <si>
    <t xml:space="preserve">   Track</t>
  </si>
  <si>
    <t xml:space="preserve">   Bridge and building</t>
  </si>
  <si>
    <t xml:space="preserve">   Signal</t>
  </si>
  <si>
    <t xml:space="preserve">   Communication</t>
  </si>
  <si>
    <t xml:space="preserve">   Other</t>
  </si>
  <si>
    <t>REPAIRS AND MAINTENANCE</t>
  </si>
  <si>
    <t xml:space="preserve">   Roadway - running</t>
  </si>
  <si>
    <t xml:space="preserve">   Roadway - switching</t>
  </si>
  <si>
    <t xml:space="preserve">   Tunnels &amp; subways - running</t>
  </si>
  <si>
    <t xml:space="preserve">   Tunnels &amp; subways - switching</t>
  </si>
  <si>
    <t xml:space="preserve">   Bridges &amp; culverts - running</t>
  </si>
  <si>
    <t xml:space="preserve">   Bridges &amp; culverts - switching</t>
  </si>
  <si>
    <t xml:space="preserve">   Ties - running</t>
  </si>
  <si>
    <t xml:space="preserve">   Ties - switching</t>
  </si>
  <si>
    <t xml:space="preserve">   Rail &amp; other track material - running</t>
  </si>
  <si>
    <t xml:space="preserve">   Rail &amp; other track material - switching</t>
  </si>
  <si>
    <t xml:space="preserve">   Ballast - running</t>
  </si>
  <si>
    <t xml:space="preserve">   Ballast - switching</t>
  </si>
  <si>
    <t xml:space="preserve">   Road property damaged - running</t>
  </si>
  <si>
    <t xml:space="preserve">   Road property damaged - switching</t>
  </si>
  <si>
    <t xml:space="preserve">   Road property damaged - other</t>
  </si>
  <si>
    <t xml:space="preserve">   Signals &amp; interlockers - running</t>
  </si>
  <si>
    <t xml:space="preserve">   Signals &amp; interlockers - switching</t>
  </si>
  <si>
    <t xml:space="preserve">   Communications systems</t>
  </si>
  <si>
    <t xml:space="preserve">   Power systems</t>
  </si>
  <si>
    <t xml:space="preserve">   Highway grade crossings - running</t>
  </si>
  <si>
    <t xml:space="preserve">   Highway grade crossings - switching</t>
  </si>
  <si>
    <t xml:space="preserve">   Station &amp; office buildings</t>
  </si>
  <si>
    <t xml:space="preserve">   Shop buildings - locomotives</t>
  </si>
  <si>
    <t xml:space="preserve">   Shop buildings - freight cars</t>
  </si>
  <si>
    <t xml:space="preserve">   Shop buildings - other equipment</t>
  </si>
  <si>
    <t>410. RAILWAY OPERATING EXPENSES - (Continued)</t>
  </si>
  <si>
    <t>REPAIRS AND MAINTENANCE - (Continued)</t>
  </si>
  <si>
    <t>101</t>
  </si>
  <si>
    <t xml:space="preserve">   Locomotive servicing facilities</t>
  </si>
  <si>
    <t>102</t>
  </si>
  <si>
    <t xml:space="preserve">   Miscellaneous buildings &amp; structures</t>
  </si>
  <si>
    <t>103</t>
  </si>
  <si>
    <t xml:space="preserve">   Coal terminals</t>
  </si>
  <si>
    <t>104</t>
  </si>
  <si>
    <t xml:space="preserve">   Ore terminals</t>
  </si>
  <si>
    <t>105</t>
  </si>
  <si>
    <t xml:space="preserve">   Other marine terminals</t>
  </si>
  <si>
    <t>106</t>
  </si>
  <si>
    <t xml:space="preserve">   TOFC/COFC - terminals</t>
  </si>
  <si>
    <t>107</t>
  </si>
  <si>
    <t xml:space="preserve">   Motor vehicle loading &amp; distribution facilities</t>
  </si>
  <si>
    <t>108</t>
  </si>
  <si>
    <t xml:space="preserve">   Facilities for other specialized service operations</t>
  </si>
  <si>
    <t>109</t>
  </si>
  <si>
    <t xml:space="preserve">   Roadway machines</t>
  </si>
  <si>
    <t>110</t>
  </si>
  <si>
    <t xml:space="preserve">   Small tools &amp; supplies</t>
  </si>
  <si>
    <t>111</t>
  </si>
  <si>
    <t xml:space="preserve">   Snow removal</t>
  </si>
  <si>
    <t>112</t>
  </si>
  <si>
    <t xml:space="preserve">   Fringe benefits - running</t>
  </si>
  <si>
    <t>113</t>
  </si>
  <si>
    <t xml:space="preserve">   Fringe benefits - switching</t>
  </si>
  <si>
    <t>114</t>
  </si>
  <si>
    <t xml:space="preserve">   Fringe benefits - other</t>
  </si>
  <si>
    <t>115</t>
  </si>
  <si>
    <t xml:space="preserve">   Casualties &amp; insurance - running</t>
  </si>
  <si>
    <t>116</t>
  </si>
  <si>
    <t xml:space="preserve">   Casualties &amp; insurance - switching</t>
  </si>
  <si>
    <t>117</t>
  </si>
  <si>
    <t xml:space="preserve">   Casualties &amp; insurance - other</t>
  </si>
  <si>
    <t>118</t>
  </si>
  <si>
    <t xml:space="preserve">   Lease rentals - debit - running</t>
  </si>
  <si>
    <t>119</t>
  </si>
  <si>
    <t xml:space="preserve">   Lease rentals - debit - switching</t>
  </si>
  <si>
    <t>120</t>
  </si>
  <si>
    <t xml:space="preserve">   Lease rentals - debit - other</t>
  </si>
  <si>
    <t>121</t>
  </si>
  <si>
    <t xml:space="preserve">   Lease rentals - (credit) - running</t>
  </si>
  <si>
    <t>122</t>
  </si>
  <si>
    <t xml:space="preserve">   Lease rentals - (credit) - switching</t>
  </si>
  <si>
    <t xml:space="preserve">          Railroad Annual Report R-1</t>
  </si>
  <si>
    <t>123</t>
  </si>
  <si>
    <t xml:space="preserve">   Lease rentals - (credit) - other</t>
  </si>
  <si>
    <t>124</t>
  </si>
  <si>
    <t xml:space="preserve">   Joint facility rent - debit - running</t>
  </si>
  <si>
    <t>125</t>
  </si>
  <si>
    <t xml:space="preserve">   Joint facility rent - debit - switching</t>
  </si>
  <si>
    <t>126</t>
  </si>
  <si>
    <t xml:space="preserve">   Joint facility rent - debit - other</t>
  </si>
  <si>
    <t>127</t>
  </si>
  <si>
    <t xml:space="preserve">   Joint facility rent - (credit) - running</t>
  </si>
  <si>
    <t>128</t>
  </si>
  <si>
    <t xml:space="preserve">   Joint facility rent - (credit) - switching</t>
  </si>
  <si>
    <t>129</t>
  </si>
  <si>
    <t xml:space="preserve">   Joint facility rent - (credit) - other</t>
  </si>
  <si>
    <t>130</t>
  </si>
  <si>
    <t xml:space="preserve">   Other rents - debit - running</t>
  </si>
  <si>
    <t>131</t>
  </si>
  <si>
    <t xml:space="preserve">   Other rents - debit - switching</t>
  </si>
  <si>
    <t>132</t>
  </si>
  <si>
    <t xml:space="preserve">   Other rents - debit - other</t>
  </si>
  <si>
    <t>133</t>
  </si>
  <si>
    <t xml:space="preserve">   Other rents - (credit) - running</t>
  </si>
  <si>
    <t xml:space="preserve">  Railroad Annual Report R-1</t>
  </si>
  <si>
    <t>supplies, fuels</t>
  </si>
  <si>
    <t>134</t>
  </si>
  <si>
    <t xml:space="preserve">   Other rents - (credit) - switching</t>
  </si>
  <si>
    <t>135</t>
  </si>
  <si>
    <t xml:space="preserve">   Other rents - (credit) - other</t>
  </si>
  <si>
    <t>136</t>
  </si>
  <si>
    <t xml:space="preserve">   Depreciation - running</t>
  </si>
  <si>
    <t>137</t>
  </si>
  <si>
    <t xml:space="preserve">   Depreciation - switching</t>
  </si>
  <si>
    <t>138</t>
  </si>
  <si>
    <t xml:space="preserve">   Depreciation - other</t>
  </si>
  <si>
    <t>139</t>
  </si>
  <si>
    <t xml:space="preserve">   Joint facility - debit - running</t>
  </si>
  <si>
    <t>140</t>
  </si>
  <si>
    <t xml:space="preserve">   Joint facility - debit - switching</t>
  </si>
  <si>
    <t>141</t>
  </si>
  <si>
    <t xml:space="preserve">   Joint facility - debit - other</t>
  </si>
  <si>
    <t>142</t>
  </si>
  <si>
    <t xml:space="preserve">   Joint facility - (credit) - running</t>
  </si>
  <si>
    <t>143</t>
  </si>
  <si>
    <t xml:space="preserve">   Joint facility - (credit) - switching</t>
  </si>
  <si>
    <t>144</t>
  </si>
  <si>
    <t xml:space="preserve">   Joint facility - (credit) - other</t>
  </si>
  <si>
    <t>145</t>
  </si>
  <si>
    <t xml:space="preserve">   Dismantling retired road property - running</t>
  </si>
  <si>
    <t>146</t>
  </si>
  <si>
    <t xml:space="preserve">   Dismantling retired road property - switching</t>
  </si>
  <si>
    <t>147</t>
  </si>
  <si>
    <t xml:space="preserve">   Dismantling retired road property - other</t>
  </si>
  <si>
    <t>148</t>
  </si>
  <si>
    <t xml:space="preserve">   Other - running</t>
  </si>
  <si>
    <t>149</t>
  </si>
  <si>
    <t xml:space="preserve">   Other - switching</t>
  </si>
  <si>
    <t>150</t>
  </si>
  <si>
    <t xml:space="preserve">   Other - other</t>
  </si>
  <si>
    <t>151</t>
  </si>
  <si>
    <t>TOTAL WAY AND STRUCTURES</t>
  </si>
  <si>
    <t>LOCOMOTIVES</t>
  </si>
  <si>
    <t>201</t>
  </si>
  <si>
    <t xml:space="preserve">   Administration</t>
  </si>
  <si>
    <t>202</t>
  </si>
  <si>
    <t xml:space="preserve">   Repair and maintenance</t>
  </si>
  <si>
    <t>203</t>
  </si>
  <si>
    <t xml:space="preserve">   Machinery repair</t>
  </si>
  <si>
    <t>204</t>
  </si>
  <si>
    <t xml:space="preserve">   Equipment damaged</t>
  </si>
  <si>
    <t>205</t>
  </si>
  <si>
    <t xml:space="preserve">   Fringe benefits</t>
  </si>
  <si>
    <t>206</t>
  </si>
  <si>
    <t xml:space="preserve">   Other casualties &amp; insurance</t>
  </si>
  <si>
    <t>207</t>
  </si>
  <si>
    <t xml:space="preserve">   Lease rentals - debit</t>
  </si>
  <si>
    <t>208</t>
  </si>
  <si>
    <t xml:space="preserve">   Lease rentals - (credit)</t>
  </si>
  <si>
    <t>209</t>
  </si>
  <si>
    <t xml:space="preserve">   Joint facility rent - debit</t>
  </si>
  <si>
    <t>210</t>
  </si>
  <si>
    <t xml:space="preserve">   Joint facility rent - (credit)</t>
  </si>
  <si>
    <t>211</t>
  </si>
  <si>
    <t xml:space="preserve">   Other rents - debit</t>
  </si>
  <si>
    <t>212</t>
  </si>
  <si>
    <t xml:space="preserve">   Other rents - (credit)</t>
  </si>
  <si>
    <t xml:space="preserve">   Depreciation</t>
  </si>
  <si>
    <t>214</t>
  </si>
  <si>
    <t xml:space="preserve">   Joint facility - debit</t>
  </si>
  <si>
    <t>215</t>
  </si>
  <si>
    <t xml:space="preserve">   Joint facility - (credit)</t>
  </si>
  <si>
    <t>216</t>
  </si>
  <si>
    <t xml:space="preserve">   Repairs billed to others - (credit)</t>
  </si>
  <si>
    <t xml:space="preserve">  48</t>
  </si>
  <si>
    <t xml:space="preserve"> LOCOMOTIVES - (Continued)</t>
  </si>
  <si>
    <t>217</t>
  </si>
  <si>
    <t xml:space="preserve">   Dismantling retired property</t>
  </si>
  <si>
    <t>218</t>
  </si>
  <si>
    <t>219</t>
  </si>
  <si>
    <t>TOTAL LOCOMOTIVES</t>
  </si>
  <si>
    <t>FREIGHT CARS</t>
  </si>
  <si>
    <t>220</t>
  </si>
  <si>
    <t>221</t>
  </si>
  <si>
    <t xml:space="preserve">   Repair &amp; maintenance</t>
  </si>
  <si>
    <t>222</t>
  </si>
  <si>
    <t>223</t>
  </si>
  <si>
    <t>224</t>
  </si>
  <si>
    <t>225</t>
  </si>
  <si>
    <t>226</t>
  </si>
  <si>
    <t>227</t>
  </si>
  <si>
    <t>228</t>
  </si>
  <si>
    <t>229</t>
  </si>
  <si>
    <t>230</t>
  </si>
  <si>
    <t>231</t>
  </si>
  <si>
    <t>232</t>
  </si>
  <si>
    <t>233</t>
  </si>
  <si>
    <t>234</t>
  </si>
  <si>
    <t>235</t>
  </si>
  <si>
    <t>236</t>
  </si>
  <si>
    <t>237</t>
  </si>
  <si>
    <t>238</t>
  </si>
  <si>
    <t>TOTAL FREIGHT CARS</t>
  </si>
  <si>
    <t>OTHER EQUIPMENT</t>
  </si>
  <si>
    <t>301</t>
  </si>
  <si>
    <t>302</t>
  </si>
  <si>
    <t xml:space="preserve">     Trucks, trailers, &amp; containers - revenue service</t>
  </si>
  <si>
    <t>303</t>
  </si>
  <si>
    <t xml:space="preserve">     Floating equipment - revenue service</t>
  </si>
  <si>
    <t>304</t>
  </si>
  <si>
    <t xml:space="preserve">     Passenger and other revenue equipment</t>
  </si>
  <si>
    <t>305</t>
  </si>
  <si>
    <t xml:space="preserve">     Computer systems and word processing equipment</t>
  </si>
  <si>
    <t>306</t>
  </si>
  <si>
    <t xml:space="preserve">     Machinery</t>
  </si>
  <si>
    <t>307</t>
  </si>
  <si>
    <t xml:space="preserve">     Work and other non-revenue equipment</t>
  </si>
  <si>
    <t>308</t>
  </si>
  <si>
    <t xml:space="preserve">     Equipment damaged</t>
  </si>
  <si>
    <t>309</t>
  </si>
  <si>
    <t>310</t>
  </si>
  <si>
    <t xml:space="preserve">   Other casualties and insurance</t>
  </si>
  <si>
    <t>311</t>
  </si>
  <si>
    <t>312</t>
  </si>
  <si>
    <t xml:space="preserve">   Railroad Annual Report R-1</t>
  </si>
  <si>
    <t>OTHER EQUIPMENT (Continued)</t>
  </si>
  <si>
    <t>313</t>
  </si>
  <si>
    <t>314</t>
  </si>
  <si>
    <t>315</t>
  </si>
  <si>
    <t>316</t>
  </si>
  <si>
    <t>317</t>
  </si>
  <si>
    <t>318</t>
  </si>
  <si>
    <t>319</t>
  </si>
  <si>
    <t>320</t>
  </si>
  <si>
    <t>321</t>
  </si>
  <si>
    <t>322</t>
  </si>
  <si>
    <t>323</t>
  </si>
  <si>
    <t>TOTAL OTHER EQUIPMENT</t>
  </si>
  <si>
    <t>324</t>
  </si>
  <si>
    <t>TRANSPORTATION</t>
  </si>
  <si>
    <t xml:space="preserve">  TRAIN OPERATIONS</t>
  </si>
  <si>
    <t>401</t>
  </si>
  <si>
    <t>402</t>
  </si>
  <si>
    <t xml:space="preserve">   Engine crews</t>
  </si>
  <si>
    <t>403</t>
  </si>
  <si>
    <t xml:space="preserve">   Train crews</t>
  </si>
  <si>
    <t>404</t>
  </si>
  <si>
    <t xml:space="preserve">   Dispatching trains</t>
  </si>
  <si>
    <t>405</t>
  </si>
  <si>
    <t xml:space="preserve">   Operating signals and interlockers</t>
  </si>
  <si>
    <t>406</t>
  </si>
  <si>
    <t xml:space="preserve">   Operating drawbridges</t>
  </si>
  <si>
    <t>407</t>
  </si>
  <si>
    <t xml:space="preserve">   Highway crossing protection</t>
  </si>
  <si>
    <t>408</t>
  </si>
  <si>
    <t xml:space="preserve">   Train inspection and lubrication</t>
  </si>
  <si>
    <t>409</t>
  </si>
  <si>
    <t xml:space="preserve">   Locomotive fuel</t>
  </si>
  <si>
    <t>410</t>
  </si>
  <si>
    <t xml:space="preserve">   Electric power produced or purchased for motive power</t>
  </si>
  <si>
    <t>411</t>
  </si>
  <si>
    <t xml:space="preserve">   Servicing locomotives</t>
  </si>
  <si>
    <t>412</t>
  </si>
  <si>
    <t xml:space="preserve">   Freight lost or damaged - solely related</t>
  </si>
  <si>
    <t>413</t>
  </si>
  <si>
    <t xml:space="preserve">   Clearing wrecks</t>
  </si>
  <si>
    <t>414</t>
  </si>
  <si>
    <t>415</t>
  </si>
  <si>
    <t>416</t>
  </si>
  <si>
    <t>417</t>
  </si>
  <si>
    <t>418</t>
  </si>
  <si>
    <t>419</t>
  </si>
  <si>
    <t>TOTAL TRAIN OPERATIONS</t>
  </si>
  <si>
    <t>YARD OPERATIONS</t>
  </si>
  <si>
    <t>420</t>
  </si>
  <si>
    <t>421</t>
  </si>
  <si>
    <t xml:space="preserve">   Switch crews</t>
  </si>
  <si>
    <t xml:space="preserve">  50</t>
  </si>
  <si>
    <t>YARD OPERATIONS (Continued)</t>
  </si>
  <si>
    <t>422</t>
  </si>
  <si>
    <t xml:space="preserve">   Controlling operations</t>
  </si>
  <si>
    <t>423</t>
  </si>
  <si>
    <t xml:space="preserve">   Yard and terminal clerical</t>
  </si>
  <si>
    <t>424</t>
  </si>
  <si>
    <t xml:space="preserve">   Operating switches, signals, retarders &amp; humps</t>
  </si>
  <si>
    <t>425</t>
  </si>
  <si>
    <t>426</t>
  </si>
  <si>
    <t>427</t>
  </si>
  <si>
    <t>428</t>
  </si>
  <si>
    <t>429</t>
  </si>
  <si>
    <t>430</t>
  </si>
  <si>
    <t>431</t>
  </si>
  <si>
    <t>432</t>
  </si>
  <si>
    <t>433</t>
  </si>
  <si>
    <t>434</t>
  </si>
  <si>
    <t>435</t>
  </si>
  <si>
    <t>TOTAL YARD OPERATIONS</t>
  </si>
  <si>
    <t>TRAIN &amp; YARD OPERATIONS COMMON:</t>
  </si>
  <si>
    <t>501</t>
  </si>
  <si>
    <t xml:space="preserve">   Cleaning car interiors</t>
  </si>
  <si>
    <t>502</t>
  </si>
  <si>
    <t xml:space="preserve">   Adjusting &amp; transferring loads</t>
  </si>
  <si>
    <t>503</t>
  </si>
  <si>
    <t xml:space="preserve">   Car loading devices &amp; grain docks</t>
  </si>
  <si>
    <t>504</t>
  </si>
  <si>
    <t xml:space="preserve">   Freight lost or damaged - all other</t>
  </si>
  <si>
    <t>505</t>
  </si>
  <si>
    <t>506</t>
  </si>
  <si>
    <t>TOTAL TRAIN &amp; YARD OPERATIONS COMMON:</t>
  </si>
  <si>
    <t>SPECIALIZED SERVICE OPERATIONS</t>
  </si>
  <si>
    <t>507</t>
  </si>
  <si>
    <t>508</t>
  </si>
  <si>
    <t xml:space="preserve">   Pickup and delivery and marine line haul</t>
  </si>
  <si>
    <t>509</t>
  </si>
  <si>
    <t xml:space="preserve">   Loading &amp; unloading and local marine</t>
  </si>
  <si>
    <t>510</t>
  </si>
  <si>
    <t xml:space="preserve">   Protective services</t>
  </si>
  <si>
    <t>511</t>
  </si>
  <si>
    <t>512</t>
  </si>
  <si>
    <t>513</t>
  </si>
  <si>
    <t xml:space="preserve">   Casualties &amp; insurance</t>
  </si>
  <si>
    <t>514</t>
  </si>
  <si>
    <t>515</t>
  </si>
  <si>
    <t>516</t>
  </si>
  <si>
    <t>517</t>
  </si>
  <si>
    <t>TOTAL SPECIALIZED SERVICES OPERATIONS</t>
  </si>
  <si>
    <t xml:space="preserve"> Railroad Annual Report R-1</t>
  </si>
  <si>
    <t>ADMINISTRATIVE SUPPORT OPERATIONS:</t>
  </si>
  <si>
    <t>518</t>
  </si>
  <si>
    <t>519</t>
  </si>
  <si>
    <t xml:space="preserve">   Employees performing clerical &amp; accounting functions</t>
  </si>
  <si>
    <t>520</t>
  </si>
  <si>
    <t xml:space="preserve">   Communication systems operations</t>
  </si>
  <si>
    <t>521</t>
  </si>
  <si>
    <t xml:space="preserve">   Loss &amp; damage claims processing</t>
  </si>
  <si>
    <t>522</t>
  </si>
  <si>
    <t>523</t>
  </si>
  <si>
    <t>524</t>
  </si>
  <si>
    <t>525</t>
  </si>
  <si>
    <t>526</t>
  </si>
  <si>
    <t>527</t>
  </si>
  <si>
    <t>TOTAL ADMINISTRATIVE SUPPORT OPERATIONS</t>
  </si>
  <si>
    <t>528</t>
  </si>
  <si>
    <t>TOTAL TRANSPORTATION</t>
  </si>
  <si>
    <t>GENERAL AND ADMINISTRATIVE</t>
  </si>
  <si>
    <t>601</t>
  </si>
  <si>
    <t xml:space="preserve">   Officers - general administration</t>
  </si>
  <si>
    <t>602</t>
  </si>
  <si>
    <t xml:space="preserve">   Accounting, auditing, and finance</t>
  </si>
  <si>
    <t>603</t>
  </si>
  <si>
    <t xml:space="preserve">   Management services &amp; data processing</t>
  </si>
  <si>
    <t>604</t>
  </si>
  <si>
    <t xml:space="preserve">   Marketing</t>
  </si>
  <si>
    <t>605</t>
  </si>
  <si>
    <t xml:space="preserve">   Sales</t>
  </si>
  <si>
    <t>606</t>
  </si>
  <si>
    <t xml:space="preserve">   Industrial development</t>
  </si>
  <si>
    <t>607</t>
  </si>
  <si>
    <t xml:space="preserve">   Personnel &amp; labor relations</t>
  </si>
  <si>
    <t>608</t>
  </si>
  <si>
    <t xml:space="preserve">   Legal &amp; secretarial</t>
  </si>
  <si>
    <t>609</t>
  </si>
  <si>
    <t xml:space="preserve">   Public relations &amp; advertising</t>
  </si>
  <si>
    <t>610</t>
  </si>
  <si>
    <t xml:space="preserve">   Research &amp; development</t>
  </si>
  <si>
    <t>611</t>
  </si>
  <si>
    <t>612</t>
  </si>
  <si>
    <t>613</t>
  </si>
  <si>
    <t xml:space="preserve">   Writedown of uncollectible accounts</t>
  </si>
  <si>
    <t>614</t>
  </si>
  <si>
    <t xml:space="preserve">   Property taxes</t>
  </si>
  <si>
    <t>615</t>
  </si>
  <si>
    <t xml:space="preserve">   Other taxes except on corporate income or payrolls</t>
  </si>
  <si>
    <t>616</t>
  </si>
  <si>
    <t>617</t>
  </si>
  <si>
    <t>618</t>
  </si>
  <si>
    <t/>
  </si>
  <si>
    <t>619</t>
  </si>
  <si>
    <t>TOTAL GENERAL AND ADMINISTRATIVE</t>
  </si>
  <si>
    <t>620</t>
  </si>
  <si>
    <t>TOTAL CARRIER OPERATING EXPENSES</t>
  </si>
  <si>
    <t>412. WAY AND STRUCTURES</t>
  </si>
  <si>
    <t xml:space="preserve">   1.  Report freight expenses only.</t>
  </si>
  <si>
    <t xml:space="preserve">   2.  The total depreciation expense reported in column (b), line 29, should balance to the sum of the depreciation expense reported in schedule 410,</t>
  </si>
  <si>
    <t>column (f), lines 136, 137, and 138.</t>
  </si>
  <si>
    <t xml:space="preserve">   3.  Report in column (c) the lease/rentals for the various property categories of way and structures.  The total net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</si>
  <si>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</si>
  <si>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categories is not known, apportion the lease/rentals based on the</t>
  </si>
  <si>
    <t>percentage of the categories' depreciation bases for all categories of depreciable leased property.  Use Schedule 352B of this report to</t>
  </si>
  <si>
    <t>obtain the depreciation bases of the categories of leased property.</t>
  </si>
  <si>
    <t xml:space="preserve">   4.  Amortization adjustment of each road property type which is included in column (b) shall be repeated in column (d) as a debit or credit to</t>
  </si>
  <si>
    <t>the appropriate line item. The net adjustment on line 29, shall equal the adjustment reported on line 29 of schedule 335.</t>
  </si>
  <si>
    <t xml:space="preserve">   5.  Report on line 28, all other lease rentals not apportioned to any category listed on lines 1 through 27.</t>
  </si>
  <si>
    <t xml:space="preserve">   6.  Line 11, Account 16, should not include computer and data processing equipment reported on line 37 of schedule 415.</t>
  </si>
  <si>
    <t>Property</t>
  </si>
  <si>
    <t>Lease/rentals</t>
  </si>
  <si>
    <t>adjustment</t>
  </si>
  <si>
    <t>Category</t>
  </si>
  <si>
    <t>(net)</t>
  </si>
  <si>
    <t xml:space="preserve"> Land for transportation purposes</t>
  </si>
  <si>
    <t xml:space="preserve"> Grading</t>
  </si>
  <si>
    <t xml:space="preserve"> Other right-of-way expenditures</t>
  </si>
  <si>
    <t xml:space="preserve"> Tunnels and subways</t>
  </si>
  <si>
    <t xml:space="preserve"> Bridges, trestles and culverts</t>
  </si>
  <si>
    <t xml:space="preserve"> Elevated structures</t>
  </si>
  <si>
    <t xml:space="preserve"> Ties</t>
  </si>
  <si>
    <t xml:space="preserve"> Rail and other track material</t>
  </si>
  <si>
    <t xml:space="preserve"> Ballast</t>
  </si>
  <si>
    <t xml:space="preserve"> Fences, snowsheds and signs</t>
  </si>
  <si>
    <t xml:space="preserve"> Station and office buildings</t>
  </si>
  <si>
    <t xml:space="preserve"> Roadway buildings</t>
  </si>
  <si>
    <t xml:space="preserve"> Water stations</t>
  </si>
  <si>
    <t xml:space="preserve"> Fuel Stations</t>
  </si>
  <si>
    <t xml:space="preserve"> Shops and enginehouses</t>
  </si>
  <si>
    <t xml:space="preserve"> Storage warehouses</t>
  </si>
  <si>
    <t xml:space="preserve"> Wharves and docks</t>
  </si>
  <si>
    <t xml:space="preserve"> Coal and ore wharves</t>
  </si>
  <si>
    <t xml:space="preserve"> TOFC/COFC terminals</t>
  </si>
  <si>
    <t xml:space="preserve"> Communications systems</t>
  </si>
  <si>
    <t xml:space="preserve"> Signals and interlockers</t>
  </si>
  <si>
    <t xml:space="preserve"> Power plants</t>
  </si>
  <si>
    <t xml:space="preserve"> Power transmission systems</t>
  </si>
  <si>
    <t xml:space="preserve"> Miscellaneous structures</t>
  </si>
  <si>
    <t xml:space="preserve"> Roadway machines</t>
  </si>
  <si>
    <t xml:space="preserve"> Public improvements; construction</t>
  </si>
  <si>
    <t xml:space="preserve"> Power plant machines</t>
  </si>
  <si>
    <t xml:space="preserve"> Other lease/rentals</t>
  </si>
  <si>
    <t xml:space="preserve">   TOTAL</t>
  </si>
  <si>
    <t>414. RENTS FOR INTERCHANGED FREIGHT TRAIN CARS AND OTHER FREIGHT CARRYING EQUIPMENT</t>
  </si>
  <si>
    <t>Report freight expenses only.</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</si>
  <si>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</si>
  <si>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</si>
  <si>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</si>
  <si>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</si>
  <si>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(f).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</si>
  <si>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</si>
  <si>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</si>
  <si>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</si>
  <si>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</si>
  <si>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</si>
  <si>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</si>
  <si>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</si>
  <si>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</si>
  <si>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</si>
  <si>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</si>
  <si>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 xml:space="preserve">   Mileage</t>
  </si>
  <si>
    <t xml:space="preserve">    Time</t>
  </si>
  <si>
    <t xml:space="preserve">  Mileage </t>
  </si>
  <si>
    <t xml:space="preserve">   Time</t>
  </si>
  <si>
    <t>Line Cars</t>
  </si>
  <si>
    <t>CAR TYPES</t>
  </si>
  <si>
    <t>Box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</si>
  <si>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</si>
  <si>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</si>
  <si>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</si>
  <si>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</si>
  <si>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</si>
  <si>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</si>
  <si>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</si>
  <si>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</si>
  <si>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</si>
  <si>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</si>
  <si>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</si>
  <si>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</si>
  <si>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</si>
  <si>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</si>
  <si>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</si>
  <si>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</si>
  <si>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</si>
  <si>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</si>
  <si>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</si>
  <si>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</si>
  <si>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</si>
  <si>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</si>
  <si>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</si>
  <si>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</si>
  <si>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</si>
  <si>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IN SCHEDULE 415</t>
  </si>
  <si>
    <t>1.  Report freight expenses only.</t>
  </si>
  <si>
    <t xml:space="preserve">2.  Report by type of equipment all natural expenses relating to the equipment functions (salaries and wages, materials, tools, supplies, fuels and </t>
  </si>
  <si>
    <t xml:space="preserve">     lubricants, purchased services, and general).</t>
  </si>
  <si>
    <t>3.  Report in column (b) net repair expense, excluding the cost to repair damaged equipment.</t>
  </si>
  <si>
    <t xml:space="preserve">     Schedule 415, column (b) will balance to Schedule 410, column (f) as follows:</t>
  </si>
  <si>
    <t xml:space="preserve">     (a) Locomotives, line 5 plus line 38, compared to the sum of  Schedule 410, lines 202, 203, and 216 (excluding wreck repairs). Do not </t>
  </si>
  <si>
    <t xml:space="preserve">          report in Schedule 415, Equipment Damaged from Schedule 410, line 204.</t>
  </si>
  <si>
    <t xml:space="preserve">     (b) Freight cars, line 24 plus line 39, compared to the sum of Schedule 410, lines 221, 222, and 235 (excluding wreck repairs). Do not </t>
  </si>
  <si>
    <t xml:space="preserve">          report in Schedule 415, Equipment Damaged from Schedule 410, line 223.</t>
  </si>
  <si>
    <t xml:space="preserve">     (c) Sum of highway equipment (line 32), floating equipment (line 35), passenger and other revenue equipment (line 36), computer and data </t>
  </si>
  <si>
    <t xml:space="preserve">          processing equipment (line 37), machinery-other equipment (line 40), and work and other non-revenue equipment (line 41), compared </t>
  </si>
  <si>
    <t xml:space="preserve">          to Schedule 410, the sum of lines 302 through 307, plus line 320 (excluding wreck repairs). Do not report in Schedule 415, </t>
  </si>
  <si>
    <t xml:space="preserve">         equipment damaged from Schedule 410, line 308.</t>
  </si>
  <si>
    <t xml:space="preserve">      Note: Lines 216, 235, and 320 of Schedule 410 are credit amounts.</t>
  </si>
  <si>
    <t xml:space="preserve">     The allocation of freight car repair expenses reportable on Schedule 415 by car types shall be in accordance with Instruction 2-21, Freight </t>
  </si>
  <si>
    <t xml:space="preserve">     train repair costing, 49 CFR 1201.</t>
  </si>
  <si>
    <t xml:space="preserve">4.  Depreciation expense for each class of equipment by car type shall be reported in columns (c) and (d). For improvements on leased </t>
  </si>
  <si>
    <t xml:space="preserve">    property, Accounts 732 and 733, use a supplementary  Schedule 415, which will relate to Schedules 340 and 342.</t>
  </si>
  <si>
    <t xml:space="preserve">     Depreciation charges reported in columns (c) and (d) will balance to Schedule 410, column (f), as follows:</t>
  </si>
  <si>
    <t xml:space="preserve">     (a) Locomotives, lines 5 and 38, compared to Schedule 410, line 213.</t>
  </si>
  <si>
    <t xml:space="preserve">     (b) Freight cars, lines 24 and  39, compared to schedule 410, line 232.</t>
  </si>
  <si>
    <t xml:space="preserve">     (c) Sum of highway equipment (line 32), floating equipment (line 35), passenger and other revenue equipment (line 36), computer and data</t>
  </si>
  <si>
    <t xml:space="preserve">          to Schedule 410, line 317.</t>
  </si>
  <si>
    <t xml:space="preserve">5.  Amortization adjustment of each equipment type which is included in column (c) shall be reported in column (e) as a debit or credit to the </t>
  </si>
  <si>
    <t xml:space="preserve">     appropriate line item. The net adjustment on line 43 shall equal the equipment amortization adjustment applicable to equipment used in </t>
  </si>
  <si>
    <t xml:space="preserve">     freight service included in line 39, column  (c), of Schedule 335.</t>
  </si>
  <si>
    <t>6.  Lease/rentals reported in column (f) should balance to column (f) of Schedule 410 as follows:</t>
  </si>
  <si>
    <t xml:space="preserve">     (a) Locomotives, line 5 and 38, compared to Schedule 410, lines 207, 208, 211 and 212.</t>
  </si>
  <si>
    <t xml:space="preserve">     (b) Freight cars, line 24 and 39, compared to Schedule 410, lines 226 and 227 (note that Schedule 410, lines 230 and 231, are reported in </t>
  </si>
  <si>
    <t xml:space="preserve">          Schedule 414, and are not  included in Schedule 415).</t>
  </si>
  <si>
    <t xml:space="preserve">     (c) Sum of lease/rentals for all other equipment, lines 32, 35, 36, 37, 40, and 41, will balance to Schedule 410, lines 311, 312, 315, and 316, </t>
  </si>
  <si>
    <t xml:space="preserve">          except for the interchange rental on trailers and containers which is reported in Schedule 414. Therefore, both Schedules 414 and 415 </t>
  </si>
  <si>
    <t xml:space="preserve">          should be used when balancing  lease/rentals other equipment to Schedule 410. Do not report in Schedule 415,  the trailer and </t>
  </si>
  <si>
    <t xml:space="preserve">          container rentals reported in Schedule 414.</t>
  </si>
  <si>
    <t xml:space="preserve">7.  Investment base by  types of equipment shall be reported in columns (g) and (h) and should not include the cost of equipment used but not </t>
  </si>
  <si>
    <t xml:space="preserve">     owned when rents therefore are included in the rent for equipment and Account Nos. 31-21-00, 31-22-00, 31-23-00, 35-21-00, 35-22-00,</t>
  </si>
  <si>
    <t xml:space="preserve">     and 35-23-00. It should include the cost of equipment owned and leased to others when the rents are included in the rent for Equipment</t>
  </si>
  <si>
    <t xml:space="preserve">     Account Nos.  32-21-00, 32-22-00, 32-23-00, 36-21-00, 36-22-00, and 36-23-00.</t>
  </si>
  <si>
    <t xml:space="preserve">     Property used but not owned should also be included when the rent is included in Account Nos. 31-12-00, 31-13-00, 31-21-00,  31-22-00,</t>
  </si>
  <si>
    <t xml:space="preserve">     and 31-23-00, inclusive.</t>
  </si>
  <si>
    <t xml:space="preserve">     The grand total of each equipment account in column (h) of Schedule 330 should equal the totals of line items constituting the </t>
  </si>
  <si>
    <t xml:space="preserve">     equipment account  totals of columns (g) and (h) of Schedule 415.</t>
  </si>
  <si>
    <t xml:space="preserve">8.  Accumulated depreciation for each class of equipment shall be reported in columns (i) and (j). The grand total of each equipment reserve </t>
  </si>
  <si>
    <t xml:space="preserve">     account in column (g), Schedule 335, shall equal the combined aggregate total accumulated depreciation for line items constituting the </t>
  </si>
  <si>
    <t xml:space="preserve">     corresponding equipment accounts reported in columns (i) and (j), on Schedule 415.</t>
  </si>
  <si>
    <t>56</t>
  </si>
  <si>
    <t>415. SUPPORTING SCHEDULE - EQUIPMENT</t>
  </si>
  <si>
    <t>Types of equipment</t>
  </si>
  <si>
    <t>Repairs</t>
  </si>
  <si>
    <t>Owned</t>
  </si>
  <si>
    <t>Capitalized</t>
  </si>
  <si>
    <t>Adjustment net</t>
  </si>
  <si>
    <t>(net expense)</t>
  </si>
  <si>
    <t>lease</t>
  </si>
  <si>
    <t xml:space="preserve"> LOCOMOTIVES</t>
  </si>
  <si>
    <t xml:space="preserve"> Diesel Locomotives - Yard</t>
  </si>
  <si>
    <t xml:space="preserve"> Diesel Locomotives - Road</t>
  </si>
  <si>
    <t xml:space="preserve"> Other Locomotives - Yard</t>
  </si>
  <si>
    <t xml:space="preserve"> Other Locomotives - Road</t>
  </si>
  <si>
    <t xml:space="preserve">    TOTAL LOCOMOTIVES</t>
  </si>
  <si>
    <t xml:space="preserve"> FREIGHT TRAIN CARS</t>
  </si>
  <si>
    <t xml:space="preserve"> Box - Plain 40 Foot</t>
  </si>
  <si>
    <t xml:space="preserve"> Box - Plain 50 Foot and Longer</t>
  </si>
  <si>
    <t xml:space="preserve"> Box - Equipped</t>
  </si>
  <si>
    <t xml:space="preserve"> Gondola - Plain</t>
  </si>
  <si>
    <t xml:space="preserve"> Gondola - Equipped</t>
  </si>
  <si>
    <t xml:space="preserve"> Hopper - Covered</t>
  </si>
  <si>
    <t xml:space="preserve"> Hopper - Open Top - General Service</t>
  </si>
  <si>
    <t xml:space="preserve"> Hopper - Open Top - Special Service</t>
  </si>
  <si>
    <t xml:space="preserve"> Refrigerator - Mechanical</t>
  </si>
  <si>
    <t xml:space="preserve"> Refrigerator - Nonmechanical</t>
  </si>
  <si>
    <t xml:space="preserve"> Flat - TOFC/COFC</t>
  </si>
  <si>
    <t xml:space="preserve"> Flat - Multi-level</t>
  </si>
  <si>
    <t xml:space="preserve"> Flat - General Service</t>
  </si>
  <si>
    <t xml:space="preserve"> Flat - Other</t>
  </si>
  <si>
    <t xml:space="preserve"> All Other Freight Cars</t>
  </si>
  <si>
    <t xml:space="preserve"> Cabooses</t>
  </si>
  <si>
    <t xml:space="preserve"> Auto Racks</t>
  </si>
  <si>
    <t xml:space="preserve"> Miscellaneous Accessories</t>
  </si>
  <si>
    <t xml:space="preserve"> OTHER EQUIPMENT - REVENUE FREIGHT</t>
  </si>
  <si>
    <t xml:space="preserve">   HIGHWAY EQUIPMENT</t>
  </si>
  <si>
    <t xml:space="preserve"> Refrigerated Trailers</t>
  </si>
  <si>
    <t xml:space="preserve"> Other Trailers</t>
  </si>
  <si>
    <t xml:space="preserve"> Refrigerated Containers</t>
  </si>
  <si>
    <t xml:space="preserve"> Other Containers</t>
  </si>
  <si>
    <t xml:space="preserve"> Bogies</t>
  </si>
  <si>
    <t xml:space="preserve"> Chassis</t>
  </si>
  <si>
    <t xml:space="preserve"> Other Highway Equipment (Freight)</t>
  </si>
  <si>
    <t xml:space="preserve">    TOTAL HIGHWAY EQUIPMENT</t>
  </si>
  <si>
    <t xml:space="preserve">  FLOATING EQUIPMENT - REVENUE SERVICE</t>
  </si>
  <si>
    <t xml:space="preserve"> Marine Line-Haul</t>
  </si>
  <si>
    <t xml:space="preserve"> Local Marine</t>
  </si>
  <si>
    <t xml:space="preserve">    TOTAL FLOATING EQUIPMENT</t>
  </si>
  <si>
    <t xml:space="preserve"> Passenger &amp; Other Revenue Equipment</t>
  </si>
  <si>
    <t xml:space="preserve">     (Freight Portion)</t>
  </si>
  <si>
    <t xml:space="preserve"> Computer Systems &amp; Word Processing Equip.</t>
  </si>
  <si>
    <t xml:space="preserve"> Machinery - Locomotives  (1)</t>
  </si>
  <si>
    <t xml:space="preserve"> Machinery - Freight Cars  (2)</t>
  </si>
  <si>
    <t xml:space="preserve"> Machinery - Other Equipment (3)</t>
  </si>
  <si>
    <t xml:space="preserve"> Work and Other Nonrevenue Equipment</t>
  </si>
  <si>
    <t xml:space="preserve">    TOTAL OTHER EQUIPMENT</t>
  </si>
  <si>
    <t>TOTAL ALL EQUIPMENT (FREIGHT PORTION)</t>
  </si>
  <si>
    <t xml:space="preserve">   (1)  Data reported on line 38, column (b) is the amount reported in Sched. 410, column (f), line 203, reduced by the allocable portion of line 216. </t>
  </si>
  <si>
    <t xml:space="preserve">   (2)  Data reported on line 39, column (b) is the amount reported in Sched. 410, column (f), line 222, reduced by the allocable portion of line 235. </t>
  </si>
  <si>
    <t xml:space="preserve">   (3)  Data reported on line 40, column (b) is the amount reported in Sched. 410, column (f), line 306, reduced by the allocable portion of line 320.</t>
  </si>
  <si>
    <t>415. SUPPORTING SCHEDULE - EQUIPMENT - (Continued)</t>
  </si>
  <si>
    <t>Investment base as of 12/31</t>
  </si>
  <si>
    <t>Accumulated depreciation as of 12/31</t>
  </si>
  <si>
    <t>Lease &amp; rentals</t>
  </si>
  <si>
    <t xml:space="preserve">  lease</t>
  </si>
  <si>
    <t xml:space="preserve"> lease</t>
  </si>
  <si>
    <t xml:space="preserve"> (i)</t>
  </si>
  <si>
    <t xml:space="preserve">    (1)  Data reported on lines 38, 39, and 40 in columns (g) and (h) are the investment recorded in property account 44, allocated to locomotives,</t>
  </si>
  <si>
    <t>freight cars, and other equipment.</t>
  </si>
  <si>
    <t xml:space="preserve">    (2)  Depreciation to be reported on lines 38, 39 and 40 in column (c) is calculated by multiplying the investment in each element by the effective</t>
  </si>
  <si>
    <t xml:space="preserve">  composite rate for property account 44, and then adding or subtracting the adjustment reported in column (e). This calculation should equal</t>
  </si>
  <si>
    <t xml:space="preserve">  the amount shown in column (c), Schedule 335.</t>
  </si>
  <si>
    <t>416. SUPPORTING SCHEDULE - ROAD</t>
  </si>
  <si>
    <t>Owned and Used</t>
  </si>
  <si>
    <t>Improvements to Leased Property</t>
  </si>
  <si>
    <t xml:space="preserve">   Capitalized Leases</t>
  </si>
  <si>
    <t>Accumulated</t>
  </si>
  <si>
    <t>Density</t>
  </si>
  <si>
    <t>Depr.</t>
  </si>
  <si>
    <t>Investment</t>
  </si>
  <si>
    <t>Rate</t>
  </si>
  <si>
    <t>Year</t>
  </si>
  <si>
    <t>&amp;</t>
  </si>
  <si>
    <t>(Class)</t>
  </si>
  <si>
    <t>Base</t>
  </si>
  <si>
    <t>%</t>
  </si>
  <si>
    <t>(m)</t>
  </si>
  <si>
    <t>SUB-TOTAL</t>
  </si>
  <si>
    <t xml:space="preserve"> Notes:</t>
  </si>
  <si>
    <t xml:space="preserve">  (1) Columns (c) + (f) + (i) = Column (l).</t>
  </si>
  <si>
    <t xml:space="preserve">        Columns (d) + (g) + (k) = Column (m).</t>
  </si>
  <si>
    <t xml:space="preserve">  (2) The base grand total for owned and used, improvements to leased property, and capitalized leases should equal the sum of Accounts 3, 8, 9 and 11 shown at year end</t>
  </si>
  <si>
    <t xml:space="preserve">        on Schedule 330.</t>
  </si>
  <si>
    <t>417. SPECIALIZED SERVICE SUBSCHEDULE - TRANSPORTATION</t>
  </si>
  <si>
    <t>Report in lines 1, 2, 3, 4, and 10 the total of those natural expenses (salaries and wages, material, tools, supplies, fuels and lubricants, purchased services, and general) incurred in the operation of each</t>
  </si>
  <si>
    <t xml:space="preserve">type of specialized service facility. This schedule does not include switching services performed by train and yard crews in connection with or within specialized service facilities. </t>
  </si>
  <si>
    <t>When it is necessary to apportion expenses, such as administrative expenses to two or more services, they shall be apportioned on the most equitable basis available to the respondent and only to the</t>
  </si>
  <si>
    <t>services they support. The total expenses in column (j) should balance with the respective line items in Schedule 410, Railway Operating Expenses.</t>
  </si>
  <si>
    <t>Report in column (b), line 2, the expenses incurred in highway movements of trailers and containers performed at the expense of the reporting railroad within a terminal area for the purpose of pick-up,</t>
  </si>
  <si>
    <t xml:space="preserve">delivery, or highway interchange service. Report in column (b), line 3, the expenses incurred in operating facilities for handling trailers and/or containers, including storage expenses. See Schedule 755, note R. </t>
  </si>
  <si>
    <t>The operation of floating equipment in line-haul service (between distinct terminals) should be reported in column (c) on line 2.  Floating operations conducted within a general terminal or harbor area</t>
  </si>
  <si>
    <t>should be reported in column (c), line 3.</t>
  </si>
  <si>
    <t>Report in column (g), line 3, the expenses incurred by the railroad in loading and unloading automobiles, trucks, etc., to and from bi-level and tri-level auto rack cars. Report on line 2, column (g),</t>
  </si>
  <si>
    <t>the expense incurred by the railroad in moving automobiles, etc., between bi-level and tri-level loading and unloading facilities over the highway to shippers, receivers, or connecting carriers.  Report in</t>
  </si>
  <si>
    <t>column (f) operating expenses for land facilities in support of floating operations, including the operation of docks and wharves.</t>
  </si>
  <si>
    <t>Report on line 4, column (b), the expenses related to heating and refrigeration of TOFC/COFC trailers and containers (total debits and credits). The expenses on line 4, column (h), relate to refrigerator</t>
  </si>
  <si>
    <t>cars only.</t>
  </si>
  <si>
    <t>Report in column (i) total expenses incurred in performing rail substitute service, other highway revenue service, LCL terminal operations, warehouse operations, freight car transloading, grain</t>
  </si>
  <si>
    <t>elevator terminal operations, and livestock feeding operations only.</t>
  </si>
  <si>
    <t>Coal</t>
  </si>
  <si>
    <t>Ore</t>
  </si>
  <si>
    <t>Motor vehicle</t>
  </si>
  <si>
    <t>Protective</t>
  </si>
  <si>
    <t>Items</t>
  </si>
  <si>
    <t>TOFC/COFC</t>
  </si>
  <si>
    <t>Floating</t>
  </si>
  <si>
    <t>marine</t>
  </si>
  <si>
    <t>load &amp;</t>
  </si>
  <si>
    <t>special</t>
  </si>
  <si>
    <t>columns</t>
  </si>
  <si>
    <t>terminal</t>
  </si>
  <si>
    <t>equipment</t>
  </si>
  <si>
    <t>distribution</t>
  </si>
  <si>
    <t>refrigerator car</t>
  </si>
  <si>
    <t>(b) - (i)</t>
  </si>
  <si>
    <t>Administration</t>
  </si>
  <si>
    <t>Pick up and delivery, marine line haul</t>
  </si>
  <si>
    <t>Loading and unloading and local marine</t>
  </si>
  <si>
    <t>Protective services - total debits and credits</t>
  </si>
  <si>
    <t>Freight lost or damaged - solely related</t>
  </si>
  <si>
    <t>Fringe benefits</t>
  </si>
  <si>
    <t>Casualty and insurance</t>
  </si>
  <si>
    <t xml:space="preserve">    TOTAL</t>
  </si>
  <si>
    <t>418. SUPPORTING SCHEDULE - CAPITAL LEASES</t>
  </si>
  <si>
    <t xml:space="preserve">          Instructions:</t>
  </si>
  <si>
    <t xml:space="preserve">          This schedule will show the investment in capitalized leases in road and equipment by primary account.</t>
  </si>
  <si>
    <t>Column</t>
  </si>
  <si>
    <t>(a)  =  primary account number and title for which capital lease amounts are included therein.</t>
  </si>
  <si>
    <t>(b)  =  the total investment in that primary account.</t>
  </si>
  <si>
    <t>(c)  =  the investment in capital leases at the end of the year.</t>
  </si>
  <si>
    <t>(d)  =  the current year amortization.</t>
  </si>
  <si>
    <t>(e)  =  the accumulated amortization relating to the leased properties.</t>
  </si>
  <si>
    <t>Capital Leases</t>
  </si>
  <si>
    <t>Primary Account</t>
  </si>
  <si>
    <t>Total Investment</t>
  </si>
  <si>
    <t>Investment at</t>
  </si>
  <si>
    <t>No. and Title</t>
  </si>
  <si>
    <t>At End of Year</t>
  </si>
  <si>
    <t>End  of Year</t>
  </si>
  <si>
    <t xml:space="preserve">(d)  </t>
  </si>
  <si>
    <t xml:space="preserve"> (53) Freight-train cars</t>
  </si>
  <si>
    <t xml:space="preserve">                                   TOTAL</t>
  </si>
  <si>
    <t>63</t>
  </si>
  <si>
    <t>450.  ANALYSIS OF TAXES</t>
  </si>
  <si>
    <t xml:space="preserve">   A.  Railway Taxes</t>
  </si>
  <si>
    <t>Kind of Tax</t>
  </si>
  <si>
    <t>Other than U.S. Government Taxes</t>
  </si>
  <si>
    <t>U.S. Government Taxes</t>
  </si>
  <si>
    <t>Income Taxes:</t>
  </si>
  <si>
    <t>Normal Tax and Surtax</t>
  </si>
  <si>
    <t xml:space="preserve">  </t>
  </si>
  <si>
    <t>Excess Profits</t>
  </si>
  <si>
    <t xml:space="preserve">   Total - Income Taxes (Lines 2 and 3)</t>
  </si>
  <si>
    <t>Railroad Retirement</t>
  </si>
  <si>
    <t>Hospital Insurance</t>
  </si>
  <si>
    <t>Supplemental Annuities</t>
  </si>
  <si>
    <t>Unemployment Insurance</t>
  </si>
  <si>
    <t>All Other United States Taxes</t>
  </si>
  <si>
    <t>Total - U.S. Government Taxes</t>
  </si>
  <si>
    <t>Total - Railway Taxes</t>
  </si>
  <si>
    <t xml:space="preserve">   B. 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</si>
  <si>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</si>
  <si>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 computed</t>
  </si>
  <si>
    <t>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</si>
  <si>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</si>
  <si>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 reversing in the</t>
  </si>
  <si>
    <t>current accounting period.</t>
  </si>
  <si>
    <t>Indicate in column (d) any adjustments, as appropriate, including adjustments to eliminate or reinstate deferred tax effects (credits or debits) due to</t>
  </si>
  <si>
    <t>applying or recognizing a loss carry-forward or loss carry-back.</t>
  </si>
  <si>
    <t>Line 19 column (c) should agree with the total of the contra charges (credits) to Account 557, Provision for Deferred Taxes, and  Account 591,</t>
  </si>
  <si>
    <t>Provision for Deferred Taxes - Extraordinary Items, for the current year.</t>
  </si>
  <si>
    <t xml:space="preserve">Indicate in column (e) the cumulative total of columns (b), (c), and (d). The total of column (e) must agree with the total of Accounts 714, 744, </t>
  </si>
  <si>
    <t>762, and 786.</t>
  </si>
  <si>
    <t>Net credits</t>
  </si>
  <si>
    <t>Particulars</t>
  </si>
  <si>
    <t>Beginning of</t>
  </si>
  <si>
    <t>(charges) for</t>
  </si>
  <si>
    <r>
      <t>Adjustments</t>
    </r>
    <r>
      <rPr>
        <vertAlign val="superscript"/>
        <sz val="8"/>
        <rFont val="Times New Roman"/>
        <family val="1"/>
      </rPr>
      <t>(1)</t>
    </r>
  </si>
  <si>
    <t>End of</t>
  </si>
  <si>
    <t>year balance</t>
  </si>
  <si>
    <t>Accelerated depreciation, Sec. 167 IRC:</t>
  </si>
  <si>
    <t xml:space="preserve">  Guideline lives pursuant to Rev, Proc. 62-21.</t>
  </si>
  <si>
    <t>Accelerated amortization of facilities, Sec. 168 IRC</t>
  </si>
  <si>
    <t>Accelerated amortization of rolling stock, Sec. 184 IRC</t>
  </si>
  <si>
    <t>Amortization of rights of way, Sec. 185 IRC</t>
  </si>
  <si>
    <t>Other (Specify)</t>
  </si>
  <si>
    <t>Property depreciation &amp; basis difference</t>
  </si>
  <si>
    <t>Reserve for workforce reduction</t>
  </si>
  <si>
    <t>Postretirement benefits</t>
  </si>
  <si>
    <t>Claims, accruals &amp; other reserves</t>
  </si>
  <si>
    <t>Loss &amp; Credit Carryforwards</t>
  </si>
  <si>
    <t>Investment tax credit *</t>
  </si>
  <si>
    <t>TOTALS</t>
  </si>
  <si>
    <t>(1) Relates mainly to adjustments on the tax provision pursuant to FIN 48 and Other comprehensive income.</t>
  </si>
  <si>
    <t>\0</t>
  </si>
  <si>
    <t>/WGRM/REpage~</t>
  </si>
  <si>
    <t>{GOTO}page~</t>
  </si>
  <si>
    <t>/FCCNpage~</t>
  </si>
  <si>
    <t>{ESC 2}h:\share\r1\</t>
  </si>
  <si>
    <t>FILE</t>
  </si>
  <si>
    <t>063</t>
  </si>
  <si>
    <t>~/RVpage~~</t>
  </si>
  <si>
    <t>/RNR/FS</t>
  </si>
  <si>
    <t>PFILE</t>
  </si>
  <si>
    <t>p063</t>
  </si>
  <si>
    <t>~R{ESC}/FR{ESC 2}D:\UPR1\</t>
  </si>
  <si>
    <t>NFILE</t>
  </si>
  <si>
    <t>064</t>
  </si>
  <si>
    <t>~</t>
  </si>
  <si>
    <t>*Footnotes:</t>
  </si>
  <si>
    <t>1. If the flow-through method was elected, indicate net decrease (or increase) in tax accrual because of investment</t>
  </si>
  <si>
    <t>tax credit.</t>
  </si>
  <si>
    <t>If the deferral method for investment tax credit was elected:</t>
  </si>
  <si>
    <t>(1) Indicate amount of credit utilized as a reduction of tax liability for current year</t>
  </si>
  <si>
    <t>(2) Deduct the amount of current year's credit applied to a reduction of tax liability but deferred for</t>
  </si>
  <si>
    <t xml:space="preserve">      accounting purposes</t>
  </si>
  <si>
    <t>(3) Balance of current year's credit used to reduce current year's tax accrual</t>
  </si>
  <si>
    <t>(4) Add amount of prior year's deferred credits being amortized to reduce current year's tax accrual</t>
  </si>
  <si>
    <t>(5) Total decrease in current year's tax accrual resulting from use of investment tax credits</t>
  </si>
  <si>
    <t>2. Estimated amount of future earnings which can be realized before paying Federal income taxes because of unused</t>
  </si>
  <si>
    <t>and available net operating loss carryover on January 1 of the year following that for which the report is made</t>
  </si>
  <si>
    <t>460. ITEMS IN SELECTED INCOME AND RETAINED EARNINGS ACCOUNTS FOR THE YEAR</t>
  </si>
  <si>
    <t>Give a brief description of all items, regardless of amount, included during the year in Account 555, Unusual or Infrequent Items;</t>
  </si>
  <si>
    <t>560, Income or Loss from Operations or Discontinued Segments; 562, Gain or Loss on Disposal of Discontinued Segments; 570, Extraordinary</t>
  </si>
  <si>
    <t>Items; 590, Income Taxes on Extraordinary Items; 592, Cumulative Effect of Changes in Accounting Principles; 603, Appropriation Released;</t>
  </si>
  <si>
    <t xml:space="preserve">606, Other Credits to Retained Earnings; 616, Other Debits to Retained Earnings; 620, Appropriations for Sinking and Other Funds; and 621, </t>
  </si>
  <si>
    <t xml:space="preserve">Appropriations for Other Purposes. If appropriations released reflect appropriations provided during the year, each account should not be </t>
  </si>
  <si>
    <t>reported.</t>
  </si>
  <si>
    <t>For Accounts 519, Miscellaneous Income, and 551, Miscellaneous Income Charges, if the total in either account exceeds 10% of net income</t>
  </si>
  <si>
    <t>before extraordinary items, describe the three largest items in the account and any other items in excess of 10% of net income.</t>
  </si>
  <si>
    <t>Debits</t>
  </si>
  <si>
    <t>Credits</t>
  </si>
  <si>
    <t>Other comprehensive income:</t>
  </si>
  <si>
    <t>Adjustments on pension and other postretirement benefit plans pursuant to the adoption</t>
  </si>
  <si>
    <t>of ASC 715</t>
  </si>
  <si>
    <t>Foreign exchange on translation of an affiliated company's equity whose functional</t>
  </si>
  <si>
    <t>currency is the Canadian dollar</t>
  </si>
  <si>
    <t>Appropriations for sinking and other funds</t>
  </si>
  <si>
    <t>Gulf Mobile and Ohio Income Debenture</t>
  </si>
  <si>
    <t>MEMORANDA RELATING TO SELECTED INCOME AND RETAINED EARNINGS ACCOUNTS</t>
  </si>
  <si>
    <t>501. GUARANTIES AND SURETYSHIPS</t>
  </si>
  <si>
    <t xml:space="preserve">    1.  If the respondent was under obligation as guarantor or surety for the performance by any other corporation or other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</si>
  <si>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</si>
  <si>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</si>
  <si>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</si>
  <si>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</si>
  <si>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Description</t>
  </si>
  <si>
    <t>Amount of</t>
  </si>
  <si>
    <t>Sole or joint</t>
  </si>
  <si>
    <t>and primarily liable</t>
  </si>
  <si>
    <t>contingent liability</t>
  </si>
  <si>
    <t xml:space="preserve"> Revolving Credit Facility expiring in 2018</t>
  </si>
  <si>
    <t>Cdn.   $ 800,000</t>
  </si>
  <si>
    <t>Joint</t>
  </si>
  <si>
    <t>Grand Trunk Corporation (GTC)</t>
  </si>
  <si>
    <t>Grand Trunk Western Railroad Co. (GTW)</t>
  </si>
  <si>
    <t>Illinois Central Railroad Co. (ICRR)</t>
  </si>
  <si>
    <t>Wisconsin Central Ltd. (WCL)</t>
  </si>
  <si>
    <t>Terminal RR Assn of St. Louis (Note 1)</t>
  </si>
  <si>
    <t xml:space="preserve"> Refunding &amp; Improvement mortgage</t>
  </si>
  <si>
    <t xml:space="preserve">  Bonds Series "C"</t>
  </si>
  <si>
    <t>U.S.       $ 7,014</t>
  </si>
  <si>
    <t xml:space="preserve"> Bilateral Letter of Credit Facilities</t>
  </si>
  <si>
    <t>Cdn.   $ 503,328</t>
  </si>
  <si>
    <t xml:space="preserve">  expiring in 2016</t>
  </si>
  <si>
    <t xml:space="preserve">Note 1: Terminal Railroad Association of St. Louis Mortgage Bonds are fully funded by TRRA through a sinking fund established </t>
  </si>
  <si>
    <t xml:space="preserve">            with a balance in the amount of approximately $20,247 thousand as of December 31, 2013.  This fund covers future interest and </t>
  </si>
  <si>
    <t xml:space="preserve">            principal payments through the remainder of the bonds term.</t>
  </si>
  <si>
    <t xml:space="preserve">    2.  If any corporation or other association was under obligation as guarantor or surety for the performance by the respondent of any agreement</t>
  </si>
  <si>
    <t xml:space="preserve">  or obligation, show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</si>
  <si>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t>
  </si>
  <si>
    <t xml:space="preserve">  after the date of issue, nor does it include ordinary surety bonds or undertakings on appeals in court proceedings.</t>
  </si>
  <si>
    <t>Finance docket number, title,</t>
  </si>
  <si>
    <t>maturity date and concise descrip-</t>
  </si>
  <si>
    <t>Names of all</t>
  </si>
  <si>
    <t xml:space="preserve">Amount of contingent </t>
  </si>
  <si>
    <t xml:space="preserve"> Sole or joint</t>
  </si>
  <si>
    <t>tion of agreement or obligation</t>
  </si>
  <si>
    <t>guarantors and sureties</t>
  </si>
  <si>
    <t>liability of guarantors</t>
  </si>
  <si>
    <t>67</t>
  </si>
  <si>
    <t>502.  COMPENSATING BALANCES AND SHORT-TERM BORROWING ARRANGEMENTS</t>
  </si>
  <si>
    <t xml:space="preserve">     Using the following notes as a guideline, show the requirements compensating balances and short-term borrowing arrangements.  Footnote</t>
  </si>
  <si>
    <t>disclosure is required even the arrangement is not reduced to writing.</t>
  </si>
  <si>
    <t xml:space="preserve">  1.    Disclose compensating balances not legally restricted, lines of credit used and unused, average interest rate of short-term borrowings that are</t>
  </si>
  <si>
    <t>outstanding at balance sheet date, maximum amount  of outstanding borrowings during the period and the weighted average rate of those borrowings.</t>
  </si>
  <si>
    <t xml:space="preserve">  2.    Time deposits and certificates of deposit constituting compensating balances not legally restricted should be disclosed.</t>
  </si>
  <si>
    <t xml:space="preserve">  3.    Compensating balance arrangements need only be disclosed for the latest fiscal year.</t>
  </si>
  <si>
    <t xml:space="preserve">  4.    Compensating balances included in Account 703, Special Deposits, and in Account 717, Other Funds, should also be separately disclosed below.</t>
  </si>
  <si>
    <t xml:space="preserve">  5.    Compensating balance arrangements are sufficiently material to require disclosure in footnotes when the aggregate of written and oral</t>
  </si>
  <si>
    <t>agreement balances amount to 15% or more of liquid assets (current cash balances, restricted and unrestricted, plus marketable securities).</t>
  </si>
  <si>
    <t xml:space="preserve">  6.    When a carrier is not in compliance with a compensating balance requirement, that fact should be disclosed, along with stated and possible</t>
  </si>
  <si>
    <t>sanctions, whenever such possible sanctions may be immediate (not vague or unpredictable) and material.</t>
  </si>
  <si>
    <t>GTC, GTW, ICRR and WCL have access to Cdn. $800,000 thousand of the credit facility discussed in schedule 501.</t>
  </si>
  <si>
    <t>The maximum amount of outstanding borrowings during 2013 was nil.</t>
  </si>
  <si>
    <t xml:space="preserve">As at December 31, 2013, there were no outstanding borrowings on the credit facility, Cdn. $404,545 thousand and </t>
  </si>
  <si>
    <t>U.S. $72,086 thousand of letters of credit drawn under the bilateral facilities discussed in schedule 501.</t>
  </si>
  <si>
    <t>The Companies do not have any compensating balances.</t>
  </si>
  <si>
    <t>510. SEPARATION OF DEBTHOLDINGS BETWEEN ROAD PROPERTY AND EQUIPMENT</t>
  </si>
  <si>
    <t>The principal use of this schedule is to determine the average rate of debt capital.</t>
  </si>
  <si>
    <t xml:space="preserve"> I. Debt Outstanding at End of Year</t>
  </si>
  <si>
    <t>Close of Year</t>
  </si>
  <si>
    <t xml:space="preserve"> 751</t>
  </si>
  <si>
    <t xml:space="preserve"> Loans and notes payable </t>
  </si>
  <si>
    <t xml:space="preserve"> Sch 200, Line 30</t>
  </si>
  <si>
    <t xml:space="preserve"> 764</t>
  </si>
  <si>
    <t xml:space="preserve"> Equipment obligations and other long-term debt due within one year</t>
  </si>
  <si>
    <t xml:space="preserve"> Sch 200, Line 39</t>
  </si>
  <si>
    <t xml:space="preserve"> 765/767</t>
  </si>
  <si>
    <t xml:space="preserve"> Funded debt unmatured</t>
  </si>
  <si>
    <t xml:space="preserve"> Sch 200, Line 41</t>
  </si>
  <si>
    <t xml:space="preserve"> 766</t>
  </si>
  <si>
    <t xml:space="preserve"> Equipment obligations</t>
  </si>
  <si>
    <t xml:space="preserve"> Sch 200, Line 42</t>
  </si>
  <si>
    <t xml:space="preserve"> 766.5</t>
  </si>
  <si>
    <t xml:space="preserve"> Capitalized lease obligations</t>
  </si>
  <si>
    <t xml:space="preserve"> Sch 200, Line 43</t>
  </si>
  <si>
    <t xml:space="preserve"> 768</t>
  </si>
  <si>
    <t xml:space="preserve"> Debt in default</t>
  </si>
  <si>
    <t xml:space="preserve"> Sch 200, Line 44</t>
  </si>
  <si>
    <t xml:space="preserve"> Accounts payable - affiliated companies</t>
  </si>
  <si>
    <t xml:space="preserve"> Sch 200, Line 45</t>
  </si>
  <si>
    <t xml:space="preserve"> 770.1/770.2</t>
  </si>
  <si>
    <t xml:space="preserve"> Unamortized debt premium</t>
  </si>
  <si>
    <t xml:space="preserve"> Sch 200, Line 46</t>
  </si>
  <si>
    <t xml:space="preserve"> Total debt</t>
  </si>
  <si>
    <t xml:space="preserve"> Sum of Lines 1 through 8</t>
  </si>
  <si>
    <t xml:space="preserve"> Debt directly related to road property </t>
  </si>
  <si>
    <t xml:space="preserve"> Note 1</t>
  </si>
  <si>
    <t xml:space="preserve"> Debt directly related to equipment</t>
  </si>
  <si>
    <t xml:space="preserve"> Total debt related to road and equipment</t>
  </si>
  <si>
    <t xml:space="preserve"> Lines 10 and 11</t>
  </si>
  <si>
    <t xml:space="preserve"> Percent directly related to road</t>
  </si>
  <si>
    <t xml:space="preserve"> Line 10 /Line 12</t>
  </si>
  <si>
    <t>Whole % + 2 decimals</t>
  </si>
  <si>
    <t xml:space="preserve"> Percent directly related to equipment</t>
  </si>
  <si>
    <t xml:space="preserve"> Line 11 /Line 12</t>
  </si>
  <si>
    <t xml:space="preserve"> Debt not directly related to road and equipment</t>
  </si>
  <si>
    <t xml:space="preserve"> Line 9 - Line 12</t>
  </si>
  <si>
    <t xml:space="preserve"> Road property debt (Note 2)</t>
  </si>
  <si>
    <t xml:space="preserve"> (Line 13 x Line 15) + Line 10</t>
  </si>
  <si>
    <t xml:space="preserve"> Equipment debt (Note 2)</t>
  </si>
  <si>
    <t xml:space="preserve"> (Line 14 x Line 15) + Line 11</t>
  </si>
  <si>
    <t xml:space="preserve"> II. Interest Accrued During the Year</t>
  </si>
  <si>
    <t xml:space="preserve"> 546-548</t>
  </si>
  <si>
    <t xml:space="preserve"> Total interest and amortization (fixed charges)</t>
  </si>
  <si>
    <t xml:space="preserve"> Sch 210, Line 42</t>
  </si>
  <si>
    <t xml:space="preserve"> 546</t>
  </si>
  <si>
    <t xml:space="preserve"> Contingent interest on funded debt</t>
  </si>
  <si>
    <t xml:space="preserve"> Sch 210, Line 44</t>
  </si>
  <si>
    <t xml:space="preserve"> 517</t>
  </si>
  <si>
    <t xml:space="preserve"> Release of premium on funded debt</t>
  </si>
  <si>
    <t xml:space="preserve"> Sch 210, Line 22</t>
  </si>
  <si>
    <t xml:space="preserve"> Total interest (Note 3)</t>
  </si>
  <si>
    <t xml:space="preserve"> (Line 18 + Line 19) - Line 20</t>
  </si>
  <si>
    <t xml:space="preserve"> Interest directly related to road property debt</t>
  </si>
  <si>
    <t xml:space="preserve"> Note 4</t>
  </si>
  <si>
    <t xml:space="preserve"> Interest directly related to equipment debt</t>
  </si>
  <si>
    <t xml:space="preserve"> Interest not directly related to road or equipment property debt</t>
  </si>
  <si>
    <t xml:space="preserve"> Line 21 - (Lines 22 + 23)</t>
  </si>
  <si>
    <t xml:space="preserve"> Interest on road property debt (Note 5)</t>
  </si>
  <si>
    <t xml:space="preserve"> Line 22 + (Line 24 x Line 13)</t>
  </si>
  <si>
    <t xml:space="preserve"> Interest on equipment debt (Note 5)</t>
  </si>
  <si>
    <t xml:space="preserve"> Line 23 + (Line 24 x Line 14)</t>
  </si>
  <si>
    <t xml:space="preserve"> Embedded rate of debt capital - road property</t>
  </si>
  <si>
    <t xml:space="preserve"> Line 25 / Line 16</t>
  </si>
  <si>
    <t xml:space="preserve"> Embedded rate of debt capital - equipment</t>
  </si>
  <si>
    <t xml:space="preserve"> Line 26 / Line 17</t>
  </si>
  <si>
    <t>Note 1:</t>
  </si>
  <si>
    <t xml:space="preserve">  Directly related means the purpose which the funds were used for when the debt was issued.</t>
  </si>
  <si>
    <t>Note 2:</t>
  </si>
  <si>
    <t xml:space="preserve">  Line 16 plus Line 17 must equal Line 9.</t>
  </si>
  <si>
    <t>Note 3:</t>
  </si>
  <si>
    <t xml:space="preserve">  Line 21 includes interest on debt in Account 769 - Accounts Payable; Affiliated Companies.</t>
  </si>
  <si>
    <t>Note 4:</t>
  </si>
  <si>
    <t xml:space="preserve">  This interest relates to debt reported on Lines 10 and 11, respectively.</t>
  </si>
  <si>
    <t>Note 5:</t>
  </si>
  <si>
    <t xml:space="preserve">  Line 25 plus Line 26 must equal Line 21.</t>
  </si>
  <si>
    <t>INSTRUCTIONS CONCERNING RETURNS TO BE MADE IN SCHEDULE 512</t>
  </si>
  <si>
    <t>1. Furnish the information called for below between the respondent and the affiliated</t>
  </si>
  <si>
    <t>3. In column (b) indicate nature of relationship or control between the respondent</t>
  </si>
  <si>
    <t>companies or persons affiliated with the respondent, including officers, directors,</t>
  </si>
  <si>
    <t>and the company or person identified in column (a) as follows:</t>
  </si>
  <si>
    <t>stockholders, owners, partners or their wives and other close relatives, or their agents.</t>
  </si>
  <si>
    <t>Examples of transactions are, but are not restricted to, management, legal, accounting,</t>
  </si>
  <si>
    <t xml:space="preserve">      (a) If  respondent directly controls the affiliate, insert word "direct".</t>
  </si>
  <si>
    <t>purchasing or other type of service including the furnishing of materials, supplies,</t>
  </si>
  <si>
    <t>purchase of equipment, leasing of structures, land and equipment, and agreements relating</t>
  </si>
  <si>
    <t xml:space="preserve">      (b) If respondent controls through another company, insert the word "indirect".</t>
  </si>
  <si>
    <t>to allocation of officers' salaries and other common costs between affiliated companies.</t>
  </si>
  <si>
    <t xml:space="preserve">      (c) If respondent is under common control with affiliate, insert the word "common".</t>
  </si>
  <si>
    <t xml:space="preserve">        To be excluded are payments for the following types of services:</t>
  </si>
  <si>
    <t xml:space="preserve">      (d) If respondent is controlled directly or indirectly by the company listed in column</t>
  </si>
  <si>
    <t xml:space="preserve">        (a) Lawful tariff charges for transportation services.</t>
  </si>
  <si>
    <t xml:space="preserve">           (a), insert the word "controlled".</t>
  </si>
  <si>
    <t xml:space="preserve">        (b) Payments to or from other carriers for interline services and interchange of</t>
  </si>
  <si>
    <t xml:space="preserve">      (e) If control is exercised by other means such as a management contract or other</t>
  </si>
  <si>
    <t xml:space="preserve">             equipment.</t>
  </si>
  <si>
    <t xml:space="preserve">           arrangement of whatever kind, insert the word "other" and footnote to describe such</t>
  </si>
  <si>
    <t xml:space="preserve">           arrangements.</t>
  </si>
  <si>
    <t xml:space="preserve">        (c) Payment to or from other carriers which may reasonably be regarded as</t>
  </si>
  <si>
    <t xml:space="preserve">            ordinarily connected with routine operation or maintenance , but any special or unusual</t>
  </si>
  <si>
    <t>4. In column (c), fully describe the transactions involved such as management fees,</t>
  </si>
  <si>
    <t xml:space="preserve">            transactions should be reported.</t>
  </si>
  <si>
    <t>lease of building, purchase of material, etc. When the affiliate listed in column (a)</t>
  </si>
  <si>
    <t>provides more than one type of service in column (c), list each type of service separately</t>
  </si>
  <si>
    <t>and show total for the affiliate. When services are both provided and received between</t>
  </si>
  <si>
    <t xml:space="preserve">       (d) Payments to public utility companies for rates or charges fixed in conformity with</t>
  </si>
  <si>
    <t>respondent and an affiliate they should be listed separately and the amounts shown</t>
  </si>
  <si>
    <t xml:space="preserve">            government authority.</t>
  </si>
  <si>
    <t>separately in column (e).</t>
  </si>
  <si>
    <t>2. In column (a) enter the name of the affiliated company, person, or agent with</t>
  </si>
  <si>
    <t>5. In column (d), report the dollar amounts of the transactions shown and the effect of</t>
  </si>
  <si>
    <t>which respondent received or provided services aggregating $50,000 or more for the year.</t>
  </si>
  <si>
    <t>any change in the method of establishing the terms from that used in the preceding</t>
  </si>
  <si>
    <t>If  an affiliated company provides services to more than one affiliate, and the aggregate</t>
  </si>
  <si>
    <t>period.</t>
  </si>
  <si>
    <t>compensation amounts to $50,000 or more for the year, list all the affiliates included in</t>
  </si>
  <si>
    <t>the agreement and describe the allocation of the charges. If the respondent provides</t>
  </si>
  <si>
    <t>6. In column (e), report the dollar amounts due from or to related parties and, if not</t>
  </si>
  <si>
    <t>services to more than one affiliate, and the aggregate compensation amounts to $50,000</t>
  </si>
  <si>
    <t>otherwise apparent, the terms and manner of settlement. Insert (P) for paid or (R)</t>
  </si>
  <si>
    <t>or more for the year, reference to this fact should be made and the detail as to the</t>
  </si>
  <si>
    <t>for received by the amount in column (e).</t>
  </si>
  <si>
    <t>allocation of charges should be stated. For those affiliates providing services to the</t>
  </si>
  <si>
    <t>respondent, also enter in column (a) the percent of affiliate's gross income derived from</t>
  </si>
  <si>
    <t>transactions with the respondent.</t>
  </si>
  <si>
    <t xml:space="preserve">     The respondent may be required to furnish as an attachment to Schedule 512 a</t>
  </si>
  <si>
    <t>balance sheet and income statement for each affiliate with which respondent carrier had</t>
  </si>
  <si>
    <t>reportable transactions during the year, or alternatively, attach a "Pro forma" balance</t>
  </si>
  <si>
    <t>sheet and income statement for that portion or entity of each affiliate which furnished the</t>
  </si>
  <si>
    <t>agreed to services, equipment, or other reportable transaction. The statements, if</t>
  </si>
  <si>
    <t>required, should be prepared on a calendar year basis in conformity with the prescribed</t>
  </si>
  <si>
    <t>schedules for the balance sheet  and income statement in Annual Report Form R-1, and</t>
  </si>
  <si>
    <t>should be noted (1) to indicate the method used for depreciating equipment or other</t>
  </si>
  <si>
    <t>property furnished to the carrier, and (2) whether the affiliate's Federal income tax return</t>
  </si>
  <si>
    <t>for the year was filed on a consolidated basis with the respondent carrier.</t>
  </si>
  <si>
    <t>512. TRANSACTIONS BETWEEN RESPONDENT AND COMPANIES OR PERSONS AFFILIATED WITH RESPONDENT FOR SERVICES RECEIVED OR PROVIDED</t>
  </si>
  <si>
    <t xml:space="preserve">                                      (Dollars in Thousands)                </t>
  </si>
  <si>
    <t xml:space="preserve">        72</t>
  </si>
  <si>
    <t>Name of company or related</t>
  </si>
  <si>
    <t>Amount due from</t>
  </si>
  <si>
    <t>party with percent</t>
  </si>
  <si>
    <t>Nature of relationship</t>
  </si>
  <si>
    <t>Description of</t>
  </si>
  <si>
    <t>Dollar amounts</t>
  </si>
  <si>
    <t>or to related</t>
  </si>
  <si>
    <t>of gross income</t>
  </si>
  <si>
    <t>transactions</t>
  </si>
  <si>
    <t>of transactions</t>
  </si>
  <si>
    <t>parties</t>
  </si>
  <si>
    <t>Controlled</t>
  </si>
  <si>
    <t>Various (see below)</t>
  </si>
  <si>
    <t>P</t>
  </si>
  <si>
    <t>Advance</t>
  </si>
  <si>
    <t xml:space="preserve">Affiliated companies </t>
  </si>
  <si>
    <t>Direct</t>
  </si>
  <si>
    <t>Indirect</t>
  </si>
  <si>
    <t>Affiliated companies (Wholly-owned by Parent Company)</t>
  </si>
  <si>
    <t>Various</t>
  </si>
  <si>
    <t>Outstanding long-term debt</t>
  </si>
  <si>
    <t>Balance as of December 31, 2012</t>
  </si>
  <si>
    <t>Management fees</t>
  </si>
  <si>
    <t>Balance as of December 31, 2013</t>
  </si>
  <si>
    <t xml:space="preserve"> Road Initials:    GTC           Year  2013</t>
  </si>
  <si>
    <t>73</t>
  </si>
  <si>
    <t>INSTRUCTIONS CONCERNING RETURNS TO BE MADE IN SCHEDULE 700</t>
  </si>
  <si>
    <t xml:space="preserve">    State particulars of all tracks operated by the respondent at the close of the year, according to the following classifications:</t>
  </si>
  <si>
    <t xml:space="preserve">          (1) Line owned by respondent.</t>
  </si>
  <si>
    <t xml:space="preserve">          (2) Line owned by proprietary companies.</t>
  </si>
  <si>
    <t xml:space="preserve">          (3) Line operated under lease for a specified sum, lessor being (A) an affiliated corporation, or (B) independent or not affiliated with the respondent.</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</si>
  <si>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</si>
  <si>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</si>
  <si>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</si>
  <si>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 xml:space="preserve">    Give subtotals for each of the several numbered classes, in the order listed above, as well as the total for all classes.</t>
  </si>
  <si>
    <t xml:space="preserve">    Lengths of track should be reported to the nearest WHOLE mile adjusted to accord with footings; i.e., counting one-half mile or over as a whole </t>
  </si>
  <si>
    <t xml:space="preserve">    mile and disregarding any fraction less than one-half mile.</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</si>
  <si>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</si>
  <si>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</si>
  <si>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</si>
  <si>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 </t>
  </si>
  <si>
    <t xml:space="preserve">    tracks, passing tracks, cross-overs and turn-outs, way switching tracks, and yard switching tracks. These classes of tracks are defined as follows:</t>
  </si>
  <si>
    <t xml:space="preserve">        RUNNING TRACKS - Running tracks, passing tracks, cross-overs, etc., including turn-outs from those tracks to clearance points.</t>
  </si>
  <si>
    <t xml:space="preserve">        WAY SWITCHING TRACKS - Station, team, industry and other switching tracks for which no separate service is maintained.</t>
  </si>
  <si>
    <t xml:space="preserve">        YARD SWITCHING TRACKS: Yard where separate switching services are maintained, including classification, house, team, industry and other </t>
  </si>
  <si>
    <t xml:space="preserve">     tracks switched by yard locomotives.</t>
  </si>
  <si>
    <t xml:space="preserve">     The returns in Columns (h) and (i) should include tracks serving industries, such as mines, mills, smelters, factories, etc. Tracks belonging to an </t>
  </si>
  <si>
    <t xml:space="preserve">     industry for which no rent is payable should not be included.</t>
  </si>
  <si>
    <t xml:space="preserve">     Tracks leading to and in gravel and sand pits and quarries, the cost of which is chargeable to a clearing account and which are used in getting </t>
  </si>
  <si>
    <t xml:space="preserve">     out material for the respondent's use, should not be included.</t>
  </si>
  <si>
    <t xml:space="preserve">     Class (1) includes all lines operated by the respondent at the close of the year to which it has title in perpetuity.</t>
  </si>
  <si>
    <t xml:space="preserve">     Class (2) includes each line, full title to which is in an inactive proprietary corporation of the respondent (i.e. one all of whose outstanding </t>
  </si>
  <si>
    <t xml:space="preserve">     stocks or obligations are held by or for the respondent, and which is operated by the respondent or an affiliated system corporation without any </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</si>
  <si>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</si>
  <si>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 </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</si>
  <si>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</si>
  <si>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</si>
  <si>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</si>
  <si>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 xml:space="preserve">     Class (3) includes all tracks operated under a lease or formal conveyance of less than the grantor's interest in the property, with a specific </t>
  </si>
  <si>
    <t xml:space="preserve">     and unconditional rent reserved. The fact that the lessor does or does not maintain an independent organization for financial purposes is</t>
  </si>
  <si>
    <t xml:space="preserve">     immaterial in this connection.</t>
  </si>
  <si>
    <t xml:space="preserve">     Class (4) is the same as Class (3), except that the rent reserved is conditional upon earnings or other fact.</t>
  </si>
  <si>
    <t xml:space="preserve">     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</si>
  <si>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</si>
  <si>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</si>
  <si>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</si>
  <si>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     Road held by the respondent as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</si>
  <si>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</si>
  <si>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agent for another carrier should not be included in this schedule.</t>
  </si>
  <si>
    <t>74</t>
  </si>
  <si>
    <t>700. MILEAGE OPERATED AT CLOSE OF YEAR</t>
  </si>
  <si>
    <t>Running tracks, passing tracks, cross-overs, etc.</t>
  </si>
  <si>
    <t>Proportion owned</t>
  </si>
  <si>
    <t>Miles of</t>
  </si>
  <si>
    <t xml:space="preserve">Miles of </t>
  </si>
  <si>
    <t xml:space="preserve">Miles of pass- </t>
  </si>
  <si>
    <t xml:space="preserve">or leased </t>
  </si>
  <si>
    <t xml:space="preserve">second </t>
  </si>
  <si>
    <t>all other</t>
  </si>
  <si>
    <t>ing tracks,</t>
  </si>
  <si>
    <t>way</t>
  </si>
  <si>
    <t>yard</t>
  </si>
  <si>
    <t>by respondent</t>
  </si>
  <si>
    <t>road</t>
  </si>
  <si>
    <t>main</t>
  </si>
  <si>
    <t>cross-overs,</t>
  </si>
  <si>
    <t>switching</t>
  </si>
  <si>
    <t>track</t>
  </si>
  <si>
    <t>tracks</t>
  </si>
  <si>
    <t>and turnouts</t>
  </si>
  <si>
    <t>1J</t>
  </si>
  <si>
    <t>3B</t>
  </si>
  <si>
    <t>LEASED</t>
  </si>
  <si>
    <t>TRACKAGE  RIGHTS</t>
  </si>
  <si>
    <t xml:space="preserve"> Miles of electrified road</t>
  </si>
  <si>
    <t xml:space="preserve"> or track included in</t>
  </si>
  <si>
    <t xml:space="preserve"> preceding grand total</t>
  </si>
  <si>
    <t>702.  MILES OF ROAD AT CLOSE OF YEAR - BY STATES AND TERRITORIES (SINGLE TRACK)</t>
  </si>
  <si>
    <t xml:space="preserve">   Give particulars, as of the close of the year, of all road operated and of all owned but not operated.  The respondent's proportion of operated road held by it as joint or common owner, or under a joint lease, </t>
  </si>
  <si>
    <t xml:space="preserve">   or under any joint arrangement, should be shown in columns (b), (c), (d), or (e), as may be appropriate.  The remainder of jointly operated mileage should be shown in column (f). Respondent's proportion</t>
  </si>
  <si>
    <t xml:space="preserve">   of road jointly owned but not operated should be shown in column (h), as appropriate.  Mileage which has been permanently abandoned should not be included in column (h).  Mileage should be</t>
  </si>
  <si>
    <t xml:space="preserve">   reported to the nearest WHOLE mile adjusted in accord with footings; i.e., counting one-half mile and over as a whole mile and disregarding any fraction less than one-half mile.</t>
  </si>
  <si>
    <t>MILES OF ROAD OPERATED BY RESPONDENT</t>
  </si>
  <si>
    <t>Line operated</t>
  </si>
  <si>
    <t>Line owned</t>
  </si>
  <si>
    <t>New line</t>
  </si>
  <si>
    <t>State or territory</t>
  </si>
  <si>
    <t>Line of proprie-</t>
  </si>
  <si>
    <t>under contract,</t>
  </si>
  <si>
    <t>under trackage</t>
  </si>
  <si>
    <t>Total mileage</t>
  </si>
  <si>
    <t>not operated</t>
  </si>
  <si>
    <t>constructed</t>
  </si>
  <si>
    <t>owned</t>
  </si>
  <si>
    <t>tary companies</t>
  </si>
  <si>
    <t>under lease</t>
  </si>
  <si>
    <t>etc.</t>
  </si>
  <si>
    <t>rights</t>
  </si>
  <si>
    <t>operated</t>
  </si>
  <si>
    <t xml:space="preserve">(a) </t>
  </si>
  <si>
    <t>ALABAMA</t>
  </si>
  <si>
    <t>ILLINOIS</t>
  </si>
  <si>
    <t>INDIANA</t>
  </si>
  <si>
    <t>IOWA</t>
  </si>
  <si>
    <t>KENTUCKY</t>
  </si>
  <si>
    <t>LOUISIANA</t>
  </si>
  <si>
    <t>MICHIGAN</t>
  </si>
  <si>
    <t>MINNESOTA</t>
  </si>
  <si>
    <t>MISSISSIPPI</t>
  </si>
  <si>
    <t>OHIO</t>
  </si>
  <si>
    <t>PENNSYLVANIA</t>
  </si>
  <si>
    <t>TENNESSEE</t>
  </si>
  <si>
    <t>WISCONSIN</t>
  </si>
  <si>
    <t>TOTAL MILEAGE (single track)</t>
  </si>
  <si>
    <t xml:space="preserve">  Railroad Annual Report   R-1</t>
  </si>
  <si>
    <t>INSTRUCTIONS CONCERNING RETURNS TO BE MADE IN SCHEDULE 710</t>
  </si>
  <si>
    <t xml:space="preserve">     Instructions for reporting locomotive and passenger-train car data.</t>
  </si>
  <si>
    <t xml:space="preserve">  1. Give particulars of each of the various classes of equipment which respondent</t>
  </si>
  <si>
    <t>boosters, slugs, etc. For reporting purposes, indicate radio-controlled self-powered</t>
  </si>
  <si>
    <t>owned or leased during the year.</t>
  </si>
  <si>
    <t>diesel units on lines 1 through 8, as appropriate. Radio-controlled units that are not</t>
  </si>
  <si>
    <t>self-powered, i.e., those without a diesel, should be reported on line 13 under</t>
  </si>
  <si>
    <t xml:space="preserve">    2. In column (c), give the number of units purchased new or built in company shops. In</t>
  </si>
  <si>
    <t>"auxiliary units".</t>
  </si>
  <si>
    <t>column (d), give the number of new units leased from others. The term "new" means a</t>
  </si>
  <si>
    <t>unit placed in service for the first time on any railroad.</t>
  </si>
  <si>
    <t xml:space="preserve">    7. Column (k) should show aggregate capacity for all units reported in column (j), as</t>
  </si>
  <si>
    <t>follows: For locomotive units, report the manufacturer's rated horsepower (the maximum</t>
  </si>
  <si>
    <t xml:space="preserve">   3. Units leased to others for  a period of one year or more are reportable in column</t>
  </si>
  <si>
    <t>continuous power output from the diesel engines or engines delivered to the main</t>
  </si>
  <si>
    <t>(l). Units temporarily out of respondent's service and rented to others for less than one</t>
  </si>
  <si>
    <t>generator or generators for tractive purposes). Exclude capacity data for steam</t>
  </si>
  <si>
    <t>year are to be included in column (h). Units rented from others for a period less than one</t>
  </si>
  <si>
    <t>locomotives. For passenger-train cars, report the number of passenger seats available for</t>
  </si>
  <si>
    <t>year should not be included in column (i).</t>
  </si>
  <si>
    <t>revenue service, counting one passenger to each berth in sleeping cars.</t>
  </si>
  <si>
    <t xml:space="preserve">   4. For reporting purposes, a "locomotive unit" is a self-propelled vehicle generating</t>
  </si>
  <si>
    <t xml:space="preserve">   8. Passenger-train car types and service equipment car types correspond to AAR</t>
  </si>
  <si>
    <t>or converting energy  into motion, and designed solely for moving other equipment. An</t>
  </si>
  <si>
    <t>Mechanical Division designations. Descriptions of car codes and designations are</t>
  </si>
  <si>
    <t>"A" unit is the least number of wheel bases with superstructure designed for use singly or</t>
  </si>
  <si>
    <t>published in The Official Railway Equipment Register.</t>
  </si>
  <si>
    <t>as a lead locomotive unit in combination with other locomotive units. A "B" unit is similar</t>
  </si>
  <si>
    <t>to an "A" unit not equipped for use singly or as a lead locomotive unit. A "B" unit</t>
  </si>
  <si>
    <t xml:space="preserve">     9. Cross-checks</t>
  </si>
  <si>
    <t>may be equipped with hostler controls for independent operation at terminals.</t>
  </si>
  <si>
    <t xml:space="preserve">               Schedule 710                           Schedule 710</t>
  </si>
  <si>
    <t xml:space="preserve">  5. A "self-propelled car" is a rail motor car propelled by electric motors receiving</t>
  </si>
  <si>
    <t>power from a third rail or overhead, or internal combustion engines located on the car</t>
  </si>
  <si>
    <t xml:space="preserve">          Line 5, column  (j)              =   Line 11, column  (l)</t>
  </si>
  <si>
    <t>itself. Trailers equipped for use only in trains of cars that are self-propelled are to be</t>
  </si>
  <si>
    <t xml:space="preserve">          Line 6, column  (j)              =   Line 12, column  (l)</t>
  </si>
  <si>
    <t>included as self-propelled equipment.</t>
  </si>
  <si>
    <t xml:space="preserve">          Line 7, column  (j)              =   Line 13, column  (l)</t>
  </si>
  <si>
    <t xml:space="preserve">          Line 8, column  (j)              =   Line 14, column  (l)</t>
  </si>
  <si>
    <t xml:space="preserve">  6. A "diesel" unit includes all units propelled by diesel internal combustion engines</t>
  </si>
  <si>
    <t xml:space="preserve">          Line 9, column  (j)              =   Line 15, column  (l)</t>
  </si>
  <si>
    <t>regardless of final drive or whether power may at times be supplied from an external</t>
  </si>
  <si>
    <t xml:space="preserve">          Line 10,column (j)              =   Line 16, column  (l)</t>
  </si>
  <si>
    <t>conductor. Units other than diesel-electric, e.g., diesel-hydraulic, should be identified</t>
  </si>
  <si>
    <t>in a footnote, giving the number and a brief description. An "electric" unit includes all</t>
  </si>
  <si>
    <t xml:space="preserve">     When data appear in column (j), lines 1 thru 8, column (k) should have data on</t>
  </si>
  <si>
    <t>units which receive electric power from a third rail or overhead contact wire, and use</t>
  </si>
  <si>
    <t xml:space="preserve">     same lines.</t>
  </si>
  <si>
    <t>the power to drive one or more electric motors that propel the vehicle. An "other</t>
  </si>
  <si>
    <t>self-powered unit" includes all units other than diesel or electric, e.g., gas</t>
  </si>
  <si>
    <t xml:space="preserve">     When data appear in columns (k) or (l), lines 36 thru 53, and 55, column (m) should</t>
  </si>
  <si>
    <t>turbine, steam. Show type of unit, service, and number, as appropriate, in a brief description</t>
  </si>
  <si>
    <t xml:space="preserve">     have data on same lines.</t>
  </si>
  <si>
    <t>sufficient for positive identification. An "Auxiliary unit" includes all units used in</t>
  </si>
  <si>
    <t>conjunction with locomotives, but which draw their power from the "mother" unit, e.g.,</t>
  </si>
  <si>
    <t>710.  INVENTORY OF EQUIPMENT</t>
  </si>
  <si>
    <t xml:space="preserve">UNITS OWNED, INCLUDED IN INVESTMENT ACCOUNT, AND LEASED FROM OTHERS     </t>
  </si>
  <si>
    <t>Changes During the Year</t>
  </si>
  <si>
    <t>Units at Close of Year</t>
  </si>
  <si>
    <t>Units installed</t>
  </si>
  <si>
    <t>All other units</t>
  </si>
  <si>
    <t>Units retired</t>
  </si>
  <si>
    <t>including re-</t>
  </si>
  <si>
    <t>from service</t>
  </si>
  <si>
    <t>Rebuilt units</t>
  </si>
  <si>
    <t>classification</t>
  </si>
  <si>
    <t>of respondent</t>
  </si>
  <si>
    <t>Aggregate</t>
  </si>
  <si>
    <t>Units in</t>
  </si>
  <si>
    <t>acquired and</t>
  </si>
  <si>
    <t>and second</t>
  </si>
  <si>
    <t>whether</t>
  </si>
  <si>
    <t>capacity of</t>
  </si>
  <si>
    <t>service of</t>
  </si>
  <si>
    <t>New units</t>
  </si>
  <si>
    <t>rebuilt units</t>
  </si>
  <si>
    <t>hand units</t>
  </si>
  <si>
    <t>owned or</t>
  </si>
  <si>
    <t>Total in</t>
  </si>
  <si>
    <t>units</t>
  </si>
  <si>
    <t>respondent</t>
  </si>
  <si>
    <t>leased</t>
  </si>
  <si>
    <t>rewritten</t>
  </si>
  <si>
    <t>purchased</t>
  </si>
  <si>
    <t>leased,</t>
  </si>
  <si>
    <t>Leased</t>
  </si>
  <si>
    <t>reported</t>
  </si>
  <si>
    <t>at beginning</t>
  </si>
  <si>
    <t>from</t>
  </si>
  <si>
    <t>into property</t>
  </si>
  <si>
    <t>or leased from</t>
  </si>
  <si>
    <t>including</t>
  </si>
  <si>
    <t>and</t>
  </si>
  <si>
    <t>in col. (j)</t>
  </si>
  <si>
    <t>Type or design of units</t>
  </si>
  <si>
    <t>or built</t>
  </si>
  <si>
    <t>others</t>
  </si>
  <si>
    <t>accounts</t>
  </si>
  <si>
    <t>reclassification</t>
  </si>
  <si>
    <t>used</t>
  </si>
  <si>
    <t>(col. (h) &amp; (i))</t>
  </si>
  <si>
    <t>(See Ins. 7)</t>
  </si>
  <si>
    <t>to others</t>
  </si>
  <si>
    <t>Locomotive Units</t>
  </si>
  <si>
    <t>(HP)</t>
  </si>
  <si>
    <t xml:space="preserve"> Diesel-freight                       units</t>
  </si>
  <si>
    <t xml:space="preserve"> Diesel-passenger                   units</t>
  </si>
  <si>
    <t xml:space="preserve"> Diesel-multiple purpose        units</t>
  </si>
  <si>
    <t xml:space="preserve"> Diesel-switching                   units</t>
  </si>
  <si>
    <t>·</t>
  </si>
  <si>
    <t xml:space="preserve"> TOTAL (lines 1 to 4)          units</t>
  </si>
  <si>
    <t xml:space="preserve"> Electric locomotives</t>
  </si>
  <si>
    <t xml:space="preserve"> Other self-powered units</t>
  </si>
  <si>
    <t xml:space="preserve"> TOTAL (lines 5,6 and7)</t>
  </si>
  <si>
    <t xml:space="preserve"> Auxiliary units</t>
  </si>
  <si>
    <t xml:space="preserve"> TOTAL LOCOMOTIVE UNITS</t>
  </si>
  <si>
    <t xml:space="preserve">  (lines 8 and 9)</t>
  </si>
  <si>
    <t>DISTRIBUTION OF LOCOMOTIVE UNITS IN SERVICE OF RESPONDENT AT CLOSE OF YEAR BUILT, DISREGARDING YEAR OF REBUILDING</t>
  </si>
  <si>
    <t>During Calendar Year</t>
  </si>
  <si>
    <t>Between</t>
  </si>
  <si>
    <t>Jan. 1, 1990</t>
  </si>
  <si>
    <t>Jan. 1, 1995</t>
  </si>
  <si>
    <t>Jan. 1, 2000</t>
  </si>
  <si>
    <t>Jan. 1, 2005</t>
  </si>
  <si>
    <t>Before</t>
  </si>
  <si>
    <t>Dec. 31, 1994</t>
  </si>
  <si>
    <t>Dec. 31, 1999</t>
  </si>
  <si>
    <t>Dec. 31, 2004</t>
  </si>
  <si>
    <t>Dec. 31, 2009</t>
  </si>
  <si>
    <t xml:space="preserve"> Diesel</t>
  </si>
  <si>
    <t xml:space="preserve"> Electric</t>
  </si>
  <si>
    <t xml:space="preserve"> TOTAL (lines 11 to 13)</t>
  </si>
  <si>
    <t xml:space="preserve">   (Lines 14 and 15)</t>
  </si>
  <si>
    <t>710.  INVENTORY OF EQUIPMENT (Continued)</t>
  </si>
  <si>
    <t>UNITS OWNED, INCLUDED IN INVESTMENT ACCOUNT, AND LEASED FROM OTHERS</t>
  </si>
  <si>
    <t>leased, in-</t>
  </si>
  <si>
    <t>cluding re-</t>
  </si>
  <si>
    <t>Passenger-Train Cars</t>
  </si>
  <si>
    <t>Non-Self-Propelled</t>
  </si>
  <si>
    <t xml:space="preserve"> Coaches (PA, PB, PBO)</t>
  </si>
  <si>
    <t xml:space="preserve"> Combined cars</t>
  </si>
  <si>
    <t xml:space="preserve"> (All class C, except CSB)</t>
  </si>
  <si>
    <t xml:space="preserve"> Parlor cars (PBC, PC, PL, PO)</t>
  </si>
  <si>
    <t xml:space="preserve"> Sleeping cars (PS, PT, PAS, PDS)</t>
  </si>
  <si>
    <t xml:space="preserve"> Dining, grill &amp; tavern cars</t>
  </si>
  <si>
    <t xml:space="preserve"> (All class D, PD)</t>
  </si>
  <si>
    <t xml:space="preserve"> Nonpassenger carrying cars</t>
  </si>
  <si>
    <t xml:space="preserve"> (All class B, CSB, M, PSA, IA)</t>
  </si>
  <si>
    <t xml:space="preserve"> TOTAL (lines 17 to 22)</t>
  </si>
  <si>
    <t xml:space="preserve">         Self-Propelled</t>
  </si>
  <si>
    <t xml:space="preserve"> Electric passenger cars</t>
  </si>
  <si>
    <t xml:space="preserve"> (EP, ET)</t>
  </si>
  <si>
    <t xml:space="preserve"> Electric combined cars (EC)</t>
  </si>
  <si>
    <t xml:space="preserve"> Internal combustion rail motorcars</t>
  </si>
  <si>
    <t xml:space="preserve"> (ED, EG)</t>
  </si>
  <si>
    <t xml:space="preserve"> Other self-propelled cars</t>
  </si>
  <si>
    <t xml:space="preserve"> (Specify types)</t>
  </si>
  <si>
    <t xml:space="preserve"> TOTAL (lines 24 to 27)</t>
  </si>
  <si>
    <t xml:space="preserve"> TOTAL (lines 23 and 28)</t>
  </si>
  <si>
    <t xml:space="preserve"> Company Service Cars</t>
  </si>
  <si>
    <t xml:space="preserve"> Business cars (PV)</t>
  </si>
  <si>
    <t xml:space="preserve"> Board outfit cars (MWX)</t>
  </si>
  <si>
    <t xml:space="preserve"> Derrick and snow removal cars</t>
  </si>
  <si>
    <t xml:space="preserve"> (MWU, MWV, MWW, MWK)</t>
  </si>
  <si>
    <t xml:space="preserve"> Dump and ballast cars (MWB,</t>
  </si>
  <si>
    <t xml:space="preserve"> MWD)</t>
  </si>
  <si>
    <t xml:space="preserve"> Other maintenance and service</t>
  </si>
  <si>
    <t xml:space="preserve"> equipment cars</t>
  </si>
  <si>
    <t xml:space="preserve"> TOTAL (lines 30 to 34)</t>
  </si>
  <si>
    <t>710.  INVENTORY OF EQUIPMENT - Continued</t>
  </si>
  <si>
    <t>Instructions for reporting freight-train car data.</t>
  </si>
  <si>
    <t xml:space="preserve">    1.  Give particulars of each of the various classes of equipment which respondent owned or leased during the year.</t>
  </si>
  <si>
    <t xml:space="preserve">    2.  In column (d) give the number of units purchased or built in company shops.  In Column (e) give the number of new units leased from</t>
  </si>
  <si>
    <t>others. The term "new" means a unit placed in service for the first time on any railroad.</t>
  </si>
  <si>
    <t xml:space="preserve">    3.  Units leased to others for a period of one year or more are reportable in Column (n).  Units temporarily out of respondent's service</t>
  </si>
  <si>
    <t>and rented to others for less than one year are to be included in Column (i).  Units rented from others for a period less than one year should</t>
  </si>
  <si>
    <t>not be included in Column (j).</t>
  </si>
  <si>
    <t>Units in service of respon-</t>
  </si>
  <si>
    <t>Changes during the year</t>
  </si>
  <si>
    <t>dent at beginning of year</t>
  </si>
  <si>
    <t>All other units,</t>
  </si>
  <si>
    <t>New or</t>
  </si>
  <si>
    <t>Class of equipment</t>
  </si>
  <si>
    <t>Time-</t>
  </si>
  <si>
    <t>and second hand</t>
  </si>
  <si>
    <t>mileage</t>
  </si>
  <si>
    <t>All</t>
  </si>
  <si>
    <t>or</t>
  </si>
  <si>
    <t>into</t>
  </si>
  <si>
    <t>units purchased</t>
  </si>
  <si>
    <t>car designations</t>
  </si>
  <si>
    <t xml:space="preserve">cars </t>
  </si>
  <si>
    <t>Others</t>
  </si>
  <si>
    <t>built</t>
  </si>
  <si>
    <t>from others</t>
  </si>
  <si>
    <t>property</t>
  </si>
  <si>
    <t>or leased</t>
  </si>
  <si>
    <t xml:space="preserve">(f) </t>
  </si>
  <si>
    <t>tons/car</t>
  </si>
  <si>
    <t>FREIGHT TRAIN CARS</t>
  </si>
  <si>
    <t xml:space="preserve"> Plain box cars - 40'</t>
  </si>
  <si>
    <t>(B1_ _, B2_ _)</t>
  </si>
  <si>
    <t xml:space="preserve"> Plain box cars - 50' and longer</t>
  </si>
  <si>
    <t>(B3_0-7, B4_0-7,B5_ _, B6_ _,</t>
  </si>
  <si>
    <t xml:space="preserve">  B7_ _, B8_ _)</t>
  </si>
  <si>
    <t xml:space="preserve"> Equipped box cars</t>
  </si>
  <si>
    <t>(All Code A, Except A_5_)</t>
  </si>
  <si>
    <t xml:space="preserve"> Plain gondola cars</t>
  </si>
  <si>
    <t>(All Codes G &amp; J, J_ _1, J_ _2,</t>
  </si>
  <si>
    <t xml:space="preserve">  J_ _3, J_ _4)</t>
  </si>
  <si>
    <t xml:space="preserve"> Equipped gondola cars</t>
  </si>
  <si>
    <t>(All Code E)</t>
  </si>
  <si>
    <t xml:space="preserve"> Covered hopper cars</t>
  </si>
  <si>
    <t>(C_ _1, C_ _2, C_ _3, C_ _4)</t>
  </si>
  <si>
    <t xml:space="preserve"> Open top hopper cars - general service</t>
  </si>
  <si>
    <t>(All Code H)</t>
  </si>
  <si>
    <t xml:space="preserve"> Open top hopper cars - special service</t>
  </si>
  <si>
    <t>(J_ _O, and All Code K)</t>
  </si>
  <si>
    <t xml:space="preserve"> Refrigerator cars - mechanical</t>
  </si>
  <si>
    <t>(R_ 5_, R_6 _, R_ 7_, R_ 8_,R_9_)</t>
  </si>
  <si>
    <t xml:space="preserve"> Refrigerator cars - non-mechanical</t>
  </si>
  <si>
    <t>(R_ 0_, R_1 _, R_ 2_)</t>
  </si>
  <si>
    <t xml:space="preserve"> Flat cars - TOFC/COFC</t>
  </si>
  <si>
    <t>(All Code P, Q, and S, Except Q8_ )</t>
  </si>
  <si>
    <t xml:space="preserve"> Flat cars - multilevel</t>
  </si>
  <si>
    <t>(All Code V)</t>
  </si>
  <si>
    <t xml:space="preserve"> Flat cars - general service</t>
  </si>
  <si>
    <t>(F10_, F20_, F30_)</t>
  </si>
  <si>
    <t xml:space="preserve"> Flat cars - other</t>
  </si>
  <si>
    <t>(F_1_, F_2_, F_3_, F_4_, F_5_, F_6_,</t>
  </si>
  <si>
    <t>F_8_, F40_)</t>
  </si>
  <si>
    <t xml:space="preserve"> Tank cars - under 22,000 gallons</t>
  </si>
  <si>
    <t>(T_ _0, T_ _1, T_ _2, T_ _3, T_ _4,</t>
  </si>
  <si>
    <t xml:space="preserve">  T_ _5)</t>
  </si>
  <si>
    <t xml:space="preserve"> Tank cars - 22,000 gallons and over</t>
  </si>
  <si>
    <t>(T_ _6, T_ _7, T_ _8, T_ _9)</t>
  </si>
  <si>
    <t xml:space="preserve"> All other freight cars</t>
  </si>
  <si>
    <t>(A_5_, F_7_, All Code L and Q8_ _)</t>
  </si>
  <si>
    <t xml:space="preserve">      TOTAL (lines 36 to 52)</t>
  </si>
  <si>
    <t xml:space="preserve"> Caboose (All Code M-930)</t>
  </si>
  <si>
    <t xml:space="preserve">      TOTAL (lines 53, 54)</t>
  </si>
  <si>
    <t xml:space="preserve">    4.  Column (m) should show aggregate capacity for all units reported in columns (k) and (l), as follows.  For freight-train cars,</t>
  </si>
  <si>
    <t>report the nominal capacity (in tons of 2,000 lbs) as provided for in Rule 86 of the AAR Code of Rules Governing Cars in</t>
  </si>
  <si>
    <t>interchange. Convert the capacity of tank cars to capacity in tons of the commodity which the car is intended to customarily carry.</t>
  </si>
  <si>
    <t xml:space="preserve">    5.  Time-mileage cars refers to freight cars, other than cabooses, owned or held under lease arrangement, whose interline rental</t>
  </si>
  <si>
    <t>is settled on a per diem and line haul mileage basis under "Code of Car Hire Rules" or would be so settled if used by another railroad.</t>
  </si>
  <si>
    <t>Changes during year</t>
  </si>
  <si>
    <t>Units at close of year</t>
  </si>
  <si>
    <t>(concluded)</t>
  </si>
  <si>
    <t>Total in service of</t>
  </si>
  <si>
    <t>(col. (i) &amp; (j))</t>
  </si>
  <si>
    <t>capacity</t>
  </si>
  <si>
    <t>of units</t>
  </si>
  <si>
    <t>whether owned</t>
  </si>
  <si>
    <t>Time -</t>
  </si>
  <si>
    <t>reported in</t>
  </si>
  <si>
    <t>col (k) &amp; (l)</t>
  </si>
  <si>
    <t xml:space="preserve">to </t>
  </si>
  <si>
    <t>cars</t>
  </si>
  <si>
    <t>(see ins. 4)</t>
  </si>
  <si>
    <t>(n)</t>
  </si>
  <si>
    <t>Per</t>
  </si>
  <si>
    <t>and car designations</t>
  </si>
  <si>
    <t>diem</t>
  </si>
  <si>
    <t>FLOATING EQUIPMENT</t>
  </si>
  <si>
    <t xml:space="preserve"> Self-propelled vessels</t>
  </si>
  <si>
    <t>(tugboats, car ferries, etc.)</t>
  </si>
  <si>
    <t xml:space="preserve"> Non-self-propelled vessels</t>
  </si>
  <si>
    <t>(car floats, lighters, etc.)</t>
  </si>
  <si>
    <t xml:space="preserve">      TOTAL (lines 56 and 57)</t>
  </si>
  <si>
    <t>HIGHWAY REVENUE EQUIPMENT</t>
  </si>
  <si>
    <t xml:space="preserve"> Chassis (Z1_, Z67_, Z68_, Z_69_)</t>
  </si>
  <si>
    <t xml:space="preserve"> Dry van (U2_ , Z_, Z6_,I-6)</t>
  </si>
  <si>
    <t xml:space="preserve"> Flat bed (U3_ _, Z3_ _)</t>
  </si>
  <si>
    <t xml:space="preserve"> Open bed (U4_ _, Z4_ _)</t>
  </si>
  <si>
    <t xml:space="preserve"> Mechanical refrigerator (U5_, Z5_)</t>
  </si>
  <si>
    <t xml:space="preserve"> Bulk hopper (U0_ _, Z0_ _)</t>
  </si>
  <si>
    <t xml:space="preserve"> Insulated (U7_ _, Z7_ _)</t>
  </si>
  <si>
    <t xml:space="preserve"> Tank (Z0_ _, U6_ _)  (See note)</t>
  </si>
  <si>
    <t xml:space="preserve"> Other trailer and container</t>
  </si>
  <si>
    <t>(Special equipped dry van U9_ _,</t>
  </si>
  <si>
    <t>Z8_ _, Z9 _ _)</t>
  </si>
  <si>
    <t xml:space="preserve"> Tractor</t>
  </si>
  <si>
    <t xml:space="preserve"> Truck</t>
  </si>
  <si>
    <t xml:space="preserve">      TOTAL (lines 59 to 69)</t>
  </si>
  <si>
    <t>710.  INVENTORY OF EQUIPMENT - Concluded</t>
  </si>
  <si>
    <t>to</t>
  </si>
  <si>
    <t>710S.  UNIT COST OF EQUIPMENT INSTALLED DURING THE YEAR</t>
  </si>
  <si>
    <t xml:space="preserve">       1. Give particulars as requested, separately, for the various classes of new units and rebuilt units of equipment installed by respondent during</t>
  </si>
  <si>
    <t xml:space="preserve">  the year. If information regarding the cost of any units installed is not complete at time of filing of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</si>
  <si>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</si>
  <si>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</si>
  <si>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</si>
  <si>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</si>
  <si>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 xml:space="preserve">       2. 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</si>
  <si>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</si>
  <si>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</si>
  <si>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</si>
  <si>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steel boxcars-special service (XAP), etc. For TOFC/COFC</t>
  </si>
  <si>
    <t xml:space="preserve">  show the type of equipment as enumerated in Schedule 710.</t>
  </si>
  <si>
    <t xml:space="preserve">       3. In column (c) show the total weight in tons of 2,000 pounds. The weight of the equipment acquired should be the weight 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</si>
  <si>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</si>
  <si>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</si>
  <si>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</si>
  <si>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  The term "new"</t>
  </si>
  <si>
    <t xml:space="preserve">  as used herein shall mean a unit or units placed in service for the first time on any railroad.</t>
  </si>
  <si>
    <t xml:space="preserve">       6. All unequipped boxcars acquired in whole or part with incentive per diem funds should be reported on separate lines and appropriately</t>
  </si>
  <si>
    <t xml:space="preserve">  identified by footnote or sub-heading.</t>
  </si>
  <si>
    <t>NEW UNITS</t>
  </si>
  <si>
    <t>Method of</t>
  </si>
  <si>
    <t>Total weight</t>
  </si>
  <si>
    <t>acquisition</t>
  </si>
  <si>
    <t>(tons)</t>
  </si>
  <si>
    <t>cost</t>
  </si>
  <si>
    <t>(see instructions)</t>
  </si>
  <si>
    <t>EF-644N</t>
  </si>
  <si>
    <t>REBUILT UNITS</t>
  </si>
  <si>
    <t>None</t>
  </si>
  <si>
    <t>GENERAL INSTRUCTIONS CONCERNING RETURNS TO BE MADE IN SCHEDULES 720, 721, 723, AND 726</t>
  </si>
  <si>
    <t xml:space="preserve">  1. For purposes of these schedules, the track categories are defined as follows:</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</si>
  <si>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</si>
  <si>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</si>
  <si>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</si>
  <si>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</si>
  <si>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turnouts and crossovers shall be included in categories A, B, C, D, F, or potential abandonments, as appropriate).</t>
  </si>
  <si>
    <t xml:space="preserve">      F - Track over which any passenger service is provided (other than potential abandonments).  Mileage should be included within track categories A through E unless there is dedicated entirely to</t>
  </si>
  <si>
    <t xml:space="preserve">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</si>
  <si>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</si>
  <si>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t>
  </si>
  <si>
    <t xml:space="preserve">   3. If, for two consecutive years, a line segment classified in one track category maintains a traffic density which would place it in another, it shall be reclassified into that category </t>
  </si>
  <si>
    <t xml:space="preserve">       as of the beginning of the second year.</t>
  </si>
  <si>
    <t xml:space="preserve">   4. Traffic density related to passenger service shall not be included in the determination of the track category of a line segment.</t>
  </si>
  <si>
    <t>720.  TRACK AND TRAFFIC CONDITIONS</t>
  </si>
  <si>
    <t xml:space="preserve">            Disclose the requested information pertaining to track and traffic conditions.</t>
  </si>
  <si>
    <t>Mileage or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</si>
  <si>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</si>
  <si>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</si>
  <si>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</si>
  <si>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</si>
  <si>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</si>
  <si>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</si>
  <si>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</si>
  <si>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</si>
  <si>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</si>
  <si>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</si>
  <si>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</si>
  <si>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</si>
  <si>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</si>
  <si>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</si>
  <si>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</si>
  <si>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</si>
  <si>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 xml:space="preserve">  F</t>
  </si>
  <si>
    <t>Potential abandonments</t>
  </si>
  <si>
    <t xml:space="preserve"> * To determine average density, total track-miles (route-miles times number of tracks), rather than route-miles shall be used.</t>
  </si>
  <si>
    <t>721.  TIES LAID IN REPLACEMENT</t>
  </si>
  <si>
    <t xml:space="preserve">       1.  Furnish the requested information concerning ties laid in replacement.</t>
  </si>
  <si>
    <t xml:space="preserve">       2.  In column (j), report the total board feet of switch and bridge ties laid in replacement.</t>
  </si>
  <si>
    <t xml:space="preserve">       3.  The term "spot maintenance" in column (k) means repairs to track components during routing inspections, as opposed to programmed replacements aimed at upgrading the general condition of the tracks. </t>
  </si>
  <si>
    <t xml:space="preserve">       "Percent of spot maintenance" refers to the percentage of total ties or board feet laid in replacement considered to be spot maintenance. </t>
  </si>
  <si>
    <t xml:space="preserve">       4.  In line 9, the average cost per tie should include transportation charges on foreign lines, tie trains, loading, inspection, and the cost of handling ties in general supply storage and seasoning yards, and in</t>
  </si>
  <si>
    <t xml:space="preserve">       the case of treating ties, also the cost of handling at treating plants and the cost of treatment.  The cost of unloading, hauling over carrier's own lines, and placing the ties in tracks and of train service other </t>
  </si>
  <si>
    <t xml:space="preserve">       than that necessary in connection with loading or treatment should not be included in this schedule.</t>
  </si>
  <si>
    <t>Number of crossties laid in replacement</t>
  </si>
  <si>
    <t>Crossties</t>
  </si>
  <si>
    <t>New ties</t>
  </si>
  <si>
    <t>Second-hand ties</t>
  </si>
  <si>
    <t>switch and</t>
  </si>
  <si>
    <t>Switch and</t>
  </si>
  <si>
    <t>bridge ties</t>
  </si>
  <si>
    <t>Wooden</t>
  </si>
  <si>
    <t>Concrete</t>
  </si>
  <si>
    <t xml:space="preserve">(board feet) </t>
  </si>
  <si>
    <t>of spot</t>
  </si>
  <si>
    <t>Treated</t>
  </si>
  <si>
    <t>Untreated</t>
  </si>
  <si>
    <t>maintenance</t>
  </si>
  <si>
    <t xml:space="preserve">     TOTAL</t>
  </si>
  <si>
    <t xml:space="preserve"> Average cost per crosstie  </t>
  </si>
  <si>
    <t>and switchtie (MBM)</t>
  </si>
  <si>
    <t>722. TIES LAID IN ADDITIONAL TRACKS AND IN NEW LINES AND EXTENSIONS</t>
  </si>
  <si>
    <t xml:space="preserve">     Give particulars of ties laid during the year in new construction during the year.</t>
  </si>
  <si>
    <t xml:space="preserve">     In column (a), classify the ties as follows:</t>
  </si>
  <si>
    <t xml:space="preserve">        U - Wooden ties untreated when applied.</t>
  </si>
  <si>
    <t xml:space="preserve">        T - Wooden ties treated before application.</t>
  </si>
  <si>
    <t xml:space="preserve">        S - Ties other than wooden (steel, concrete, etc.).  Indicate type under remarks in column (h).</t>
  </si>
  <si>
    <t xml:space="preserve">     Report new and second-hand (relay) ties separately, indicating in column (h) which ties are new.</t>
  </si>
  <si>
    <t xml:space="preserve">     In columns (d) and (g), show the total cost, including transportation charges on foreign lines, tie trains, loading, inspection, and the cost of handling ties in general supply, storage, and seasoning yard.  In the</t>
  </si>
  <si>
    <t xml:space="preserve">   case of treated ties, also show the cost of handling at treating plants and the cost of treatment.  The cost of unloading, hauling over carrier's own lines, and placing the ties in tracks, and of train service, other </t>
  </si>
  <si>
    <t xml:space="preserve">   than that necessary in connection with loading or treatment, should not be included in this schedule. </t>
  </si>
  <si>
    <t>CROSSTIES</t>
  </si>
  <si>
    <t>SWITCH AND BRIDGE TIES</t>
  </si>
  <si>
    <t>Total cost of</t>
  </si>
  <si>
    <t>crossties laid in</t>
  </si>
  <si>
    <t>Number of feet</t>
  </si>
  <si>
    <t>Average cost</t>
  </si>
  <si>
    <t>switch &amp; bridge</t>
  </si>
  <si>
    <t xml:space="preserve">Total number </t>
  </si>
  <si>
    <t xml:space="preserve">new tracks  </t>
  </si>
  <si>
    <t xml:space="preserve">(board measure) </t>
  </si>
  <si>
    <t>per M feet</t>
  </si>
  <si>
    <t xml:space="preserve">ties laid in new </t>
  </si>
  <si>
    <t>Class of ties</t>
  </si>
  <si>
    <t>of ties applied</t>
  </si>
  <si>
    <t>per tie</t>
  </si>
  <si>
    <t>laid in tracks</t>
  </si>
  <si>
    <t>(board measure)</t>
  </si>
  <si>
    <t xml:space="preserve">tracks during year </t>
  </si>
  <si>
    <t>Remarks</t>
  </si>
  <si>
    <t xml:space="preserve">         TOTAL</t>
  </si>
  <si>
    <t xml:space="preserve"> Number of miles of new running, passing tracks, cross-overs, etc., in which ties were laid            </t>
  </si>
  <si>
    <t xml:space="preserve"> Number of miles of new yard, station, team, industry, and other switching tracks in which ties were laid       </t>
  </si>
  <si>
    <t>723. RAILS LAID IN REPLACEMENT</t>
  </si>
  <si>
    <t xml:space="preserve">   1.  Furnish the requested information concerning rails laid in replacement.</t>
  </si>
  <si>
    <t xml:space="preserve">   2.  The term "spot maintenance" in column (h) means repairs to track components during routine inspections, as opposed to programmed replacements aimed at upgrading the general condition of the tracks.</t>
  </si>
  <si>
    <t xml:space="preserve">   "Percent of spot maintenance" refers to the percentage of total rails laid in replacement that are considered to be spot maintenance.</t>
  </si>
  <si>
    <t xml:space="preserve">   3.  In line 9, the average cost of new and relay rail should include the cost of loading at the point of purchase ready for shipment, the freight charges paid foreign lines, and the cost of handling rails in general </t>
  </si>
  <si>
    <t xml:space="preserve">   supply and storage yards.  The cost of unloading, hauling over carrier's own lines, and placing rails in tracks and of train service in connection with the distribution of rails should not be included in this schedule.  </t>
  </si>
  <si>
    <t>Miles of rail laid in replacement (rail-miles)</t>
  </si>
  <si>
    <t>New rail</t>
  </si>
  <si>
    <t>Relay rail</t>
  </si>
  <si>
    <t xml:space="preserve">Welded </t>
  </si>
  <si>
    <t>Bolted</t>
  </si>
  <si>
    <t>Percent of</t>
  </si>
  <si>
    <t>Track Category</t>
  </si>
  <si>
    <t>Welded rail</t>
  </si>
  <si>
    <t>Bolted rail</t>
  </si>
  <si>
    <t>rail</t>
  </si>
  <si>
    <t>Spot Maintenance</t>
  </si>
  <si>
    <t xml:space="preserve">  Potential Abandonments</t>
  </si>
  <si>
    <t xml:space="preserve">  Average cost of new and relay rail laid in replacement per gross ton     $ 981  New     $ 866  relay                      </t>
  </si>
  <si>
    <t xml:space="preserve">  89</t>
  </si>
  <si>
    <t>724. RAILS LAID IN ADDITIONAL TRACKS AND IN NEW LINES AND EXTENSIONS</t>
  </si>
  <si>
    <t xml:space="preserve">   1. Give particulars of all rails applied during the year in connection with the construction of new track.</t>
  </si>
  <si>
    <t xml:space="preserve">   In Column (a) classify the kind of rail applied as follows:</t>
  </si>
  <si>
    <t xml:space="preserve">     (1) New steel rails, Bessemer process.</t>
  </si>
  <si>
    <t xml:space="preserve">     (2) New steel rails, open-hearth process.</t>
  </si>
  <si>
    <t xml:space="preserve">     (3) New rails, special alloy (describe fully in a footnote).</t>
  </si>
  <si>
    <t xml:space="preserve">     (4) Relay rails.</t>
  </si>
  <si>
    <t xml:space="preserve">   2. Returns in Columns (c) and (g) should be reported in WHOLE numbers.  Fractions of less than one-half should be disregarded and fractions </t>
  </si>
  <si>
    <t xml:space="preserve">   of one-half or more should be counted as one.</t>
  </si>
  <si>
    <t xml:space="preserve">   3. The returns in Columns (d) and (h) should include the cost of loading at the point of purchase ready for shipment, the freight charges paid to </t>
  </si>
  <si>
    <t xml:space="preserve">   foreign lines, and the cost of handling rails in general supply and storage yards.  The cost of unloading, hauling over carrier's own lines, and placing</t>
  </si>
  <si>
    <t xml:space="preserve">    the rails in tracks, as well as train service in connection with the distribution of the rail, should not be included in this schedule.</t>
  </si>
  <si>
    <t>Rail Applied in Running Tracks, Passing</t>
  </si>
  <si>
    <t>Rail Applied in Yard, Station, Team, Industry</t>
  </si>
  <si>
    <t>Tracks, Crossovers, etc.</t>
  </si>
  <si>
    <t>and Other Switching Tracks</t>
  </si>
  <si>
    <t>Weight of rail</t>
  </si>
  <si>
    <t>Pounds</t>
  </si>
  <si>
    <t>Total cost of rail</t>
  </si>
  <si>
    <t xml:space="preserve">Average </t>
  </si>
  <si>
    <t>per yard</t>
  </si>
  <si>
    <t>of tons</t>
  </si>
  <si>
    <t xml:space="preserve">applied in running </t>
  </si>
  <si>
    <t xml:space="preserve"> of tons</t>
  </si>
  <si>
    <t>applied in yard, sta-</t>
  </si>
  <si>
    <t>per ton</t>
  </si>
  <si>
    <t>of rail</t>
  </si>
  <si>
    <t>(2000 lbs)</t>
  </si>
  <si>
    <t>track, passing track</t>
  </si>
  <si>
    <t>tion, team, industry,</t>
  </si>
  <si>
    <t>crossovers, etc.,</t>
  </si>
  <si>
    <t>and other switching</t>
  </si>
  <si>
    <t>track during year</t>
  </si>
  <si>
    <t>NIL</t>
  </si>
  <si>
    <t xml:space="preserve"> Number of miles of new running tracks, passing tracks, cross-overs, etc., in which rails were laid. </t>
  </si>
  <si>
    <t xml:space="preserve"> Number of miles of new yard, station, team, industry, and other switching tracks in which rails were laid.</t>
  </si>
  <si>
    <t xml:space="preserve"> Track-miles of welded rail installed on system this year</t>
  </si>
  <si>
    <t>Total to date</t>
  </si>
  <si>
    <t>90</t>
  </si>
  <si>
    <t xml:space="preserve">    725. WEIGHT OF RAIL</t>
  </si>
  <si>
    <t xml:space="preserve">   Give the particulars called for below concerning the road and track operated by the respondent at the close of the year.  Only the </t>
  </si>
  <si>
    <t xml:space="preserve">  respondent's proportion of jointly owned mileage should be included.  Under "Weight of rail," the various weights of rail should be </t>
  </si>
  <si>
    <t xml:space="preserve">  given.  Road and track occupied under trackage rights or other form of license should not be included herein, but all road and track held </t>
  </si>
  <si>
    <t xml:space="preserve">  under any form of lease (granting exclusive possession to the lessee) should be included.</t>
  </si>
  <si>
    <t>Weight of</t>
  </si>
  <si>
    <t>Line-haul com-</t>
  </si>
  <si>
    <t>Switching and ter-</t>
  </si>
  <si>
    <t>rails per</t>
  </si>
  <si>
    <t>panies (miles of</t>
  </si>
  <si>
    <t>minal companies</t>
  </si>
  <si>
    <t>yard (pounds)</t>
  </si>
  <si>
    <t>main track)</t>
  </si>
  <si>
    <t>(miles of all track)</t>
  </si>
  <si>
    <t>726. SUMMARY OF TRACK REPLACEMENTS</t>
  </si>
  <si>
    <t>1. Furnish the requested information concerning the summary of track replacements.</t>
  </si>
  <si>
    <t>2. In columns (d), (e), (g), and (j) give the percentage of replacements to units of property in each track category at year end.</t>
  </si>
  <si>
    <t>Rail</t>
  </si>
  <si>
    <t>Track surfacing</t>
  </si>
  <si>
    <t>Number of ties replaced</t>
  </si>
  <si>
    <t>Percent replaced</t>
  </si>
  <si>
    <t xml:space="preserve">    </t>
  </si>
  <si>
    <t>Miles of rail</t>
  </si>
  <si>
    <t>replaced</t>
  </si>
  <si>
    <t xml:space="preserve">Percent </t>
  </si>
  <si>
    <t>Cubic yards of</t>
  </si>
  <si>
    <t xml:space="preserve">Miles </t>
  </si>
  <si>
    <t>Percent</t>
  </si>
  <si>
    <t>(rail-miles)</t>
  </si>
  <si>
    <t>ballast placed</t>
  </si>
  <si>
    <t>surfaced</t>
  </si>
  <si>
    <t>(board feet)</t>
  </si>
  <si>
    <t>D</t>
  </si>
  <si>
    <t>E</t>
  </si>
  <si>
    <t>F</t>
  </si>
  <si>
    <t>750. CONSUMPTION OF DIESEL FUEL</t>
  </si>
  <si>
    <t xml:space="preserve">     (Dollars in Thousands)</t>
  </si>
  <si>
    <t>Kind of locomotive service</t>
  </si>
  <si>
    <t xml:space="preserve">Diesel oil (gallons) </t>
  </si>
  <si>
    <t xml:space="preserve">Freight </t>
  </si>
  <si>
    <t>Yard switching</t>
  </si>
  <si>
    <t>COST OF FUEL  $(000) *</t>
  </si>
  <si>
    <t>Work Train</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</si>
  <si>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</si>
  <si>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92</t>
  </si>
  <si>
    <t>INSTRUCTIONS  CONCERNING  RETURNS  TO  BE  MADE  IN  SCHEDULE  755</t>
  </si>
  <si>
    <t xml:space="preserve">   Unit Train, Way Train, and Through Train data under items 2, 3, 4, 6, and 12 shall be obtained from conductor's wheel reports (freight) or similar reports.</t>
  </si>
  <si>
    <t>Unit train service is a specialized scheduled shuttle type service in equipment (railroad or privately owned) dedicated to such service, moving between origin</t>
  </si>
  <si>
    <t>and destination.  The applicable tariffs and/or contracts generally require that a specific minimum tonnage or quantity of carloads be tendered as a unit for</t>
  </si>
  <si>
    <t>shipment on one bill of lading or other shipping document in a solid train for movement between origin and destination.  Such tariffs and/or contracts generally</t>
  </si>
  <si>
    <t>contain restricted detention provisions and are subject to time-volume requirements which reflect the approximate capacity of the unit trains for the stated</t>
  </si>
  <si>
    <t>period.  Way trains are defined as trains operated primarily to gather and distribute cars in road service and move them between way stations or way points.</t>
  </si>
  <si>
    <t>Through trains are those trains operated between two or more major concentration or distribution points.  Do not include unit train statistics in way or</t>
  </si>
  <si>
    <t>through train statistics.  A work train is a train operated solely or preponderantly for the purpose of transporting company freight, work equipment, or company</t>
  </si>
  <si>
    <t>employees.  Statistics for work trains should be reported under Item 11, only.  Statistics related to company equipment, company employees, and company freight</t>
  </si>
  <si>
    <t>moving in transportation trains are not to be reported in Item 11, but are to be reported in Items 4-17, 6-04, 7-02, 8-04, and 8-05, as instructed in notes I, K, and L.</t>
  </si>
  <si>
    <t>Report miles of road operated at close of year, excluding industrial tracks, yard tracks, and sidings.</t>
  </si>
  <si>
    <t xml:space="preserve">A train-mile is the movement of a train a distance of one mile.  In computing train-miles, fractions representing less than one-half mile shall be disregarded </t>
  </si>
  <si>
    <t>and other fractions shall be considered as one mile.  Train Miles-Running shall be based on the actual distance run between terminals and/or stations and shall be</t>
  </si>
  <si>
    <t xml:space="preserve">computed from the official time tables or distance tables.  Train-Miles shall not be increased to cover the running of locomotives from shops to terminals, </t>
  </si>
  <si>
    <t>doubling hills, switching, or other work at way stations, or for the service of helper or pusher locomotives or of extra locomotives on double-head or</t>
  </si>
  <si>
    <t xml:space="preserve">triple-head trains.  When the carrier's trains are detoured over foreign roads, the miles shall be computed on the basis of the miles actually run and in </t>
  </si>
  <si>
    <t>accordance with the service performed.  Train-miles shall be kept separately for trains hauled by locomotives and trains moved by motorcars.</t>
  </si>
  <si>
    <t>A motorcar is a self-propelled unit of equipment designed to carry freight or passengers, and is not considered a locomotive.</t>
  </si>
  <si>
    <t>A locomotive is a self-propelled unit of equipment designed solely for moving other equipment.  A locomotive unit-mile is a movement of a locomotive</t>
  </si>
  <si>
    <t>unit a distance of one mile under its own power.  Include miles made by all locomotive units.  Exclude miles made by motorcars.  Miles of locomotives</t>
  </si>
  <si>
    <t>in helper service shall be computed on the basis of actual distance run in such service.</t>
  </si>
  <si>
    <t>All locomotives unit-miles in road service shall be based on the actual distance run between terminals and/or stations.  Follow instruction (B) regarding</t>
  </si>
  <si>
    <t>fractions and official time tables for computing locomotive miles.</t>
  </si>
  <si>
    <t>(F)</t>
  </si>
  <si>
    <t>Train switching locomotive-miles shall be computed at the rate of six miles per hour for the time actually engaged in such service.  Include miles allowed</t>
  </si>
  <si>
    <t>for train locomotives for performing switching service at terminals and way stations.</t>
  </si>
  <si>
    <t>(G)</t>
  </si>
  <si>
    <t xml:space="preserve">Yard switching locomotive-miles shall be computed at the rate of six miles per hour for the time actually engaged in yard switching service.  Include </t>
  </si>
  <si>
    <t>miles allowed for yard locomotives for switching service in yards where regular switching service is maintained and in terminal switching and transfer</t>
  </si>
  <si>
    <t>service.</t>
  </si>
  <si>
    <t>(H)</t>
  </si>
  <si>
    <t xml:space="preserve">A car-mile is a movement of a unit of car equipment a distance of one mile. Use car designations shown in Schedule 710.  Under Railroad Owned and </t>
  </si>
  <si>
    <t xml:space="preserve">Leased Cars, Items 4-01 and 4-11, report both foreign cars and respondent's own cars while on the line of the respondent railroad.  In Items 4-13 </t>
  </si>
  <si>
    <t xml:space="preserve">and 4-15, report private-line cars and shipper owned cars.   Loaded and empty miles should be reported whether or not the railroad reimbursed the </t>
  </si>
  <si>
    <t xml:space="preserve">owner on a loaded and/or empty mile basis. Report miles made by flatcars carrying empty highway trailers that are not moving under revenue billings </t>
  </si>
  <si>
    <t>as empty freight car-miles. Do not report miles made by motorcars or business cars.</t>
  </si>
  <si>
    <t>(I)</t>
  </si>
  <si>
    <t xml:space="preserve">Exclude from Items 4-01, 4-11, 4-13, and 4-15, car-miles of work equipment, cars carrying company freight, and non-revenue private line cars </t>
  </si>
  <si>
    <t xml:space="preserve">moving in transportation trains. Include such car-miles in Items 4-17, 4-18, and 4-19.  If private line cars move in revenue service, the loaded </t>
  </si>
  <si>
    <t>and empty miles should not be considered no-payment or non-revenue car-miles.</t>
  </si>
  <si>
    <t>(J)</t>
  </si>
  <si>
    <t>Report miles actually run by passenger-train cars in transportation service.  Passenger-train car-miles include miles run by coaches and cars in which</t>
  </si>
  <si>
    <t>passengers are carried at regular tariff fares without extra charge for space occupied; miles run by combination passenger and baggage, passenger and</t>
  </si>
  <si>
    <t xml:space="preserve">mail, passenger and express; miles run by sleeping, parlor, and other cars for which an extra fare is charged; miles run by dining, cafe, and other cars </t>
  </si>
  <si>
    <t>devoted exclusively to the serving of meals and other refreshments and by club, lounge, and observation cars; and miles run by other passenger-train cars</t>
  </si>
  <si>
    <t>where services are combined such as baggage, express, and mail.</t>
  </si>
  <si>
    <t>(K)</t>
  </si>
  <si>
    <t>From conductor's or dispatcher's train reports or other appropriate sources, compute weight in tons (2,000 pounds).  Item 6-01 includes weight of all locomotive</t>
  </si>
  <si>
    <t>units moved one mile in transportation trains.  Ton-miles of motorcars should be excluded.  Items 6-02 and 6-03 represent tons behind locomotive units</t>
  </si>
  <si>
    <t xml:space="preserve">(cars and contents, cabooses) moved one mile in transportation trains (excluding non-revenue gross ton-miles).  Nonrevenue gross ton-miles in </t>
  </si>
  <si>
    <t>transportation trains include work equipment and cars carrying company freight and their contents.  Use 150 pounds as the average weight per passenger</t>
  </si>
  <si>
    <t>and four tons as the average weight of contents of each head-end car.</t>
  </si>
  <si>
    <t xml:space="preserve">  93</t>
  </si>
  <si>
    <t>INSTRUCTIONS  CONCERNING  RETURNS  TO  BE  MADE  IN  SCHEDULE  755 - (Concluded)</t>
  </si>
  <si>
    <t>(L)</t>
  </si>
  <si>
    <t xml:space="preserve">From conductor's train reports or other appropriate sources, compute ton-miles of freight.  Ton-miles represent the number of tons of revenue and </t>
  </si>
  <si>
    <t xml:space="preserve"> nonrevenue freight moved one mile in a transportation train.  Include net ton-miles in motorcar trains.  Exclude l.c.l.</t>
  </si>
  <si>
    <t>shipment of freight handled in mixed baggage express cars.  Total ton-miles of revenue freight should correspond to the ton-miles reported on Form CBS.</t>
  </si>
  <si>
    <t>(M)</t>
  </si>
  <si>
    <t xml:space="preserve">Road service represents elapsed time of transportation trains (both ordinary and light) between the time of leaving the initial terminals and the time at </t>
  </si>
  <si>
    <t>final terminals, including trains switching at way stations and delays on road as shown by conductor's or dispatcher's train reports.  Include time of</t>
  </si>
  <si>
    <t>motorcar service performed by train locomotives at terminals and way stations.  Report in Item 9-02, train switching hours included in Item 9-01.  Train</t>
  </si>
  <si>
    <t>switching is the time spent by the train while performing switching service at terminals and way stations where no regular yard service is maintained.</t>
  </si>
  <si>
    <t>A train hour is independent of the number of locomotives in the train.</t>
  </si>
  <si>
    <t>(N)</t>
  </si>
  <si>
    <t>Yard switching hours are hours expended in switching service performed by yard crews in yards where regular switching service is maintained, including</t>
  </si>
  <si>
    <t xml:space="preserve"> switching and transfer service in connection with the transportation of revenue and incidentally of company freight.  Hours in yard switching are</t>
  </si>
  <si>
    <t>independent of the number of locomotives used.</t>
  </si>
  <si>
    <t>(O)</t>
  </si>
  <si>
    <t>Work-train miles include the miles run by trains engaged in company service such as official inspection; inspection trains for railway commissioners</t>
  </si>
  <si>
    <t>for which no revenue is received; trains running special with fire apparatus to save carrier's property from destruction; trains run for transporting the</t>
  </si>
  <si>
    <t xml:space="preserve">carrier's employees to and from work when no transportation charge is made; wrecking trains run solely for the purpose of transporting company </t>
  </si>
  <si>
    <t xml:space="preserve">material; trains run for distributing material and supplies for use in connection with operations; and all other trains used in work-train services.  Exclude </t>
  </si>
  <si>
    <t>miles run by locomotives while engaged incidentally in switching company materials in company shops or material yards in connection with regular</t>
  </si>
  <si>
    <t>yard switching service or in switching equipment for repairs between yards and shops.</t>
  </si>
  <si>
    <t>(P)</t>
  </si>
  <si>
    <t>The number of loaded freight cars shall be obtained from the conductors' wheel report and shall be the sum of all loaded cars handled by each train.  For</t>
  </si>
  <si>
    <t xml:space="preserve">example, if a car moves loaded (1)  in a way train from the origination points, (2) in two through trains, and (3) in a way-train to the destination point, </t>
  </si>
  <si>
    <t xml:space="preserve">the total count of loaded cars would be four: two counts for the movements in the way trains and two counts for the movements in through trains.  </t>
  </si>
  <si>
    <t>Therefore, each car originated or received from a connecting carrier receives an initial count, plus one count for each subsequent physical transfer</t>
  </si>
  <si>
    <t>between trains on respondent's lines.  No additional count is given because of crew change or changes in track identification number unless there is a</t>
  </si>
  <si>
    <t>physical transfer of the car between trains.  Each car moving under revenue billing shall be considered as a loaded car.</t>
  </si>
  <si>
    <t>(Q)</t>
  </si>
  <si>
    <t xml:space="preserve">Report vehicles (TOFC trailers/containers, automobiles and trucks) loaded and unloaded to and from TOFC and multiple level freight cars when the </t>
  </si>
  <si>
    <t>work is performed at the railroad's expense.</t>
  </si>
  <si>
    <t>(R)</t>
  </si>
  <si>
    <t>Report the number of loaded revenue trailers/containers picked up, plus revenue trailers/containers delivered in TOFC/COFC and in highway</t>
  </si>
  <si>
    <t>interchange service, when the work is performed at the railroads' expense.  (Performed at railroads' expense means that railroad employees perform</t>
  </si>
  <si>
    <t xml:space="preserve">the service or that the railroad hires a subsidiary or outside contractor to perform the service.)  Do not include those trailers/containers which are picked </t>
  </si>
  <si>
    <t xml:space="preserve">up or delivered by a shipper or motor carrier, etc. when a tariff provision requires that the shipper or motor carrier, etc., and not the railroad, perform that </t>
  </si>
  <si>
    <t>service.  Note:  The count should reflect the trailer/containers for which expenses are reported in Schedule 417, line 2, column (b).</t>
  </si>
  <si>
    <t>(S)</t>
  </si>
  <si>
    <t>Report under Marine Terminals, Item 16, the tons loaded onto and unloaded from marine vessels at the expense of the reporting railroad.</t>
  </si>
  <si>
    <t>(T)</t>
  </si>
  <si>
    <t>Report the total number of foreign railroad cars on line at the end of the year (except surplus cars, see below).  Foreign railroad cars refers to freight</t>
  </si>
  <si>
    <t>cars owned by other railroads whose interline rental is settled on time (by hour) and actual line-haul mileage charges under the Code of Car Hire Rules.</t>
  </si>
  <si>
    <t>Carriers will be governed by local conditions in determining whether a car at an interchange point should be considered "on line."  Unserviceable cars include</t>
  </si>
  <si>
    <t>cars on repair tracks undergoing or awaiting repairs.  They include cars on repair tracks repaired and awaiting switching, cars on repair tracks undergoing or</t>
  </si>
  <si>
    <t>awaiting repairs switching, cars awaiting movement to repair tracks held in train yards (excluding cars which are to be repaired in the train yard without loss of time),</t>
  </si>
  <si>
    <t>cars moving empty in trains en route to shop, and cars stored awaiting disposition.</t>
  </si>
  <si>
    <t xml:space="preserve">Surplus cars are cars which are in serviceable condition for loading on the last day of the year, but have not been placed for loading within 48 hours.  </t>
  </si>
  <si>
    <t>This count can be an annual average based on weekly count of cars that have not been placed for loading within 48 hours.</t>
  </si>
  <si>
    <t>(U)</t>
  </si>
  <si>
    <t>Flat-TOFC/COFC Car miles reported in lines 25 (4-020), 41 (4-120), 57 (4-140) and 75 (4-160) will be computed using cars rather than</t>
  </si>
  <si>
    <t>constructed container platforms.  For example, an articulated car consisting of five platforms moved one mile will be counted as one car-mile,</t>
  </si>
  <si>
    <t>not five car-miles.</t>
  </si>
  <si>
    <t>(V)</t>
  </si>
  <si>
    <t>The intermodal Load Factor reported on Line 134 will be calculated for the average number of intermodal (TOFC/COFC) units loaded</t>
  </si>
  <si>
    <t>on the average intermodal car.  Units are to be calculated in the same manner as Line 123 (13 TOFC/COFC - No. of Revenue Trailers &amp;</t>
  </si>
  <si>
    <t>Containers Loaded and Unloaded (Q)).  Intermodal cars will be calculated in accordance with instruction U for reporting Flat-TOFC/COFC</t>
  </si>
  <si>
    <t>Car-miles.  Both intermodal (TOFC/COFC) units and intermodal cars are to be calculated using actual units and not constructed intermodal</t>
  </si>
  <si>
    <t>(TOFC/COFC) units or cars.</t>
  </si>
  <si>
    <t>94</t>
  </si>
  <si>
    <t xml:space="preserve">755. RAILROAD OPERATING STATISTICS </t>
  </si>
  <si>
    <t xml:space="preserve"> Freight</t>
  </si>
  <si>
    <t>Item Description</t>
  </si>
  <si>
    <t xml:space="preserve"> Train</t>
  </si>
  <si>
    <t>Train</t>
  </si>
  <si>
    <t>1  Miles of Road Operated (A)</t>
  </si>
  <si>
    <t>2  Train Miles - Running (B)</t>
  </si>
  <si>
    <t xml:space="preserve">       2-01  Unit Trains</t>
  </si>
  <si>
    <t>xxxxxx</t>
  </si>
  <si>
    <t xml:space="preserve">       2-02  Way Trains</t>
  </si>
  <si>
    <t xml:space="preserve">       2-03  Through Trains</t>
  </si>
  <si>
    <t xml:space="preserve">       2-04  TOTAL TRAIN MILES (lines 2-4)</t>
  </si>
  <si>
    <t xml:space="preserve">       2-05  Motorcars (C)</t>
  </si>
  <si>
    <t xml:space="preserve">       2-07  TOTAL ALL TRAINS (lines 5 and 6)</t>
  </si>
  <si>
    <t>3  Locomotive Unit Miles (D)</t>
  </si>
  <si>
    <t xml:space="preserve">    Road Service (E)</t>
  </si>
  <si>
    <t xml:space="preserve">       3-01  Unit Trains</t>
  </si>
  <si>
    <t xml:space="preserve">       3-02  Way Trains</t>
  </si>
  <si>
    <t xml:space="preserve">       3-03  Through Trains</t>
  </si>
  <si>
    <t xml:space="preserve">       3-04  TOTAL (lines 8-10)</t>
  </si>
  <si>
    <t xml:space="preserve">       3-11  Train Switching (F)</t>
  </si>
  <si>
    <t xml:space="preserve">       3-21  Yard Switching (G)</t>
  </si>
  <si>
    <t xml:space="preserve">       3-31  TOTAL ALL SERVICES (lines 11-13)</t>
  </si>
  <si>
    <t>4  Freight Car-Miles (thousands) (H)</t>
  </si>
  <si>
    <t xml:space="preserve">       4-01  RR Owned and Leased Cars - 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</si>
  <si>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</si>
  <si>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</si>
  <si>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</si>
  <si>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</si>
  <si>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</si>
  <si>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</si>
  <si>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</si>
  <si>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</si>
  <si>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</si>
  <si>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</si>
  <si>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</si>
  <si>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</si>
  <si>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</si>
  <si>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</si>
  <si>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</si>
  <si>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</si>
  <si>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 xml:space="preserve">  95</t>
  </si>
  <si>
    <t>755. RAILROAD OPERATING STATISTICS - (Continued)</t>
  </si>
  <si>
    <t xml:space="preserve">       4-11  RR Owned and Leased Cars-Empty</t>
  </si>
  <si>
    <t xml:space="preserve">       4-110 Box-Plain 40-Foot</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</si>
  <si>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</si>
  <si>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</si>
  <si>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</si>
  <si>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</si>
  <si>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</si>
  <si>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</si>
  <si>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</si>
  <si>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4-118 Refrigerator-Mechanical</t>
  </si>
  <si>
    <t xml:space="preserve">       4-119 Refrigerator-Non-Mechanical</t>
  </si>
  <si>
    <t xml:space="preserve">       4-120 Flat-TOFC/COFC</t>
  </si>
  <si>
    <t xml:space="preserve">       4-121 Flat-Multi-Level</t>
  </si>
  <si>
    <t xml:space="preserve">       4-122 Flat-General Service</t>
  </si>
  <si>
    <t xml:space="preserve">       4-123 Flat-All Other</t>
  </si>
  <si>
    <t xml:space="preserve">       4-124 All Other Car Types-Total</t>
  </si>
  <si>
    <t xml:space="preserve">       4-125 TOTAL (lines 31-45)</t>
  </si>
  <si>
    <t xml:space="preserve">       4-13  Private Line Cars - Loaded (H)</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</si>
  <si>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</si>
  <si>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</si>
  <si>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</si>
  <si>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</si>
  <si>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</si>
  <si>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</si>
  <si>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</si>
  <si>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</si>
  <si>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</si>
  <si>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</si>
  <si>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</si>
  <si>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</si>
  <si>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</si>
  <si>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</si>
  <si>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</si>
  <si>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</si>
  <si>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4-146 All Other Car Types</t>
  </si>
  <si>
    <t xml:space="preserve">       4-147 TOTAL (lines 47-63)</t>
  </si>
  <si>
    <t>96</t>
  </si>
  <si>
    <t xml:space="preserve">       4-15  Private Line Cars-Empty (H)</t>
  </si>
  <si>
    <t xml:space="preserve">       4-150 Box-Plain 40-Foot</t>
  </si>
  <si>
    <t xml:space="preserve">       4-151 Box-Plain 50-Foot and Longer</t>
  </si>
  <si>
    <t xml:space="preserve">       4-152 Box-Equipped</t>
  </si>
  <si>
    <t xml:space="preserve">       4-153 Gondola-Plain</t>
  </si>
  <si>
    <t xml:space="preserve">       4-154 Gondola-Equipped</t>
  </si>
  <si>
    <t xml:space="preserve">       4-155 Hopper-Covered</t>
  </si>
  <si>
    <t xml:space="preserve">       4-156 Hopper-Open Top-General Service</t>
  </si>
  <si>
    <t xml:space="preserve">       4-157 Hopper-Open Top-Special Service</t>
  </si>
  <si>
    <t xml:space="preserve">       4-158 Refrigerator-Mechanical</t>
  </si>
  <si>
    <t xml:space="preserve">       4-159 Refrigerator-Non-Mechanical</t>
  </si>
  <si>
    <t xml:space="preserve">       4-160 Flat-TOFC/COFC</t>
  </si>
  <si>
    <t xml:space="preserve">       4-161 Flat-Multi-Level</t>
  </si>
  <si>
    <t xml:space="preserve">       4-162 Flat-General Service</t>
  </si>
  <si>
    <t xml:space="preserve">       4-163 Flat-All Other</t>
  </si>
  <si>
    <t xml:space="preserve">       4-164 Tank Under 22,000 Gallons</t>
  </si>
  <si>
    <t xml:space="preserve">       4-165 Tank-22,000 Gallons and Over</t>
  </si>
  <si>
    <t xml:space="preserve">       4-166 All Other Car Types-Total</t>
  </si>
  <si>
    <t xml:space="preserve">       4-167 TOTAL (lines 65-81)</t>
  </si>
  <si>
    <t xml:space="preserve">       4-17  Work Equipment and Company Freight Car-Miles</t>
  </si>
  <si>
    <r>
      <t xml:space="preserve">       4-18  No Payment Car-Miles (I) </t>
    </r>
    <r>
      <rPr>
        <vertAlign val="superscript"/>
        <sz val="9"/>
        <rFont val="Times New Roman"/>
        <family val="1"/>
      </rPr>
      <t>(1)</t>
    </r>
  </si>
  <si>
    <t xml:space="preserve">       4-19  Total Car-Miles by Train Type (Note)</t>
  </si>
  <si>
    <t xml:space="preserve">       4-191 Unit Trains</t>
  </si>
  <si>
    <t xml:space="preserve">       4-192 Way Trains</t>
  </si>
  <si>
    <t xml:space="preserve">       4-193 Through Trains</t>
  </si>
  <si>
    <t xml:space="preserve">       4-194 TOTAL (Lines 85-87)</t>
  </si>
  <si>
    <t xml:space="preserve">       4-20  Caboose Miles</t>
  </si>
  <si>
    <t xml:space="preserve">  97</t>
  </si>
  <si>
    <t>755. RAILROAD OPERATING STATISTICS - (Concluded)</t>
  </si>
  <si>
    <t>6  Gross Ton Miles (thousands) (K)</t>
  </si>
  <si>
    <t xml:space="preserve">       6-01  Road Locomotives</t>
  </si>
  <si>
    <t xml:space="preserve">       6-02  Freight Trains, Crs., Cnts., &amp; Caboose</t>
  </si>
  <si>
    <t xml:space="preserve">       6-020 Unit Trains</t>
  </si>
  <si>
    <t xml:space="preserve">       6-021 Way Trains</t>
  </si>
  <si>
    <t xml:space="preserve">       6-022 Through Trains</t>
  </si>
  <si>
    <t xml:space="preserve">       6-03  Passenger-Trains, Crs., and Cnts.</t>
  </si>
  <si>
    <t xml:space="preserve">       6-04  Non-Revenue</t>
  </si>
  <si>
    <t xml:space="preserve">       6-05  TOTAL (lines 98-103)</t>
  </si>
  <si>
    <t>7  Tons of Freight (thousands)</t>
  </si>
  <si>
    <t xml:space="preserve">       7-01  Revenue</t>
  </si>
  <si>
    <t xml:space="preserve">       7-02  Non-Revenue</t>
  </si>
  <si>
    <t xml:space="preserve">       7-03  TOTAL (lines 105 and 106)</t>
  </si>
  <si>
    <t>8  Ton-Miles of Freight (thousands) (L)</t>
  </si>
  <si>
    <t xml:space="preserve">       8-01  Revenue-Road Service</t>
  </si>
  <si>
    <t xml:space="preserve">       8-02  Revenue-Lake Transfer Service</t>
  </si>
  <si>
    <t xml:space="preserve">       8-03  TOTAL (lines 108 and 109)</t>
  </si>
  <si>
    <t xml:space="preserve">       8-04  Non-Revenue-Road Service</t>
  </si>
  <si>
    <t xml:space="preserve">       8-05  Non-Revenue-Lake Transfer Service</t>
  </si>
  <si>
    <t xml:space="preserve">       8-06  TOTAL (lines 111 and 112)</t>
  </si>
  <si>
    <t xml:space="preserve">       8-07  TOTAL-REVENUE &amp; NON-REVENUE(lines 110 and 113)</t>
  </si>
  <si>
    <t>9  Train Hours (M)</t>
  </si>
  <si>
    <t xml:space="preserve">       9-01  Road Service</t>
  </si>
  <si>
    <t xml:space="preserve">       9-02  Train Switching</t>
  </si>
  <si>
    <t xml:space="preserve">10  Total Yard-Switching Hours (N) </t>
  </si>
  <si>
    <t>11  Train-Miles Work Trains (O)</t>
  </si>
  <si>
    <t xml:space="preserve">       11-01 Locomotives</t>
  </si>
  <si>
    <t xml:space="preserve">       11-02 Motorcars</t>
  </si>
  <si>
    <t>12  Number of Loaded Freight Cars (P)</t>
  </si>
  <si>
    <t xml:space="preserve">       12-01 Unit Trains</t>
  </si>
  <si>
    <t xml:space="preserve">       12-02 Way Trains</t>
  </si>
  <si>
    <t xml:space="preserve">       12-03 Through Trains</t>
  </si>
  <si>
    <t>13  TOFC/COFC-No. of Rev. Trailers &amp; Cont Loaded &amp; Unloaded (Q)</t>
  </si>
  <si>
    <t>14  Multi-Level Cars-No. of Motor Vehicles Loaded &amp; Unloaded (Q)</t>
  </si>
  <si>
    <t>15  TOFC/COFC-No. of Rev. Trailers Picked Up and Delivered (R)</t>
  </si>
  <si>
    <t>16  Revenue Tons-Marine Terminal (S)</t>
  </si>
  <si>
    <t xml:space="preserve">       16-01 Marine Terminals-Coal</t>
  </si>
  <si>
    <t xml:space="preserve">       16-02 Marine Terminals-Ore</t>
  </si>
  <si>
    <t xml:space="preserve">       16-03 Marine Terminals-Other</t>
  </si>
  <si>
    <t xml:space="preserve">       16-04 TOTAL (lines 126-128)</t>
  </si>
  <si>
    <t>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</si>
  <si>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</si>
  <si>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</si>
  <si>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</si>
  <si>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</si>
  <si>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</si>
  <si>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 xml:space="preserve"> Railroad Initials:    GTC        Year  2013       </t>
  </si>
  <si>
    <t xml:space="preserve">                                </t>
  </si>
  <si>
    <t>Schedules 330, 332, 335, 352B, 410, 700, 710, 710S, and 720</t>
  </si>
  <si>
    <t xml:space="preserve"> FOR THE </t>
  </si>
  <si>
    <t xml:space="preserve"> YEAR ENDED DECEMBER 31, 2013</t>
  </si>
  <si>
    <t xml:space="preserve">PTC Supplement to Railroad Annual Report R-1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</si>
  <si>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</si>
  <si>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</si>
  <si>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</si>
  <si>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</si>
  <si>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</si>
  <si>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</si>
  <si>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</si>
  <si>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</si>
  <si>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</si>
  <si>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</si>
  <si>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  INVENTORY OF EQUIPMENT - Concluded</t>
  </si>
  <si>
    <t>PTC 710S.  UNIT COST OF EQUIPMENT INSTALLED DURING THE YEAR</t>
  </si>
  <si>
    <t>PTC 720.  TRACK AND TRAFFIC CONDITIONS</t>
  </si>
  <si>
    <t>120-1</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</si>
  <si>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</si>
  <si>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</si>
  <si>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</si>
  <si>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</si>
  <si>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</si>
  <si>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</si>
  <si>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</si>
  <si>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VERIFICATION</t>
  </si>
  <si>
    <t xml:space="preserve">     The foregoing report shall be verified by the oath of the officer having control of the accounting of the respondent. This report shall also be</t>
  </si>
  <si>
    <t>verified by the oath of the president or other chief officer of the respondent, unless the respondent states that such officer has no control over</t>
  </si>
  <si>
    <t>the respondent's accounting and reporting.</t>
  </si>
  <si>
    <t>OATH</t>
  </si>
  <si>
    <t>(To be made by the officer having control of the accounting of the respondent)</t>
  </si>
  <si>
    <t xml:space="preserve">State of                               QUEBEC           </t>
  </si>
  <si>
    <t>County of                           MONTREAL</t>
  </si>
  <si>
    <r>
      <t xml:space="preserve">                          SERGE PHARAND                                                   makes oath and says that he is        </t>
    </r>
    <r>
      <rPr>
        <sz val="7.8"/>
        <rFont val="Times New Roman"/>
        <family val="1"/>
      </rPr>
      <t>VICE-PRESIDENT AND CORPORATE COMPTROLLER</t>
    </r>
    <r>
      <rPr>
        <sz val="8"/>
        <rFont val="Times New Roman"/>
        <family val="1"/>
      </rPr>
      <t xml:space="preserve"> </t>
    </r>
  </si>
  <si>
    <t xml:space="preserve">                         (Insert here name of the affiant)                                                                                         (Insert here the official title of the affiant)</t>
  </si>
  <si>
    <t>Of                             GRAND TRUNK CORPORATION</t>
  </si>
  <si>
    <t>(Insert here the exact legal title or name of the respondent)</t>
  </si>
  <si>
    <t>that it is his duty to have supervision over the books of accounts of the respondent and to control the manner in which such books are kept; that</t>
  </si>
  <si>
    <t>he knows that such books have been kept in good faith during the period covered by this report; that he knows that the entries contained</t>
  </si>
  <si>
    <t>in this report relate to accounting matters have been prepared in accordance with the provisions of the Uniform System of Accounts for Railroad</t>
  </si>
  <si>
    <t>Companies and other accounting and reporting directives of the Surface Transportation Board; that he believes that all other statements of</t>
  </si>
  <si>
    <t>fact contained in this report are true, and that this report is a correct and complete statement, accurately taken from the books and records, of the</t>
  </si>
  <si>
    <t>business and affairs of the above-named respondent during the period of time from and including</t>
  </si>
  <si>
    <t xml:space="preserve">          JANUARY 1, 2013,         to and including         DECEMBER 31, 2013.   </t>
  </si>
  <si>
    <t xml:space="preserve">            (Signature of affiant)</t>
  </si>
  <si>
    <t>Subscribed and sworn to before me, a          COMMISSIONER OF OATHS               in and for the State and County</t>
  </si>
  <si>
    <t xml:space="preserve">above named, this         25th              day of             MARCH,                          2014.   </t>
  </si>
  <si>
    <t xml:space="preserve">My commission expires            November 13, 2016                    </t>
  </si>
  <si>
    <t xml:space="preserve">                      Use an</t>
  </si>
  <si>
    <t xml:space="preserve">                        LS                                                                                                                                                                                         </t>
  </si>
  <si>
    <t xml:space="preserve">               impression seal                                                                                                    (Signature of officer authorized to administer oaths)</t>
  </si>
  <si>
    <t>SUPPLEMENTAL  OATH</t>
  </si>
  <si>
    <t>(By the president or other chief officer of the respondent)</t>
  </si>
  <si>
    <t xml:space="preserve">                      LUC JOBIN                                    makes oath and says that he is        EXECUTIVE VICE-PRESIDENT AND CHIEF FINANCIAL OFFICER</t>
  </si>
  <si>
    <t xml:space="preserve">                (Insert here name of the affiant)                                                                                                      (Insert here the official title of the affiant)</t>
  </si>
  <si>
    <t>Of                         GRAND TRUNK CORPORATION</t>
  </si>
  <si>
    <t>that he has carefully examined the foregoing report; that he believes that all statements of fact contained in the said report are true; and</t>
  </si>
  <si>
    <t>that the said report is a correct and complete statement of the business and affairs of the above-named respondent and the operations of its</t>
  </si>
  <si>
    <t>property during the period of time from and including</t>
  </si>
  <si>
    <t xml:space="preserve">                                                                                                                                                                                                                   </t>
  </si>
  <si>
    <t xml:space="preserve">                                                                                                                                                                                        (Signature of affiant)</t>
  </si>
  <si>
    <t>Subscribed and sworn to before me, a                    COMMISSIONER OF OATHS                           in and for the State and county</t>
  </si>
  <si>
    <t xml:space="preserve">above named, this          25th             day of                MARCH,                         2014.   </t>
  </si>
  <si>
    <t xml:space="preserve">My commission expires                November 13, 2016                </t>
  </si>
  <si>
    <t xml:space="preserve">                               Use an</t>
  </si>
  <si>
    <t xml:space="preserve">                                  LS                                                                                                                                                                           </t>
  </si>
  <si>
    <t xml:space="preserve">                         impression seal                                                                                                           (Signature of officer authorized to administer oaths)</t>
  </si>
  <si>
    <t>MEMORANDA</t>
  </si>
  <si>
    <t>(FOR USE OF BOARD ONLY)</t>
  </si>
  <si>
    <t>CORRESPONDENCE</t>
  </si>
  <si>
    <t>Date of</t>
  </si>
  <si>
    <t>Answer</t>
  </si>
  <si>
    <t>Letter, Fax or</t>
  </si>
  <si>
    <t>File number</t>
  </si>
  <si>
    <t>Office Addressed</t>
  </si>
  <si>
    <t>Telegram of</t>
  </si>
  <si>
    <t>Subject</t>
  </si>
  <si>
    <t>Needed</t>
  </si>
  <si>
    <t>Telegram</t>
  </si>
  <si>
    <t>Letter, Fax, or</t>
  </si>
  <si>
    <t>Name</t>
  </si>
  <si>
    <t>Month</t>
  </si>
  <si>
    <t>Day</t>
  </si>
  <si>
    <t>CORRECTIONS</t>
  </si>
  <si>
    <t>Authority</t>
  </si>
  <si>
    <t>Clerk</t>
  </si>
  <si>
    <t>Date Correction</t>
  </si>
  <si>
    <t>Officer sending letter, fax or</t>
  </si>
  <si>
    <t>Board</t>
  </si>
  <si>
    <t>Making</t>
  </si>
  <si>
    <t>telegram</t>
  </si>
  <si>
    <t>File</t>
  </si>
  <si>
    <t>Correction</t>
  </si>
  <si>
    <t>EXPLANATORY REMARKS</t>
  </si>
  <si>
    <t xml:space="preserve">Railroad Annual Report R-1 </t>
  </si>
  <si>
    <t>INDEX</t>
  </si>
  <si>
    <t>Page No.</t>
  </si>
  <si>
    <t>Accumulated depreciation</t>
  </si>
  <si>
    <t xml:space="preserve">    Road and equipment leased</t>
  </si>
  <si>
    <t xml:space="preserve">        From others ...........................................................................................................................................................................................................................................</t>
  </si>
  <si>
    <t xml:space="preserve">        Improvements to .......................................................................................................................................................................................................................................</t>
  </si>
  <si>
    <t xml:space="preserve">        To others .............................................................................................................................................................................................................................................</t>
  </si>
  <si>
    <t xml:space="preserve">    Owned and used  .......................................................................................................................................................................................................................................</t>
  </si>
  <si>
    <t>Accruals - railway tax ........................................................................................................................................................................................................................................</t>
  </si>
  <si>
    <t>Analysis of taxes  ............................................................................................................................................................................................................................................</t>
  </si>
  <si>
    <t>Application of funds - source .....................................................................................................................................................................................................</t>
  </si>
  <si>
    <t>Balance sheet  ...............................................................................................................................................................................................................................................</t>
  </si>
  <si>
    <t>5-15</t>
  </si>
  <si>
    <t>Capital stock ...............................................................................................................................................................................................................................................</t>
  </si>
  <si>
    <t>Car, locomotive, and floating equipment - classification  .....................................................................................................................................................................................................</t>
  </si>
  <si>
    <t>78-83</t>
  </si>
  <si>
    <t>Cash flow .................................................................................................................................................................................................................................</t>
  </si>
  <si>
    <t>21-22</t>
  </si>
  <si>
    <t>Company service equipment  ....................................................................................................................................................................................................................................</t>
  </si>
  <si>
    <t>Compensating balances and short-term borrowing arrangements ...................................................................................................................................................................................................</t>
  </si>
  <si>
    <t>Consumption of fuel by motive power units .....................................................................................................................................................................................................................</t>
  </si>
  <si>
    <t>Contingent assets and liabilities .............................................................................................................................................................................................................................</t>
  </si>
  <si>
    <t>Crossties (see Ties)</t>
  </si>
  <si>
    <t>Debt holdings ...............................................................................................................................................................................................................................................</t>
  </si>
  <si>
    <t xml:space="preserve">Depreciation base and rates </t>
  </si>
  <si>
    <t xml:space="preserve">    Road and equipment leased </t>
  </si>
  <si>
    <t xml:space="preserve">        From others  ..........................................................................................................................................................................................................................................</t>
  </si>
  <si>
    <t xml:space="preserve">        Improvements to  ......................................................................................................................................................................................................................................</t>
  </si>
  <si>
    <t>32-33</t>
  </si>
  <si>
    <t xml:space="preserve">        Owned and used ........................................................................................................................................................................................................................................</t>
  </si>
  <si>
    <t>Electric locomotive equipment at close of year ................................................................................................................................................................................................................</t>
  </si>
  <si>
    <t>Equipment-classified  .........................................................................................................................................................................................................................................</t>
  </si>
  <si>
    <t xml:space="preserve">    Company service  ..........................................................................................................................................................................................................................................</t>
  </si>
  <si>
    <t xml:space="preserve">    Floating ...............................................................................................................................................................................................................................................</t>
  </si>
  <si>
    <t>82-83</t>
  </si>
  <si>
    <t xml:space="preserve">    Freight-train cars  .......................................................................................................................................................................................................................................</t>
  </si>
  <si>
    <t>80-81</t>
  </si>
  <si>
    <t xml:space="preserve">    Highway revenue equipment  ................................................................................................................................................................................................................................</t>
  </si>
  <si>
    <t xml:space="preserve">    Passenger-train cars  .....................................................................................................................................................................................................................................</t>
  </si>
  <si>
    <t>78-79</t>
  </si>
  <si>
    <t xml:space="preserve">    Inventory ...........................................................................................................................................................................................................................................</t>
  </si>
  <si>
    <t xml:space="preserve">    Owned - Not in service of respondent  .....................................................................................................................................................................................................................</t>
  </si>
  <si>
    <t>Equipment leased, depreciation base and rate</t>
  </si>
  <si>
    <t xml:space="preserve">    From others ...............................................................................................................................................................................................................................................</t>
  </si>
  <si>
    <t xml:space="preserve">    Improvements to ...........................................................................................................................................................................................................................................</t>
  </si>
  <si>
    <t xml:space="preserve">        Reserve ...............................................................................................................................................................................................................................................</t>
  </si>
  <si>
    <t xml:space="preserve">    To others ...............................................................................................................................................................................................................................................</t>
  </si>
  <si>
    <t>Equipment owned, depreciation base rates ......................................................................................................................................................................................................................</t>
  </si>
  <si>
    <t xml:space="preserve">    Reserve ...............................................................................................................................................................................................................................................</t>
  </si>
  <si>
    <t>Expenses - railway operating  .................................................................................................................................................................................................................................</t>
  </si>
  <si>
    <t>45-51</t>
  </si>
  <si>
    <t>Extraordinary items ...........................................................................................................................................................................................................................................</t>
  </si>
  <si>
    <t>Federal income taxes ..........................................................................................................................................................................................................................................</t>
  </si>
  <si>
    <t>Financial position - changes in ...............................................................................................................................................................................................................................</t>
  </si>
  <si>
    <t>Floating equipment ............................................................................................................................................................................................................................................</t>
  </si>
  <si>
    <t>Freight cars loaded ...........................................................................................................................................................................................................................................</t>
  </si>
  <si>
    <t>Freight-train cars ............................................................................................................................................................................................................................................</t>
  </si>
  <si>
    <t>Freight car-miles .............................................................................................................................................................................................................................................</t>
  </si>
  <si>
    <t>Fuel consumed diesel ..........................................................................................................................................................................................................................................</t>
  </si>
  <si>
    <t xml:space="preserve">    Cost ...............................................................................................................................................................................................................................................</t>
  </si>
  <si>
    <t>Funded debt  (see Debt holdings)</t>
  </si>
  <si>
    <t>Guaranties and suretyships ....................................................................................................................................................................................................................................</t>
  </si>
  <si>
    <t>Identity of respondent ........................................................................................................................................................................................................................................</t>
  </si>
  <si>
    <t>Items in selected income and retained earnings accounts .......................................................................................................................................................................................................</t>
  </si>
  <si>
    <t>Investments in common stocks of affiliated companies ..........................................................................................................................................................................................................</t>
  </si>
  <si>
    <t>Investments and advances of affiliated companies  .............................................................................................................................................................................................................</t>
  </si>
  <si>
    <t>26-29</t>
  </si>
  <si>
    <t>Railway property used in transportation service  ..........................................................................................................................................................................................................</t>
  </si>
  <si>
    <t>42-43</t>
  </si>
  <si>
    <t>Road and equipment ........................................................................................................................................................................................................................................</t>
  </si>
  <si>
    <t xml:space="preserve">    Changes during year ...................................................................................................................................................................................................................................</t>
  </si>
  <si>
    <t xml:space="preserve">    Leased property - improvements made during the year ...................................................................................................................................................................................................</t>
  </si>
  <si>
    <t>Leases  ..............................................................................................................................................................................................................................................</t>
  </si>
  <si>
    <t>Locomotive equipment ..........................................................................................................................................................................................................................................</t>
  </si>
  <si>
    <t xml:space="preserve">    Electric and other ........................................................................................................................................................................................................................................</t>
  </si>
  <si>
    <t xml:space="preserve">    Consumption of diesel fuel  ...............................................................................................................................................................................................................................</t>
  </si>
  <si>
    <t>Locomotive unit miles .........................................................................................................................................................................................................................................</t>
  </si>
  <si>
    <t>INDEX  (Continued)</t>
  </si>
  <si>
    <t>Mileage - average of road operated.............................................................................................................................................................................…………………………….</t>
  </si>
  <si>
    <t xml:space="preserve">    Of new tracks in which rails were laid ..................................................................................................................................................………………………………</t>
  </si>
  <si>
    <t xml:space="preserve">    Of new tracks in which ties were laid .....................................................................................................................................................……………………..</t>
  </si>
  <si>
    <t>Miscellaneous items in retained income accounts for the year .......................................................................................................................…………………………..</t>
  </si>
  <si>
    <t>Motorcar car miles ..........................................................................................................................................................................................……………………….</t>
  </si>
  <si>
    <t xml:space="preserve">Motor rail cars owned or leased .........................................................................................................................................................................………………….              </t>
  </si>
  <si>
    <t>Net income .............................................................................................................................................................................................................</t>
  </si>
  <si>
    <t>Oath ..............................................................................................................................................................................................................……………………………….</t>
  </si>
  <si>
    <t>Operating expenses  (see Expenses)</t>
  </si>
  <si>
    <t xml:space="preserve">    Revenues  (see Revenues) </t>
  </si>
  <si>
    <t xml:space="preserve">    Statistics  (see Statistics) </t>
  </si>
  <si>
    <t>Ordinary income ...........................................................................................................................................................................................……………...…………………...</t>
  </si>
  <si>
    <t xml:space="preserve">Private line cars loaded ...................................................................................................................................................................................                                    </t>
  </si>
  <si>
    <t xml:space="preserve">Private line cars empty .............................................................................................................................................................................…………………………………………..          </t>
  </si>
  <si>
    <t xml:space="preserve">PTC Supplement .............................................................................................................................................................................…………………………………………..          </t>
  </si>
  <si>
    <t>98-120</t>
  </si>
  <si>
    <t>Rails</t>
  </si>
  <si>
    <t xml:space="preserve">    Laid in replacement ............................................................................................................................................................................................        </t>
  </si>
  <si>
    <t xml:space="preserve">    Charges to operating expenses ...........................................................................................................................................................................      </t>
  </si>
  <si>
    <t xml:space="preserve">    Additional tracks, new lines, and extensions ..................................................................................................................................................                                   …………………………………</t>
  </si>
  <si>
    <t xml:space="preserve">        Miles of new track in which rails were laid ...............................................................................................................................................                                                          .</t>
  </si>
  <si>
    <t xml:space="preserve">        Weight of ............................................................................................................................................................................................………………………………..      </t>
  </si>
  <si>
    <t xml:space="preserve">Railway - Operating expenses ......................................................................................................................................................................…………......            </t>
  </si>
  <si>
    <t xml:space="preserve">Railway - Operating revenues ........................................................................................................................................................................................................... </t>
  </si>
  <si>
    <t xml:space="preserve">Results of operations ....................................................................................................................................................................................………………………....            </t>
  </si>
  <si>
    <t>16-17</t>
  </si>
  <si>
    <t>Retained income unappropriated ................................................................................................................................................................                                                        ……………</t>
  </si>
  <si>
    <t xml:space="preserve">    Miscellaneous items in accounts for year ..................................................................................................................................................                </t>
  </si>
  <si>
    <t>Revenues</t>
  </si>
  <si>
    <t xml:space="preserve">    Freight .................................................................................................................................................................................................…………………………………………………………………….</t>
  </si>
  <si>
    <t xml:space="preserve">    Passenger .............................................................................................................................................................................................…………….</t>
  </si>
  <si>
    <t xml:space="preserve">Road and Equipment - investment in ..........................................................................................................................................................…………………………….....         </t>
  </si>
  <si>
    <t xml:space="preserve">    Improvements to leased property .......................................................................................................................................................………………………..</t>
  </si>
  <si>
    <t>Q</t>
  </si>
  <si>
    <t xml:space="preserve">        Reserve .............................................................................................................................................................................................</t>
  </si>
  <si>
    <t xml:space="preserve">    Leased to others - Depreciation base and rates .......................................................................................................................................</t>
  </si>
  <si>
    <t>Owned - Depreciation base and rates .........................................................................................................................................................</t>
  </si>
  <si>
    <t xml:space="preserve">    Used - Depreciation base and rates ........................................................................................................................................................</t>
  </si>
  <si>
    <t>Road - Mileage operated at close of year ..................................................................................................................................................</t>
  </si>
  <si>
    <t xml:space="preserve">    By states and territories ..........................................................................................................................................................................</t>
  </si>
  <si>
    <t>Securities (see Investments)</t>
  </si>
  <si>
    <t>Short - term borrowing arrangements - compensating balances and ..............................................................................................................</t>
  </si>
  <si>
    <t>Sinking funds ......................................................................................................................................................................................................</t>
  </si>
  <si>
    <t>Sources and application of working capital .................................................................................................................................................</t>
  </si>
  <si>
    <t>Specialized service subschedule .....................................................................................................................................................................</t>
  </si>
  <si>
    <t>Statement of cash flows.................................................................................................................................................................</t>
  </si>
  <si>
    <t>Stock outstanding ..........................................................................................................................................................................................</t>
  </si>
  <si>
    <t xml:space="preserve">    Changes during year ..................................................................................................................................................................................</t>
  </si>
  <si>
    <t xml:space="preserve">    Number of security holders .........................................................................................................................................................................</t>
  </si>
  <si>
    <t xml:space="preserve">    Total voting power .....................................................................................................................................................................................</t>
  </si>
  <si>
    <t>3-4</t>
  </si>
  <si>
    <t xml:space="preserve">    Value per share ........................................................................................................................................................................................</t>
  </si>
  <si>
    <t xml:space="preserve">    Voting rights ..............................................................................................................................................................................................</t>
  </si>
  <si>
    <t>Supporting schedule - equipment................................................................................................................................................................</t>
  </si>
  <si>
    <t>56-57</t>
  </si>
  <si>
    <t>Supporting schedule - road ...........................................................................................................................................................................</t>
  </si>
  <si>
    <t>Suretyships - Guaranties and ...........................................................................................................................................................................</t>
  </si>
  <si>
    <t>Ties laid in replacement ..................................................................................................................................................................................</t>
  </si>
  <si>
    <t>Ties - Additional tracks, new lines, and extensions .........................................................................................................................................</t>
  </si>
  <si>
    <t>Tracks operated at close of year ....................................................................................................................................................................</t>
  </si>
  <si>
    <t xml:space="preserve">   Miles of, at close of year ...........................................................................................................................................................................</t>
  </si>
  <si>
    <t>Track and traffic conditions ........................................................................................................................................................................</t>
  </si>
  <si>
    <t>Train hours, yard switching ...........................................................................................................................................................................</t>
  </si>
  <si>
    <t>Train miles .....................................................................................................................................................................................................</t>
  </si>
  <si>
    <t>Tons of freight ..............................................................................................................................................................................................</t>
  </si>
  <si>
    <t>Ton - miles of freight ........................................................................................................................................................................................</t>
  </si>
  <si>
    <t>TOFC/COFC number of revenue trailers and containers - loaded and unloaded  ............................................................................................</t>
  </si>
  <si>
    <t>Voting powers and elections ..........................................................................................................................................................................</t>
  </si>
  <si>
    <t>Weight of rail ...............................................................................................................................................................................................</t>
  </si>
  <si>
    <t xml:space="preserve">PTC 330. ROAD PROPERTY AND EQUIPMENT AND IMPROVEMENTS TO LEASED PROPERTY AND EQUIPMENT </t>
  </si>
</sst>
</file>

<file path=xl/styles.xml><?xml version="1.0" encoding="utf-8"?>
<styleSheet xmlns="http://schemas.openxmlformats.org/spreadsheetml/2006/main">
  <numFmts count="4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mmmm\ dd\,\ yyyy"/>
    <numFmt numFmtId="171" formatCode="_(&quot;$&quot;* #,##0_);_(&quot;$&quot;* \(#,##0\);_(&quot;$&quot;* &quot;-&quot;??_);_(@_)"/>
    <numFmt numFmtId="172" formatCode="_-* #,##0_-;\-* #,##0_-;_-* &quot;-&quot;??_-;_-@_-"/>
    <numFmt numFmtId="173" formatCode="&quot;$&quot;#,##0;[Red]\-&quot;$&quot;#,##0"/>
    <numFmt numFmtId="174" formatCode="#,##0_);\(#,##0\);&quot; &quot;"/>
    <numFmt numFmtId="175" formatCode="&quot;$&quot;#,##0;\-&quot;$&quot;#,##0"/>
    <numFmt numFmtId="176" formatCode="&quot;$&quot;0_);\(&quot;$&quot;0\)"/>
    <numFmt numFmtId="177" formatCode="0.000%"/>
    <numFmt numFmtId="178" formatCode="0_);\(0\)"/>
    <numFmt numFmtId="179" formatCode="#,##0.000000_);\(#,##0.000000\)"/>
    <numFmt numFmtId="180" formatCode="0.00000000"/>
    <numFmt numFmtId="181" formatCode="_(* #,##0.00_);_(* \(#,##0.00\);_(* &quot;-&quot;_);_(@_)"/>
    <numFmt numFmtId="182" formatCode="#,##0_ \ ;\(#,##0\)"/>
    <numFmt numFmtId="183" formatCode="#,##0_ ;\(#,##0\)"/>
    <numFmt numFmtId="184" formatCode="#,##0_ ;\(#,##0\);&quot;&quot;"/>
    <numFmt numFmtId="185" formatCode="0.0000%"/>
    <numFmt numFmtId="186" formatCode="\ 0"/>
    <numFmt numFmtId="187" formatCode="#,##0.00%"/>
    <numFmt numFmtId="188" formatCode="_(* #,##0.0_);_(* \(#,##0.0\);_(* &quot;-&quot;_);_(@_)"/>
    <numFmt numFmtId="189" formatCode="0_)"/>
    <numFmt numFmtId="190" formatCode="#,##0_);\(#,##0\);&quot;&quot;"/>
    <numFmt numFmtId="191" formatCode="#,##0_)\ &quot;(rec)&quot;;\(#,##0\);&quot;&quot;"/>
    <numFmt numFmtId="192" formatCode="m/d"/>
    <numFmt numFmtId="193" formatCode="#,##0\ _);\(#,##0\);&quot;&quot;"/>
    <numFmt numFmtId="194" formatCode="#,##0\ _);\(\ #,##0\)\ _;&quot;&quot;"/>
    <numFmt numFmtId="195" formatCode="&quot;$&quot;#,##0.0_);\(&quot;$&quot;#,##0.0\)"/>
    <numFmt numFmtId="196" formatCode="0.0%"/>
    <numFmt numFmtId="197" formatCode="\ \ 0"/>
    <numFmt numFmtId="198" formatCode="#,##0.0"/>
    <numFmt numFmtId="199" formatCode="#,##0.0_);\(#,##0.0\)"/>
    <numFmt numFmtId="200" formatCode="0\-0"/>
  </numFmts>
  <fonts count="218">
    <font>
      <sz val="10"/>
      <name val="Arial"/>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sz val="8"/>
      <color indexed="81"/>
      <name val="Tahoma"/>
      <family val="2"/>
    </font>
    <font>
      <b/>
      <sz val="24"/>
      <name val="Times New Roman"/>
      <family val="1"/>
    </font>
    <font>
      <b/>
      <sz val="8"/>
      <color indexed="81"/>
      <name val="Tahoma"/>
      <family val="2"/>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8"/>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b/>
      <i/>
      <sz val="7"/>
      <name val="Humnst777 BT"/>
      <family val="2"/>
    </font>
    <font>
      <sz val="12"/>
      <color indexed="10"/>
      <name val="Times New Roman"/>
      <family val="1"/>
    </font>
    <font>
      <sz val="8"/>
      <color indexed="10"/>
      <name val="Times New Roman"/>
      <family val="1"/>
    </font>
    <font>
      <sz val="8"/>
      <color indexed="8"/>
      <name val="Times New Roman"/>
      <family val="1"/>
    </font>
    <font>
      <sz val="12"/>
      <color indexed="10"/>
      <name val="System"/>
      <family val="2"/>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7"/>
      <name val="MS Sans Serif"/>
      <family val="2"/>
    </font>
    <font>
      <sz val="9"/>
      <color indexed="8"/>
      <name val="Times New Roman"/>
      <family val="1"/>
    </font>
    <font>
      <b/>
      <sz val="9"/>
      <color indexed="8"/>
      <name val="Times New Roman"/>
      <family val="1"/>
    </font>
    <font>
      <sz val="12"/>
      <color indexed="12"/>
      <name val="Helv"/>
    </font>
    <font>
      <b/>
      <sz val="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name val="Arial"/>
      <family val="2"/>
    </font>
    <font>
      <sz val="11"/>
      <name val="Calibri"/>
      <family val="2"/>
    </font>
    <font>
      <sz val="13"/>
      <color rgb="FFFF0000"/>
      <name val="Times New Roman"/>
      <family val="1"/>
    </font>
    <font>
      <sz val="10"/>
      <color rgb="FFFF0000"/>
      <name val="MS Sans Serif"/>
      <family val="2"/>
    </font>
    <font>
      <b/>
      <u/>
      <sz val="8"/>
      <name val="Times New Roman"/>
      <family val="1"/>
    </font>
    <font>
      <sz val="10"/>
      <color theme="0"/>
      <name val="Arial"/>
      <family val="2"/>
    </font>
    <font>
      <sz val="12"/>
      <name val="Times New Roman"/>
    </font>
    <font>
      <sz val="8"/>
      <color indexed="12"/>
      <name val="Times New Roman"/>
      <family val="1"/>
    </font>
    <font>
      <sz val="12"/>
      <color indexed="12"/>
      <name val="Times New Roman"/>
      <family val="1"/>
    </font>
    <font>
      <b/>
      <sz val="8"/>
      <color rgb="FFFF0000"/>
      <name val="Times New Roman"/>
      <family val="1"/>
    </font>
    <font>
      <sz val="8"/>
      <color rgb="FFFF0000"/>
      <name val="Times New Roman"/>
      <family val="1"/>
    </font>
    <font>
      <vertAlign val="superscript"/>
      <sz val="8"/>
      <name val="Times New Roman"/>
      <family val="1"/>
    </font>
    <font>
      <u/>
      <sz val="8"/>
      <color indexed="12"/>
      <name val="Times New Roman"/>
      <family val="1"/>
    </font>
    <font>
      <sz val="9"/>
      <name val="System"/>
      <family val="2"/>
    </font>
    <font>
      <b/>
      <sz val="8"/>
      <name val="CG Times (WN)"/>
    </font>
    <font>
      <sz val="9"/>
      <name val="Tms Rmn"/>
    </font>
    <font>
      <sz val="9"/>
      <color indexed="12"/>
      <name val="Helv"/>
    </font>
    <font>
      <b/>
      <sz val="9"/>
      <color indexed="81"/>
      <name val="Tahoma"/>
      <family val="2"/>
    </font>
    <font>
      <sz val="9"/>
      <color indexed="81"/>
      <name val="Tahoma"/>
      <family val="2"/>
    </font>
    <font>
      <sz val="8.6999999999999993"/>
      <name val="Times New Roman"/>
      <family val="1"/>
    </font>
    <font>
      <sz val="8.5"/>
      <name val="MS Sans Serif"/>
      <family val="2"/>
    </font>
    <font>
      <b/>
      <sz val="8.5"/>
      <name val="MS Sans Serif"/>
      <family val="2"/>
    </font>
    <font>
      <vertAlign val="superscript"/>
      <sz val="9"/>
      <name val="Times New Roman"/>
      <family val="1"/>
    </font>
    <font>
      <sz val="10"/>
      <color indexed="8"/>
      <name val="MS Sans Serif"/>
      <family val="2"/>
    </font>
    <font>
      <sz val="7.8"/>
      <name val="Times New Roman"/>
      <family val="1"/>
    </font>
    <font>
      <sz val="14"/>
      <name val="Tms Rmn"/>
    </font>
    <font>
      <sz val="14"/>
      <color indexed="12"/>
      <name val="Helv"/>
    </font>
    <font>
      <sz val="12"/>
      <name val="Tms Rmn"/>
    </font>
  </fonts>
  <fills count="12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
      <patternFill patternType="solid">
        <fgColor indexed="22"/>
        <bgColor indexed="22"/>
      </patternFill>
    </fill>
    <fill>
      <patternFill patternType="solid">
        <fgColor indexed="13"/>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64"/>
      </left>
      <right style="thin">
        <color indexed="64"/>
      </right>
      <top/>
      <bottom style="double">
        <color indexed="8"/>
      </bottom>
      <diagonal/>
    </border>
    <border>
      <left/>
      <right style="medium">
        <color indexed="64"/>
      </right>
      <top/>
      <bottom style="double">
        <color indexed="8"/>
      </bottom>
      <diagonal/>
    </border>
    <border>
      <left/>
      <right style="thin">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thin">
        <color indexed="64"/>
      </left>
      <right style="medium">
        <color indexed="64"/>
      </right>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medium">
        <color indexed="64"/>
      </left>
      <right/>
      <top/>
      <bottom style="double">
        <color indexed="8"/>
      </bottom>
      <diagonal/>
    </border>
    <border>
      <left style="thin">
        <color indexed="64"/>
      </left>
      <right/>
      <top/>
      <bottom style="double">
        <color indexed="8"/>
      </bottom>
      <diagonal/>
    </border>
    <border>
      <left style="thin">
        <color indexed="64"/>
      </left>
      <right style="medium">
        <color indexed="64"/>
      </right>
      <top/>
      <bottom style="double">
        <color indexed="8"/>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style="thin">
        <color indexed="64"/>
      </left>
      <right style="medium">
        <color indexed="64"/>
      </right>
      <top style="hair">
        <color indexed="64"/>
      </top>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medium">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auto="1"/>
      </bottom>
      <diagonal/>
    </border>
    <border>
      <left/>
      <right/>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medium">
        <color indexed="8"/>
      </left>
      <right style="medium">
        <color indexed="8"/>
      </right>
      <top/>
      <bottom/>
      <diagonal/>
    </border>
    <border>
      <left style="medium">
        <color indexed="64"/>
      </left>
      <right style="medium">
        <color indexed="64"/>
      </right>
      <top style="thin">
        <color indexed="8"/>
      </top>
      <bottom/>
      <diagonal/>
    </border>
    <border>
      <left style="medium">
        <color indexed="8"/>
      </left>
      <right style="medium">
        <color indexed="8"/>
      </right>
      <top style="thin">
        <color indexed="8"/>
      </top>
      <bottom/>
      <diagonal/>
    </border>
    <border>
      <left style="thin">
        <color indexed="64"/>
      </left>
      <right style="medium">
        <color indexed="64"/>
      </right>
      <top style="thin">
        <color indexed="8"/>
      </top>
      <bottom/>
      <diagonal/>
    </border>
    <border>
      <left style="medium">
        <color indexed="64"/>
      </left>
      <right style="medium">
        <color indexed="64"/>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8"/>
      </left>
      <right/>
      <top/>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8"/>
      </left>
      <right style="medium">
        <color indexed="8"/>
      </right>
      <top style="thin">
        <color indexed="64"/>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8"/>
      </left>
      <right/>
      <top/>
      <bottom/>
      <diagonal/>
    </border>
    <border>
      <left style="medium">
        <color indexed="8"/>
      </left>
      <right/>
      <top style="thin">
        <color indexed="8"/>
      </top>
      <bottom/>
      <diagonal/>
    </border>
    <border>
      <left style="medium">
        <color indexed="8"/>
      </left>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thin">
        <color indexed="8"/>
      </right>
      <top/>
      <bottom style="medium">
        <color indexed="64"/>
      </bottom>
      <diagonal/>
    </border>
    <border>
      <left style="thin">
        <color indexed="64"/>
      </left>
      <right style="thin">
        <color indexed="64"/>
      </right>
      <top style="thin">
        <color indexed="8"/>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s>
  <cellStyleXfs count="4254">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65"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1"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100" fillId="6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1"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3" fillId="8"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100" fillId="69"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1"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100" fillId="71"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1" fillId="7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3" fillId="1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00" fillId="73"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01"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100" fillId="75"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1" fillId="75"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100" fillId="77"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1" fillId="77"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100" fillId="7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1" fillId="79"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100" fillId="8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01" fillId="8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3" fillId="22"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100" fillId="8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1"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100" fillId="8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1" fillId="85"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100" fillId="87"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01" fillId="87"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3" fillId="6"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102" fillId="89"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3" fillId="89"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55" fillId="2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91"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3" fillId="91"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55" fillId="1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102" fillId="93"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3" fillId="93"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55" fillId="20"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102" fillId="95"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3" fillId="95"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55" fillId="28"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102" fillId="97"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3" fillId="97"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55" fillId="31"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102" fillId="99"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03" fillId="99"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55" fillId="33"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77" fillId="0" borderId="0" applyProtection="0">
      <alignment horizontal="right" wrapText="1"/>
      <protection locked="0"/>
    </xf>
    <xf numFmtId="0" fontId="69" fillId="0" borderId="0">
      <alignment horizontal="right"/>
    </xf>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02" fillId="101"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3" fillId="101"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5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02" fillId="103"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03" fillId="103"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55"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2" fillId="10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03" fillId="105"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55"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102" fillId="107"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3" fillId="107"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55" fillId="2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2" fillId="109"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3" fillId="109"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55"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102" fillId="11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3" fillId="111"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55" fillId="45"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104" fillId="113"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2"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05" fillId="113"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56" fillId="5"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107" fillId="115" borderId="28"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29" fillId="19" borderId="1" applyNumberFormat="0" applyAlignment="0" applyProtection="0"/>
    <xf numFmtId="0" fontId="29" fillId="19" borderId="1" applyNumberFormat="0" applyAlignment="0" applyProtection="0"/>
    <xf numFmtId="0" fontId="75" fillId="47" borderId="2"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75" fillId="47" borderId="2" applyNumberFormat="0" applyAlignment="0" applyProtection="0"/>
    <xf numFmtId="0" fontId="83" fillId="47" borderId="2" applyNumberFormat="0" applyAlignment="0" applyProtection="0"/>
    <xf numFmtId="0" fontId="29" fillId="19" borderId="1" applyNumberFormat="0" applyAlignment="0" applyProtection="0"/>
    <xf numFmtId="0" fontId="75" fillId="47" borderId="2"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108" fillId="115" borderId="28" applyNumberFormat="0" applyAlignment="0" applyProtection="0"/>
    <xf numFmtId="0" fontId="109" fillId="116" borderId="28" applyNumberFormat="0" applyAlignment="0" applyProtection="0"/>
    <xf numFmtId="0" fontId="109" fillId="116" borderId="28" applyNumberFormat="0" applyAlignment="0" applyProtection="0"/>
    <xf numFmtId="0" fontId="83" fillId="47" borderId="2" applyNumberFormat="0" applyAlignment="0" applyProtection="0"/>
    <xf numFmtId="0" fontId="30" fillId="19" borderId="1"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83" fillId="47" borderId="2" applyNumberFormat="0" applyAlignment="0" applyProtection="0"/>
    <xf numFmtId="0" fontId="30" fillId="19" borderId="1"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57" fillId="46"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83" fillId="47" borderId="2" applyNumberFormat="0" applyAlignment="0" applyProtection="0"/>
    <xf numFmtId="0" fontId="30" fillId="19" borderId="1" applyNumberFormat="0" applyAlignment="0" applyProtection="0"/>
    <xf numFmtId="0" fontId="30" fillId="19" borderId="1"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110" fillId="117" borderId="29"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111" fillId="117"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58" fillId="48"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3" applyNumberFormat="0" applyAlignment="0" applyProtection="0"/>
    <xf numFmtId="0" fontId="76"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8" fillId="0" borderId="0" applyFont="0" applyFill="0" applyBorder="0" applyAlignment="0" applyProtection="0"/>
    <xf numFmtId="43" fontId="19" fillId="0" borderId="0" applyFont="0" applyFill="0" applyBorder="0" applyAlignment="0" applyProtection="0"/>
    <xf numFmtId="43" fontId="5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Protection="0"/>
    <xf numFmtId="43" fontId="1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0" fontId="70" fillId="0" borderId="0"/>
    <xf numFmtId="0" fontId="7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5" fillId="119"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6" fillId="119"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36" fillId="1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36" fillId="1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60"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4" fillId="0" borderId="6" applyNumberFormat="0" applyFill="0" applyAlignment="0" applyProtection="0"/>
    <xf numFmtId="0" fontId="38" fillId="0" borderId="5"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8" fillId="0" borderId="30"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89" fillId="0" borderId="6"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37" fillId="0" borderId="5"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9"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84" fillId="0" borderId="6"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84" fillId="0" borderId="6" applyNumberFormat="0" applyFill="0" applyAlignment="0" applyProtection="0"/>
    <xf numFmtId="0" fontId="61" fillId="0" borderId="5"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38" fillId="0" borderId="5" applyNumberFormat="0" applyFill="0" applyAlignment="0" applyProtection="0"/>
    <xf numFmtId="0" fontId="85" fillId="0" borderId="6" applyNumberFormat="0" applyFill="0" applyAlignment="0" applyProtection="0"/>
    <xf numFmtId="0" fontId="40"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1" fillId="0" borderId="31"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90" fillId="0" borderId="6"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39" fillId="0" borderId="7"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2"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85" fillId="0" borderId="6"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85" fillId="0" borderId="6" applyNumberFormat="0" applyFill="0" applyAlignment="0" applyProtection="0"/>
    <xf numFmtId="0" fontId="62"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40" fillId="0" borderId="7" applyNumberFormat="0" applyFill="0" applyAlignment="0" applyProtection="0"/>
    <xf numFmtId="0" fontId="86" fillId="0" borderId="9" applyNumberFormat="0" applyFill="0" applyAlignment="0" applyProtection="0"/>
    <xf numFmtId="0" fontId="42"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24" fillId="0" borderId="32"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9"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91" fillId="0" borderId="9" applyNumberFormat="0" applyFill="0" applyAlignment="0" applyProtection="0"/>
    <xf numFmtId="0" fontId="86" fillId="0" borderId="9" applyNumberFormat="0" applyFill="0" applyAlignment="0" applyProtection="0"/>
    <xf numFmtId="0" fontId="41" fillId="0" borderId="8" applyNumberFormat="0" applyFill="0" applyAlignment="0" applyProtection="0"/>
    <xf numFmtId="0" fontId="9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25"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86" fillId="0" borderId="9"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86" fillId="0" borderId="9" applyNumberFormat="0" applyFill="0" applyAlignment="0" applyProtection="0"/>
    <xf numFmtId="0" fontId="63"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2" fillId="0" borderId="8" applyNumberFormat="0" applyFill="0" applyAlignment="0" applyProtection="0"/>
    <xf numFmtId="0" fontId="86" fillId="0" borderId="0" applyNumberFormat="0" applyFill="0" applyBorder="0" applyAlignment="0" applyProtection="0"/>
    <xf numFmtId="0" fontId="4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86"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6" fillId="0" borderId="0" applyNumberFormat="0" applyFill="0" applyBorder="0" applyAlignment="0" applyProtection="0"/>
    <xf numFmtId="0" fontId="6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2" fillId="0" borderId="0" applyNumberFormat="0" applyFill="0" applyBorder="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127" fillId="121" borderId="28"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22" borderId="2"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128" fillId="121" borderId="28" applyNumberFormat="0" applyAlignment="0" applyProtection="0"/>
    <xf numFmtId="0" fontId="129" fillId="13" borderId="28" applyNumberFormat="0" applyAlignment="0" applyProtection="0"/>
    <xf numFmtId="0" fontId="129"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64" fillId="16"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1" applyNumberFormat="0" applyAlignment="0" applyProtection="0"/>
    <xf numFmtId="0" fontId="87" fillId="0" borderId="11" applyNumberFormat="0" applyFill="0" applyAlignment="0" applyProtection="0"/>
    <xf numFmtId="0" fontId="46" fillId="0" borderId="10"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130" fillId="0" borderId="33"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7" fillId="0" borderId="11"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131"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87" fillId="0" borderId="11"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87" fillId="0" borderId="11" applyNumberFormat="0" applyFill="0" applyAlignment="0" applyProtection="0"/>
    <xf numFmtId="0" fontId="65" fillId="0" borderId="10"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46" fillId="0" borderId="10" applyNumberFormat="0" applyFill="0" applyAlignment="0" applyProtection="0"/>
    <xf numFmtId="43" fontId="19" fillId="0" borderId="0" applyFont="0" applyFill="0" applyBorder="0" applyAlignment="0" applyProtection="0"/>
    <xf numFmtId="44" fontId="19" fillId="0" borderId="0" applyFont="0" applyFill="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133" fillId="1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92" fillId="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92" fillId="22" borderId="0" applyNumberFormat="0" applyBorder="0" applyAlignment="0" applyProtection="0"/>
    <xf numFmtId="0" fontId="88" fillId="22" borderId="0" applyNumberFormat="0" applyBorder="0" applyAlignment="0" applyProtection="0"/>
    <xf numFmtId="0" fontId="47" fillId="22" borderId="0" applyNumberFormat="0" applyBorder="0" applyAlignment="0" applyProtection="0"/>
    <xf numFmtId="0" fontId="92"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34" fillId="1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66" fillId="49"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3" fillId="0" borderId="0"/>
    <xf numFmtId="0" fontId="24" fillId="0" borderId="0"/>
    <xf numFmtId="0" fontId="23" fillId="0" borderId="0"/>
    <xf numFmtId="0" fontId="24" fillId="0" borderId="0"/>
    <xf numFmtId="0" fontId="23" fillId="0" borderId="0"/>
    <xf numFmtId="0" fontId="2" fillId="0" borderId="0"/>
    <xf numFmtId="0" fontId="23" fillId="0" borderId="0"/>
    <xf numFmtId="0" fontId="2"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4" fillId="0" borderId="0"/>
    <xf numFmtId="0" fontId="19" fillId="0" borderId="0"/>
    <xf numFmtId="0" fontId="24" fillId="0" borderId="0"/>
    <xf numFmtId="0" fontId="19" fillId="0" borderId="0"/>
    <xf numFmtId="0" fontId="24" fillId="0" borderId="0"/>
    <xf numFmtId="0" fontId="17" fillId="0" borderId="0"/>
    <xf numFmtId="0" fontId="24" fillId="0" borderId="0"/>
    <xf numFmtId="0" fontId="23" fillId="0" borderId="0"/>
    <xf numFmtId="0" fontId="24" fillId="0" borderId="0"/>
    <xf numFmtId="0" fontId="23" fillId="0" borderId="0"/>
    <xf numFmtId="0" fontId="24" fillId="0" borderId="0"/>
    <xf numFmtId="0" fontId="2" fillId="0" borderId="0"/>
    <xf numFmtId="0" fontId="24" fillId="0" borderId="0"/>
    <xf numFmtId="0" fontId="24" fillId="0" borderId="0"/>
    <xf numFmtId="0" fontId="24" fillId="0" borderId="0"/>
    <xf numFmtId="0" fontId="19" fillId="0" borderId="0"/>
    <xf numFmtId="0" fontId="19" fillId="0" borderId="0"/>
    <xf numFmtId="0" fontId="23" fillId="0" borderId="0"/>
    <xf numFmtId="0" fontId="24" fillId="0" borderId="0"/>
    <xf numFmtId="0" fontId="24" fillId="0" borderId="0"/>
    <xf numFmtId="0" fontId="24" fillId="0" borderId="0"/>
    <xf numFmtId="0" fontId="19" fillId="0" borderId="0"/>
    <xf numFmtId="0" fontId="19" fillId="0" borderId="0"/>
    <xf numFmtId="0" fontId="100" fillId="0" borderId="0"/>
    <xf numFmtId="0" fontId="24" fillId="0" borderId="0"/>
    <xf numFmtId="0" fontId="1" fillId="0" borderId="0"/>
    <xf numFmtId="0" fontId="24" fillId="0" borderId="0"/>
    <xf numFmtId="0" fontId="19"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19"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3" fillId="0" borderId="0"/>
    <xf numFmtId="0" fontId="24" fillId="0" borderId="0"/>
    <xf numFmtId="0" fontId="101" fillId="0" borderId="0"/>
    <xf numFmtId="39" fontId="77" fillId="0" borderId="0"/>
    <xf numFmtId="0" fontId="24" fillId="0" borderId="0"/>
    <xf numFmtId="0" fontId="23" fillId="0" borderId="0"/>
    <xf numFmtId="0" fontId="19" fillId="0" borderId="0"/>
    <xf numFmtId="0" fontId="19" fillId="0" borderId="0"/>
    <xf numFmtId="0" fontId="24" fillId="0" borderId="0"/>
    <xf numFmtId="0" fontId="23" fillId="0" borderId="0"/>
    <xf numFmtId="0" fontId="19" fillId="0" borderId="0"/>
    <xf numFmtId="0" fontId="24" fillId="0" borderId="0"/>
    <xf numFmtId="0" fontId="17" fillId="0" borderId="0"/>
    <xf numFmtId="0" fontId="23" fillId="0" borderId="0"/>
    <xf numFmtId="0" fontId="24" fillId="0" borderId="0"/>
    <xf numFmtId="0" fontId="23" fillId="0" borderId="0"/>
    <xf numFmtId="0" fontId="19" fillId="0" borderId="0"/>
    <xf numFmtId="0" fontId="19" fillId="0" borderId="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0" fillId="124" borderId="34"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124"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19" fillId="50" borderId="12" applyNumberFormat="0" applyFont="0" applyAlignment="0" applyProtection="0"/>
    <xf numFmtId="0" fontId="19" fillId="50"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69" fillId="0" borderId="0" applyBorder="0">
      <alignment horizontal="right"/>
    </xf>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136" fillId="115" borderId="35"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137" fillId="115" borderId="35" applyNumberFormat="0" applyAlignment="0" applyProtection="0"/>
    <xf numFmtId="0" fontId="138" fillId="116" borderId="35" applyNumberFormat="0" applyAlignment="0" applyProtection="0"/>
    <xf numFmtId="0" fontId="138"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67" fillId="46"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19" borderId="13" applyNumberFormat="0" applyAlignment="0" applyProtection="0"/>
    <xf numFmtId="0" fontId="70"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0" fontId="68" fillId="0" borderId="9">
      <alignment horizontal="center"/>
    </xf>
    <xf numFmtId="3" fontId="2" fillId="0" borderId="0" applyFont="0" applyFill="0" applyBorder="0" applyAlignment="0" applyProtection="0"/>
    <xf numFmtId="0" fontId="2" fillId="51" borderId="0" applyNumberFormat="0" applyFon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applyNumberFormat="0" applyFill="0" applyBorder="0" applyAlignment="0" applyProtection="0"/>
    <xf numFmtId="4" fontId="51" fillId="49"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2"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2" fillId="22" borderId="14" applyNumberFormat="0" applyProtection="0">
      <alignment vertical="center"/>
    </xf>
    <xf numFmtId="4" fontId="51" fillId="22" borderId="14" applyNumberFormat="0" applyProtection="0">
      <alignment vertical="center"/>
    </xf>
    <xf numFmtId="4" fontId="72" fillId="22" borderId="14" applyNumberFormat="0" applyProtection="0">
      <alignment vertical="center"/>
    </xf>
    <xf numFmtId="4" fontId="51" fillId="22" borderId="14" applyNumberFormat="0" applyProtection="0">
      <alignment vertical="center"/>
    </xf>
    <xf numFmtId="4" fontId="72"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93"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0" fontId="51" fillId="22" borderId="14" applyNumberFormat="0" applyProtection="0">
      <alignment horizontal="left" vertical="top" indent="1"/>
    </xf>
    <xf numFmtId="4" fontId="51" fillId="52"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23" fillId="5"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9"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3"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3"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1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9"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3"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3"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39"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9"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3"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3"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23"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9"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3"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3"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33"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9"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3"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3"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45"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9"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3"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3"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42"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9"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3"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3"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5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9"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3"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3"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20"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9"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3"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3"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51" fillId="56" borderId="15" applyNumberFormat="0" applyProtection="0">
      <alignment horizontal="left" vertical="center" indent="1"/>
    </xf>
    <xf numFmtId="4" fontId="72" fillId="57" borderId="16"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2" fillId="4" borderId="0" applyNumberFormat="0" applyProtection="0">
      <alignment horizontal="left" vertical="center" indent="1"/>
    </xf>
    <xf numFmtId="4" fontId="72"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2"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2" fillId="4" borderId="0" applyNumberFormat="0" applyProtection="0">
      <alignment horizontal="left" vertical="center" indent="1"/>
    </xf>
    <xf numFmtId="4" fontId="23" fillId="59" borderId="0" applyNumberFormat="0" applyProtection="0">
      <alignment horizontal="left" vertical="center" indent="1"/>
    </xf>
    <xf numFmtId="4" fontId="72" fillId="4" borderId="0" applyNumberFormat="0" applyProtection="0">
      <alignment horizontal="left" vertical="center" indent="1"/>
    </xf>
    <xf numFmtId="4" fontId="23" fillId="59" borderId="0" applyNumberFormat="0" applyProtection="0">
      <alignment horizontal="left" vertical="center" indent="1"/>
    </xf>
    <xf numFmtId="4" fontId="72"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23" fillId="60"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9"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3"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3"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8"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4" fontId="23" fillId="6"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94" fillId="6"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23" fillId="6" borderId="14"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4" fontId="23" fillId="58"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79" fillId="15" borderId="14" applyNumberFormat="0" applyProtection="0">
      <alignment horizontal="right" vertical="center"/>
    </xf>
    <xf numFmtId="4" fontId="23" fillId="59" borderId="14" applyNumberFormat="0" applyProtection="0">
      <alignment horizontal="right" vertical="center"/>
    </xf>
    <xf numFmtId="4" fontId="79"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3" fillId="58"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94" fillId="59"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23" fillId="60"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2" fillId="4" borderId="14" applyNumberFormat="0" applyProtection="0">
      <alignment horizontal="left" vertical="center" indent="1"/>
    </xf>
    <xf numFmtId="4" fontId="72"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2"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2" fillId="4" borderId="14" applyNumberFormat="0" applyProtection="0">
      <alignment horizontal="left" vertical="center" indent="1"/>
    </xf>
    <xf numFmtId="4" fontId="23" fillId="52" borderId="14" applyNumberFormat="0" applyProtection="0">
      <alignment horizontal="left" vertical="center" indent="1"/>
    </xf>
    <xf numFmtId="4" fontId="72" fillId="4" borderId="14" applyNumberFormat="0" applyProtection="0">
      <alignment horizontal="left" vertical="center" indent="1"/>
    </xf>
    <xf numFmtId="4" fontId="23" fillId="52" borderId="14" applyNumberFormat="0" applyProtection="0">
      <alignment horizontal="left" vertical="center" indent="1"/>
    </xf>
    <xf numFmtId="4" fontId="72"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4" fontId="74" fillId="61"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52" fillId="58"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1" fillId="15"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81" fillId="15" borderId="14" applyNumberFormat="0" applyProtection="0">
      <alignment horizontal="right" vertical="center"/>
    </xf>
    <xf numFmtId="4" fontId="52" fillId="59" borderId="14" applyNumberFormat="0" applyProtection="0">
      <alignment horizontal="right" vertical="center"/>
    </xf>
    <xf numFmtId="4" fontId="81"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50" borderId="0" applyNumberFormat="0" applyFont="0" applyBorder="0" applyAlignment="0" applyProtection="0"/>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63"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46"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46" borderId="0" applyNumberFormat="0" applyFont="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95" fillId="64" borderId="0"/>
    <xf numFmtId="0" fontId="96" fillId="64" borderId="0"/>
    <xf numFmtId="0" fontId="97" fillId="64" borderId="19">
      <alignment wrapText="1"/>
    </xf>
    <xf numFmtId="0" fontId="97" fillId="64" borderId="0">
      <alignment wrapText="1"/>
    </xf>
    <xf numFmtId="0" fontId="95" fillId="47" borderId="19">
      <protection locked="0"/>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 fillId="0" borderId="0"/>
    <xf numFmtId="0" fontId="1" fillId="0" borderId="0"/>
    <xf numFmtId="168" fontId="3" fillId="0" borderId="0"/>
    <xf numFmtId="0" fontId="150" fillId="0" borderId="0"/>
    <xf numFmtId="168" fontId="3" fillId="0" borderId="0"/>
    <xf numFmtId="168" fontId="3" fillId="0" borderId="0"/>
    <xf numFmtId="0" fontId="1" fillId="0" borderId="0"/>
    <xf numFmtId="0" fontId="1" fillId="0" borderId="0"/>
    <xf numFmtId="0" fontId="1" fillId="0" borderId="0"/>
    <xf numFmtId="168" fontId="3" fillId="0" borderId="0"/>
    <xf numFmtId="0" fontId="1" fillId="0" borderId="0"/>
    <xf numFmtId="0" fontId="1" fillId="0" borderId="0"/>
    <xf numFmtId="43" fontId="1" fillId="0" borderId="0" applyFont="0" applyFill="0" applyBorder="0" applyAlignment="0" applyProtection="0"/>
    <xf numFmtId="0" fontId="150" fillId="0" borderId="0"/>
    <xf numFmtId="0" fontId="2" fillId="0" borderId="0"/>
    <xf numFmtId="0" fontId="150" fillId="0" borderId="0"/>
    <xf numFmtId="168" fontId="3" fillId="0" borderId="0"/>
    <xf numFmtId="43" fontId="1" fillId="0" borderId="0" applyFont="0" applyFill="0" applyBorder="0" applyAlignment="0" applyProtection="0"/>
    <xf numFmtId="0" fontId="174" fillId="0" borderId="0" applyNumberFormat="0" applyFill="0" applyBorder="0" applyAlignment="0" applyProtection="0">
      <alignment vertical="top"/>
      <protection locked="0"/>
    </xf>
    <xf numFmtId="0" fontId="2" fillId="0" borderId="0"/>
    <xf numFmtId="40" fontId="2" fillId="0" borderId="0" applyFont="0" applyFill="0" applyBorder="0" applyAlignment="0" applyProtection="0"/>
    <xf numFmtId="0" fontId="2" fillId="0" borderId="0"/>
    <xf numFmtId="0" fontId="2" fillId="0" borderId="0"/>
    <xf numFmtId="0" fontId="2" fillId="0" borderId="0"/>
    <xf numFmtId="168" fontId="3" fillId="0" borderId="0"/>
    <xf numFmtId="168" fontId="3" fillId="0" borderId="0"/>
    <xf numFmtId="0" fontId="1" fillId="0" borderId="0"/>
    <xf numFmtId="168" fontId="3" fillId="0" borderId="0"/>
    <xf numFmtId="168" fontId="3" fillId="0" borderId="0"/>
    <xf numFmtId="0" fontId="2" fillId="0" borderId="0"/>
    <xf numFmtId="0" fontId="2" fillId="0" borderId="0"/>
    <xf numFmtId="43" fontId="186" fillId="0" borderId="0" applyFont="0" applyFill="0" applyBorder="0" applyAlignment="0" applyProtection="0"/>
    <xf numFmtId="9" fontId="188" fillId="0" borderId="0" applyFont="0" applyFill="0" applyBorder="0" applyAlignment="0" applyProtection="0"/>
    <xf numFmtId="44" fontId="190" fillId="0" borderId="0" applyFont="0" applyFill="0" applyBorder="0" applyAlignment="0" applyProtection="0"/>
    <xf numFmtId="168" fontId="3" fillId="0" borderId="0"/>
    <xf numFmtId="0" fontId="150" fillId="0" borderId="0"/>
    <xf numFmtId="0" fontId="196" fillId="0" borderId="0"/>
    <xf numFmtId="37" fontId="77"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8" fontId="3" fillId="0" borderId="0"/>
    <xf numFmtId="168" fontId="3" fillId="0" borderId="0"/>
    <xf numFmtId="0" fontId="150" fillId="0" borderId="0"/>
    <xf numFmtId="0" fontId="150" fillId="0" borderId="0"/>
    <xf numFmtId="168" fontId="3" fillId="0" borderId="0"/>
    <xf numFmtId="0" fontId="2" fillId="0" borderId="0"/>
    <xf numFmtId="0" fontId="150" fillId="0" borderId="0"/>
    <xf numFmtId="0" fontId="150" fillId="0" borderId="0"/>
    <xf numFmtId="168" fontId="3" fillId="0" borderId="0"/>
    <xf numFmtId="168" fontId="3" fillId="0" borderId="0"/>
    <xf numFmtId="0" fontId="1" fillId="0" borderId="0"/>
    <xf numFmtId="168" fontId="3" fillId="0" borderId="0"/>
    <xf numFmtId="0" fontId="2" fillId="0" borderId="0"/>
    <xf numFmtId="40" fontId="2" fillId="0" borderId="0" applyFont="0" applyFill="0" applyBorder="0" applyAlignment="0" applyProtection="0"/>
    <xf numFmtId="0" fontId="1" fillId="0" borderId="0"/>
    <xf numFmtId="0" fontId="1" fillId="0" borderId="0"/>
    <xf numFmtId="168" fontId="3" fillId="0" borderId="0"/>
    <xf numFmtId="0" fontId="19" fillId="0" borderId="0"/>
    <xf numFmtId="0" fontId="19" fillId="0" borderId="0"/>
    <xf numFmtId="0" fontId="19" fillId="0" borderId="0"/>
    <xf numFmtId="0" fontId="19" fillId="0" borderId="0"/>
    <xf numFmtId="168" fontId="3" fillId="0" borderId="0"/>
    <xf numFmtId="0" fontId="19" fillId="0" borderId="0"/>
    <xf numFmtId="0" fontId="19" fillId="0" borderId="0"/>
    <xf numFmtId="168" fontId="3" fillId="0" borderId="0"/>
    <xf numFmtId="0" fontId="2" fillId="0" borderId="0"/>
    <xf numFmtId="0" fontId="2" fillId="0" borderId="0"/>
    <xf numFmtId="0" fontId="1" fillId="0" borderId="0"/>
    <xf numFmtId="168" fontId="3" fillId="0" borderId="0"/>
    <xf numFmtId="168" fontId="3" fillId="0" borderId="0"/>
    <xf numFmtId="0" fontId="17" fillId="0" borderId="0"/>
    <xf numFmtId="0" fontId="19" fillId="0" borderId="0"/>
    <xf numFmtId="168" fontId="3" fillId="0" borderId="0"/>
    <xf numFmtId="168" fontId="3" fillId="0" borderId="0"/>
  </cellStyleXfs>
  <cellXfs count="5787">
    <xf numFmtId="0" fontId="0" fillId="0" borderId="0" xfId="0"/>
    <xf numFmtId="0" fontId="7" fillId="0" borderId="0" xfId="0" applyFont="1"/>
    <xf numFmtId="0" fontId="6" fillId="0" borderId="0" xfId="0" applyFont="1"/>
    <xf numFmtId="0" fontId="4" fillId="0" borderId="0" xfId="0" applyFont="1"/>
    <xf numFmtId="0" fontId="4" fillId="0" borderId="0" xfId="0" applyFont="1" applyAlignment="1">
      <alignment horizontal="center"/>
    </xf>
    <xf numFmtId="0" fontId="7" fillId="0" borderId="20" xfId="0" applyFont="1" applyBorder="1"/>
    <xf numFmtId="0" fontId="7" fillId="0" borderId="21" xfId="0" applyFont="1" applyBorder="1"/>
    <xf numFmtId="0" fontId="7" fillId="0" borderId="22" xfId="0" applyFont="1" applyBorder="1"/>
    <xf numFmtId="0" fontId="7" fillId="0" borderId="23" xfId="0" applyFont="1" applyBorder="1"/>
    <xf numFmtId="0" fontId="7" fillId="0" borderId="0" xfId="0" applyFont="1" applyBorder="1"/>
    <xf numFmtId="0" fontId="7" fillId="0" borderId="24" xfId="0" applyFont="1" applyBorder="1"/>
    <xf numFmtId="0" fontId="8" fillId="0" borderId="23" xfId="0" applyFont="1" applyBorder="1"/>
    <xf numFmtId="0" fontId="6" fillId="0" borderId="23" xfId="0" applyFont="1" applyBorder="1"/>
    <xf numFmtId="0" fontId="6" fillId="0" borderId="0" xfId="0" applyFont="1" applyBorder="1"/>
    <xf numFmtId="0" fontId="6" fillId="0" borderId="24" xfId="0" applyFont="1" applyBorder="1"/>
    <xf numFmtId="0" fontId="7" fillId="0" borderId="25" xfId="0" applyFont="1" applyBorder="1"/>
    <xf numFmtId="0" fontId="7" fillId="0" borderId="26" xfId="0" applyFont="1" applyBorder="1"/>
    <xf numFmtId="0" fontId="7" fillId="0" borderId="27" xfId="0" applyFont="1" applyBorder="1"/>
    <xf numFmtId="0" fontId="5" fillId="0" borderId="0" xfId="0" applyFont="1"/>
    <xf numFmtId="0" fontId="15" fillId="0" borderId="0" xfId="0" applyFont="1" applyAlignment="1">
      <alignment horizontal="center"/>
    </xf>
    <xf numFmtId="0" fontId="15" fillId="0" borderId="0" xfId="0" applyFont="1"/>
    <xf numFmtId="0" fontId="22" fillId="0" borderId="0" xfId="0" applyFont="1"/>
    <xf numFmtId="0" fontId="5" fillId="0" borderId="0" xfId="0" applyFont="1" applyAlignment="1">
      <alignment horizontal="center"/>
    </xf>
    <xf numFmtId="0" fontId="141" fillId="0" borderId="0" xfId="0" applyFont="1"/>
    <xf numFmtId="0" fontId="18" fillId="0" borderId="0" xfId="0" applyFont="1"/>
    <xf numFmtId="0" fontId="18" fillId="0" borderId="0" xfId="0" quotePrefix="1" applyFont="1"/>
    <xf numFmtId="0" fontId="142" fillId="0" borderId="0" xfId="0" applyFont="1"/>
    <xf numFmtId="0" fontId="1" fillId="0" borderId="0" xfId="4176"/>
    <xf numFmtId="0" fontId="1" fillId="0" borderId="0" xfId="4176" applyAlignment="1">
      <alignment horizontal="right"/>
    </xf>
    <xf numFmtId="0" fontId="1" fillId="0" borderId="0" xfId="4176" quotePrefix="1" applyAlignment="1">
      <alignment horizontal="left"/>
    </xf>
    <xf numFmtId="0" fontId="143" fillId="0" borderId="0" xfId="4177" quotePrefix="1" applyFont="1" applyAlignment="1">
      <alignment horizontal="left"/>
    </xf>
    <xf numFmtId="0" fontId="4" fillId="0" borderId="36" xfId="4176" applyFont="1" applyBorder="1" applyAlignment="1">
      <alignment horizontal="centerContinuous" vertical="center"/>
    </xf>
    <xf numFmtId="0" fontId="1" fillId="0" borderId="37" xfId="4176" applyBorder="1" applyAlignment="1">
      <alignment horizontal="centerContinuous"/>
    </xf>
    <xf numFmtId="0" fontId="1" fillId="0" borderId="38" xfId="4176" quotePrefix="1" applyBorder="1" applyAlignment="1">
      <alignment horizontal="centerContinuous"/>
    </xf>
    <xf numFmtId="0" fontId="5" fillId="0" borderId="39" xfId="4176" applyFont="1" applyBorder="1" applyAlignment="1">
      <alignment horizontal="centerContinuous"/>
    </xf>
    <xf numFmtId="0" fontId="1" fillId="0" borderId="0" xfId="4176" applyBorder="1" applyAlignment="1">
      <alignment horizontal="centerContinuous"/>
    </xf>
    <xf numFmtId="0" fontId="1" fillId="0" borderId="40" xfId="4176" quotePrefix="1" applyBorder="1" applyAlignment="1">
      <alignment horizontal="centerContinuous"/>
    </xf>
    <xf numFmtId="0" fontId="6" fillId="0" borderId="41" xfId="4176" quotePrefix="1" applyFont="1" applyBorder="1" applyAlignment="1">
      <alignment horizontal="centerContinuous"/>
    </xf>
    <xf numFmtId="0" fontId="1" fillId="0" borderId="9" xfId="4176" applyBorder="1" applyAlignment="1">
      <alignment horizontal="centerContinuous"/>
    </xf>
    <xf numFmtId="0" fontId="1" fillId="0" borderId="42" xfId="4176" quotePrefix="1" applyBorder="1" applyAlignment="1">
      <alignment horizontal="center"/>
    </xf>
    <xf numFmtId="0" fontId="1" fillId="0" borderId="36" xfId="4176" applyBorder="1" applyAlignment="1">
      <alignment horizontal="center"/>
    </xf>
    <xf numFmtId="0" fontId="1" fillId="0" borderId="37" xfId="4176" applyBorder="1" applyAlignment="1">
      <alignment horizontal="right"/>
    </xf>
    <xf numFmtId="0" fontId="1" fillId="0" borderId="37" xfId="4176" applyBorder="1" applyAlignment="1">
      <alignment horizontal="center"/>
    </xf>
    <xf numFmtId="0" fontId="1" fillId="0" borderId="38" xfId="4176" applyBorder="1" applyAlignment="1">
      <alignment horizontal="center"/>
    </xf>
    <xf numFmtId="0" fontId="141" fillId="0" borderId="39" xfId="4176" quotePrefix="1" applyFont="1" applyBorder="1" applyAlignment="1">
      <alignment horizontal="left"/>
    </xf>
    <xf numFmtId="0" fontId="1" fillId="0" borderId="0" xfId="4176" applyBorder="1" applyAlignment="1">
      <alignment horizontal="right"/>
    </xf>
    <xf numFmtId="0" fontId="1" fillId="0" borderId="0" xfId="4176" applyBorder="1" applyAlignment="1">
      <alignment horizontal="center"/>
    </xf>
    <xf numFmtId="0" fontId="1" fillId="0" borderId="40" xfId="4176" applyBorder="1" applyAlignment="1">
      <alignment horizontal="center"/>
    </xf>
    <xf numFmtId="0" fontId="15" fillId="0" borderId="39" xfId="4176" applyFont="1" applyBorder="1" applyAlignment="1">
      <alignment horizontal="centerContinuous"/>
    </xf>
    <xf numFmtId="0" fontId="1" fillId="0" borderId="40" xfId="4176" applyBorder="1" applyAlignment="1">
      <alignment horizontal="centerContinuous"/>
    </xf>
    <xf numFmtId="0" fontId="141" fillId="0" borderId="39" xfId="4176" applyFont="1" applyBorder="1" applyAlignment="1"/>
    <xf numFmtId="0" fontId="141" fillId="0" borderId="41" xfId="4176" applyFont="1" applyBorder="1" applyAlignment="1"/>
    <xf numFmtId="0" fontId="1" fillId="0" borderId="9" xfId="4176" applyBorder="1" applyAlignment="1">
      <alignment horizontal="right"/>
    </xf>
    <xf numFmtId="0" fontId="1" fillId="0" borderId="9" xfId="4176" applyBorder="1" applyAlignment="1">
      <alignment horizontal="center"/>
    </xf>
    <xf numFmtId="0" fontId="1" fillId="0" borderId="42" xfId="4176" applyBorder="1" applyAlignment="1">
      <alignment horizontal="center"/>
    </xf>
    <xf numFmtId="0" fontId="141" fillId="0" borderId="36" xfId="4176" quotePrefix="1" applyFont="1" applyBorder="1" applyAlignment="1">
      <alignment horizontal="right"/>
    </xf>
    <xf numFmtId="0" fontId="141" fillId="0" borderId="37" xfId="4176" applyFont="1" applyBorder="1" applyAlignment="1">
      <alignment horizontal="left"/>
    </xf>
    <xf numFmtId="167" fontId="141" fillId="0" borderId="37" xfId="1930" applyNumberFormat="1" applyFont="1" applyBorder="1" applyAlignment="1">
      <alignment horizontal="left"/>
    </xf>
    <xf numFmtId="167" fontId="141" fillId="0" borderId="38" xfId="1930" applyNumberFormat="1" applyFont="1" applyBorder="1" applyAlignment="1">
      <alignment horizontal="left"/>
    </xf>
    <xf numFmtId="0" fontId="141" fillId="0" borderId="39" xfId="4176" applyFont="1" applyBorder="1"/>
    <xf numFmtId="0" fontId="141" fillId="0" borderId="0" xfId="4176" applyFont="1" applyBorder="1" applyAlignment="1">
      <alignment horizontal="left"/>
    </xf>
    <xf numFmtId="167" fontId="141" fillId="0" borderId="0" xfId="1930" applyNumberFormat="1" applyFont="1" applyBorder="1" applyAlignment="1">
      <alignment horizontal="left"/>
    </xf>
    <xf numFmtId="167" fontId="141" fillId="0" borderId="0" xfId="1930" applyNumberFormat="1" applyFont="1" applyBorder="1" applyAlignment="1">
      <alignment horizontal="center"/>
    </xf>
    <xf numFmtId="167" fontId="141" fillId="0" borderId="40" xfId="1930" applyNumberFormat="1" applyFont="1" applyBorder="1" applyAlignment="1">
      <alignment horizontal="left"/>
    </xf>
    <xf numFmtId="0" fontId="7" fillId="0" borderId="0" xfId="4176" applyFont="1" applyBorder="1" applyAlignment="1">
      <alignment horizontal="centerContinuous"/>
    </xf>
    <xf numFmtId="167" fontId="7" fillId="0" borderId="0" xfId="1930" applyNumberFormat="1" applyFont="1" applyBorder="1" applyAlignment="1">
      <alignment horizontal="centerContinuous"/>
    </xf>
    <xf numFmtId="167" fontId="7" fillId="0" borderId="40" xfId="1930" applyNumberFormat="1" applyFont="1" applyBorder="1" applyAlignment="1">
      <alignment horizontal="centerContinuous"/>
    </xf>
    <xf numFmtId="0" fontId="7" fillId="0" borderId="39" xfId="4176" quotePrefix="1" applyFont="1" applyBorder="1" applyAlignment="1">
      <alignment horizontal="centerContinuous"/>
    </xf>
    <xf numFmtId="0" fontId="4" fillId="0" borderId="39" xfId="4176" applyFont="1" applyBorder="1" applyAlignment="1">
      <alignment horizontal="centerContinuous"/>
    </xf>
    <xf numFmtId="3" fontId="7" fillId="0" borderId="0" xfId="4176" applyNumberFormat="1" applyFont="1" applyBorder="1" applyAlignment="1">
      <alignment horizontal="centerContinuous"/>
    </xf>
    <xf numFmtId="0" fontId="141" fillId="0" borderId="0" xfId="4176" quotePrefix="1" applyFont="1" applyBorder="1" applyAlignment="1">
      <alignment horizontal="left"/>
    </xf>
    <xf numFmtId="0" fontId="141" fillId="0" borderId="39" xfId="4176" quotePrefix="1" applyFont="1" applyBorder="1" applyAlignment="1">
      <alignment horizontal="right"/>
    </xf>
    <xf numFmtId="0" fontId="8" fillId="0" borderId="0" xfId="4176" applyFont="1" applyBorder="1" applyAlignment="1">
      <alignment horizontal="centerContinuous"/>
    </xf>
    <xf numFmtId="0" fontId="8" fillId="0" borderId="0" xfId="4176" quotePrefix="1" applyFont="1" applyBorder="1" applyAlignment="1">
      <alignment horizontal="centerContinuous"/>
    </xf>
    <xf numFmtId="167" fontId="8" fillId="0" borderId="0" xfId="1930" applyNumberFormat="1" applyFont="1" applyBorder="1" applyAlignment="1">
      <alignment horizontal="centerContinuous"/>
    </xf>
    <xf numFmtId="167" fontId="8" fillId="0" borderId="40" xfId="1930" applyNumberFormat="1" applyFont="1" applyBorder="1" applyAlignment="1">
      <alignment horizontal="centerContinuous"/>
    </xf>
    <xf numFmtId="0" fontId="8" fillId="0" borderId="39" xfId="4176" applyFont="1" applyBorder="1" applyAlignment="1">
      <alignment horizontal="centerContinuous"/>
    </xf>
    <xf numFmtId="3" fontId="141" fillId="0" borderId="0" xfId="4176" quotePrefix="1" applyNumberFormat="1" applyFont="1" applyBorder="1" applyAlignment="1">
      <alignment horizontal="left"/>
    </xf>
    <xf numFmtId="0" fontId="141" fillId="0" borderId="0" xfId="4176" quotePrefix="1" applyFont="1" applyBorder="1" applyAlignment="1">
      <alignment horizontal="right"/>
    </xf>
    <xf numFmtId="0" fontId="141" fillId="0" borderId="0" xfId="4176" applyFont="1" applyBorder="1"/>
    <xf numFmtId="0" fontId="144" fillId="0" borderId="39" xfId="4176" applyFont="1" applyBorder="1"/>
    <xf numFmtId="0" fontId="144" fillId="0" borderId="0" xfId="4176" quotePrefix="1" applyFont="1" applyBorder="1" applyAlignment="1">
      <alignment horizontal="left"/>
    </xf>
    <xf numFmtId="0" fontId="1" fillId="0" borderId="0" xfId="4176" applyFont="1" applyBorder="1" applyAlignment="1">
      <alignment horizontal="left"/>
    </xf>
    <xf numFmtId="167" fontId="1" fillId="0" borderId="0" xfId="1930" applyNumberFormat="1" applyFont="1" applyBorder="1" applyAlignment="1">
      <alignment horizontal="left"/>
    </xf>
    <xf numFmtId="167" fontId="1" fillId="0" borderId="40" xfId="1930" applyNumberFormat="1" applyFont="1" applyBorder="1" applyAlignment="1">
      <alignment horizontal="left"/>
    </xf>
    <xf numFmtId="0" fontId="1" fillId="0" borderId="39" xfId="4176" applyFont="1" applyBorder="1"/>
    <xf numFmtId="0" fontId="144" fillId="0" borderId="0" xfId="4176" applyFont="1" applyBorder="1" applyAlignment="1">
      <alignment horizontal="left"/>
    </xf>
    <xf numFmtId="0" fontId="144" fillId="0" borderId="0" xfId="4176" quotePrefix="1" applyFont="1" applyBorder="1" applyAlignment="1">
      <alignment horizontal="right"/>
    </xf>
    <xf numFmtId="0" fontId="144" fillId="0" borderId="0" xfId="4176" applyFont="1" applyBorder="1" applyAlignment="1">
      <alignment horizontal="centerContinuous"/>
    </xf>
    <xf numFmtId="3" fontId="144" fillId="0" borderId="0" xfId="4176" quotePrefix="1" applyNumberFormat="1" applyFont="1" applyBorder="1" applyAlignment="1">
      <alignment horizontal="left"/>
    </xf>
    <xf numFmtId="167" fontId="144" fillId="0" borderId="0" xfId="1930" applyNumberFormat="1" applyFont="1" applyBorder="1" applyAlignment="1">
      <alignment horizontal="left"/>
    </xf>
    <xf numFmtId="3" fontId="144" fillId="0" borderId="0" xfId="4176" applyNumberFormat="1" applyFont="1" applyBorder="1" applyAlignment="1">
      <alignment horizontal="left"/>
    </xf>
    <xf numFmtId="0" fontId="144" fillId="0" borderId="26" xfId="4176" quotePrefix="1" applyFont="1" applyBorder="1" applyAlignment="1">
      <alignment horizontal="left"/>
    </xf>
    <xf numFmtId="0" fontId="144" fillId="0" borderId="26" xfId="4176" applyFont="1" applyBorder="1" applyAlignment="1">
      <alignment horizontal="left"/>
    </xf>
    <xf numFmtId="0" fontId="144" fillId="47" borderId="26" xfId="4176" applyFont="1" applyFill="1" applyBorder="1" applyAlignment="1">
      <alignment horizontal="left"/>
    </xf>
    <xf numFmtId="167" fontId="144" fillId="0" borderId="26" xfId="1930" applyNumberFormat="1" applyFont="1" applyBorder="1" applyAlignment="1">
      <alignment horizontal="left"/>
    </xf>
    <xf numFmtId="167" fontId="1" fillId="0" borderId="26" xfId="1930" applyNumberFormat="1" applyFont="1" applyBorder="1" applyAlignment="1">
      <alignment horizontal="left"/>
    </xf>
    <xf numFmtId="0" fontId="144" fillId="0" borderId="0" xfId="4176" applyFont="1" applyBorder="1" applyAlignment="1">
      <alignment horizontal="center"/>
    </xf>
    <xf numFmtId="0" fontId="144" fillId="0" borderId="26" xfId="4176" applyFont="1" applyBorder="1" applyAlignment="1">
      <alignment horizontal="center"/>
    </xf>
    <xf numFmtId="0" fontId="1" fillId="0" borderId="39" xfId="4176" quotePrefix="1" applyFont="1" applyBorder="1" applyAlignment="1">
      <alignment horizontal="right"/>
    </xf>
    <xf numFmtId="0" fontId="1" fillId="0" borderId="0" xfId="4176" quotePrefix="1" applyFont="1" applyBorder="1" applyAlignment="1">
      <alignment horizontal="left"/>
    </xf>
    <xf numFmtId="0" fontId="141" fillId="0" borderId="41" xfId="4176" applyFont="1" applyBorder="1" applyAlignment="1">
      <alignment horizontal="centerContinuous"/>
    </xf>
    <xf numFmtId="0" fontId="1" fillId="0" borderId="9" xfId="4176" applyFont="1" applyBorder="1" applyAlignment="1">
      <alignment horizontal="centerContinuous"/>
    </xf>
    <xf numFmtId="0" fontId="1" fillId="0" borderId="42" xfId="4176" applyFont="1" applyBorder="1" applyAlignment="1">
      <alignment horizontal="centerContinuous"/>
    </xf>
    <xf numFmtId="0" fontId="145" fillId="0" borderId="0" xfId="4176" applyFont="1"/>
    <xf numFmtId="0" fontId="141" fillId="0" borderId="0" xfId="4176" applyFont="1" applyAlignment="1">
      <alignment horizontal="right"/>
    </xf>
    <xf numFmtId="0" fontId="141" fillId="0" borderId="0" xfId="4176" applyFont="1" applyAlignment="1">
      <alignment horizontal="left"/>
    </xf>
    <xf numFmtId="0" fontId="141" fillId="0" borderId="0" xfId="4176" applyFont="1"/>
    <xf numFmtId="0" fontId="1" fillId="0" borderId="0" xfId="4176" applyAlignment="1">
      <alignment horizontal="left"/>
    </xf>
    <xf numFmtId="0" fontId="143" fillId="0" borderId="0" xfId="4176" applyFont="1"/>
    <xf numFmtId="0" fontId="146" fillId="0" borderId="0" xfId="4176" quotePrefix="1" applyFont="1" applyAlignment="1">
      <alignment horizontal="left"/>
    </xf>
    <xf numFmtId="0" fontId="1" fillId="0" borderId="0" xfId="4176" applyFont="1"/>
    <xf numFmtId="0" fontId="1" fillId="0" borderId="0" xfId="4176" quotePrefix="1" applyFont="1" applyAlignment="1">
      <alignment horizontal="left"/>
    </xf>
    <xf numFmtId="0" fontId="1" fillId="0" borderId="36" xfId="4176" applyFont="1" applyBorder="1"/>
    <xf numFmtId="0" fontId="1" fillId="0" borderId="37" xfId="4176" applyFont="1" applyBorder="1"/>
    <xf numFmtId="0" fontId="1" fillId="0" borderId="38" xfId="4176" applyFont="1" applyBorder="1"/>
    <xf numFmtId="0" fontId="6" fillId="0" borderId="39" xfId="4176" applyFont="1" applyBorder="1" applyAlignment="1">
      <alignment horizontal="centerContinuous"/>
    </xf>
    <xf numFmtId="0" fontId="143" fillId="0" borderId="0" xfId="4176" applyFont="1" applyBorder="1" applyAlignment="1">
      <alignment horizontal="centerContinuous"/>
    </xf>
    <xf numFmtId="0" fontId="6" fillId="0" borderId="0" xfId="4176" applyFont="1" applyBorder="1" applyAlignment="1">
      <alignment horizontal="centerContinuous"/>
    </xf>
    <xf numFmtId="0" fontId="1" fillId="0" borderId="40" xfId="4176" applyFont="1" applyBorder="1" applyAlignment="1">
      <alignment horizontal="centerContinuous"/>
    </xf>
    <xf numFmtId="0" fontId="1" fillId="0" borderId="0" xfId="4176" applyFont="1" applyBorder="1"/>
    <xf numFmtId="0" fontId="1" fillId="0" borderId="40" xfId="4176" applyFont="1" applyBorder="1"/>
    <xf numFmtId="0" fontId="1" fillId="0" borderId="39" xfId="4176" applyFont="1" applyBorder="1" applyAlignment="1">
      <alignment horizontal="center"/>
    </xf>
    <xf numFmtId="0" fontId="1" fillId="0" borderId="0" xfId="4176" applyFont="1" applyBorder="1" applyAlignment="1">
      <alignment horizontal="center"/>
    </xf>
    <xf numFmtId="0" fontId="1" fillId="0" borderId="0" xfId="4176" quotePrefix="1" applyFont="1" applyBorder="1" applyAlignment="1">
      <alignment horizontal="right"/>
    </xf>
    <xf numFmtId="0" fontId="1" fillId="0" borderId="0" xfId="4176" applyFont="1" applyBorder="1" applyAlignment="1">
      <alignment horizontal="right"/>
    </xf>
    <xf numFmtId="0" fontId="1" fillId="0" borderId="40" xfId="4176" applyFont="1" applyBorder="1" applyAlignment="1">
      <alignment horizontal="center"/>
    </xf>
    <xf numFmtId="0" fontId="1" fillId="0" borderId="0" xfId="4176" applyFont="1" applyAlignment="1">
      <alignment horizontal="center"/>
    </xf>
    <xf numFmtId="0" fontId="146" fillId="0" borderId="0" xfId="4176" applyFont="1" applyBorder="1"/>
    <xf numFmtId="0" fontId="146" fillId="0" borderId="0" xfId="4176" applyFont="1" applyBorder="1" applyAlignment="1">
      <alignment horizontal="right"/>
    </xf>
    <xf numFmtId="0" fontId="146" fillId="0" borderId="0" xfId="4176" quotePrefix="1" applyFont="1" applyBorder="1" applyAlignment="1">
      <alignment horizontal="left"/>
    </xf>
    <xf numFmtId="0" fontId="146" fillId="0" borderId="0" xfId="4176" quotePrefix="1" applyFont="1" applyBorder="1" applyAlignment="1">
      <alignment horizontal="right"/>
    </xf>
    <xf numFmtId="0" fontId="1" fillId="0" borderId="41" xfId="4176" applyFont="1" applyBorder="1"/>
    <xf numFmtId="0" fontId="146" fillId="0" borderId="9" xfId="4176" applyFont="1" applyBorder="1"/>
    <xf numFmtId="0" fontId="1" fillId="0" borderId="42" xfId="4176" applyFont="1" applyBorder="1"/>
    <xf numFmtId="0" fontId="146" fillId="0" borderId="0" xfId="4176" applyFont="1"/>
    <xf numFmtId="0" fontId="143" fillId="0" borderId="0" xfId="4176" quotePrefix="1" applyFont="1" applyAlignment="1">
      <alignment horizontal="left"/>
    </xf>
    <xf numFmtId="0" fontId="143" fillId="0" borderId="0" xfId="4176" quotePrefix="1" applyFont="1" applyAlignment="1">
      <alignment horizontal="right"/>
    </xf>
    <xf numFmtId="0" fontId="1" fillId="0" borderId="36" xfId="4176" applyBorder="1"/>
    <xf numFmtId="0" fontId="1" fillId="0" borderId="37" xfId="4176" applyBorder="1"/>
    <xf numFmtId="0" fontId="1" fillId="0" borderId="38" xfId="4176" applyBorder="1"/>
    <xf numFmtId="0" fontId="147" fillId="0" borderId="39" xfId="4176" applyFont="1" applyBorder="1" applyAlignment="1">
      <alignment horizontal="centerContinuous"/>
    </xf>
    <xf numFmtId="0" fontId="1" fillId="0" borderId="39" xfId="4176" applyBorder="1"/>
    <xf numFmtId="0" fontId="1" fillId="0" borderId="0" xfId="4176" applyBorder="1"/>
    <xf numFmtId="0" fontId="1" fillId="0" borderId="40" xfId="4176" applyBorder="1"/>
    <xf numFmtId="0" fontId="141" fillId="0" borderId="39" xfId="4176" applyFont="1" applyBorder="1" applyAlignment="1">
      <alignment horizontal="center"/>
    </xf>
    <xf numFmtId="0" fontId="141" fillId="0" borderId="0" xfId="4176" applyFont="1" applyBorder="1" applyAlignment="1">
      <alignment horizontal="center"/>
    </xf>
    <xf numFmtId="0" fontId="141" fillId="0" borderId="40" xfId="4176" applyFont="1" applyBorder="1" applyAlignment="1">
      <alignment horizontal="center"/>
    </xf>
    <xf numFmtId="0" fontId="141" fillId="0" borderId="0" xfId="4176" applyFont="1" applyAlignment="1">
      <alignment horizontal="center"/>
    </xf>
    <xf numFmtId="0" fontId="146" fillId="0" borderId="39" xfId="4176" applyFont="1" applyBorder="1"/>
    <xf numFmtId="0" fontId="143" fillId="0" borderId="0" xfId="4176" quotePrefix="1" applyFont="1" applyBorder="1" applyAlignment="1">
      <alignment horizontal="left"/>
    </xf>
    <xf numFmtId="0" fontId="143" fillId="0" borderId="0" xfId="4176" applyFont="1" applyBorder="1"/>
    <xf numFmtId="0" fontId="143" fillId="0" borderId="21" xfId="4176" applyFont="1" applyBorder="1"/>
    <xf numFmtId="0" fontId="1" fillId="0" borderId="21" xfId="4176" applyBorder="1"/>
    <xf numFmtId="0" fontId="1" fillId="47" borderId="0" xfId="4176" quotePrefix="1" applyFill="1" applyBorder="1" applyAlignment="1">
      <alignment horizontal="left"/>
    </xf>
    <xf numFmtId="0" fontId="1" fillId="47" borderId="0" xfId="4176" applyFill="1" applyBorder="1"/>
    <xf numFmtId="0" fontId="143" fillId="0" borderId="0" xfId="4176" applyFont="1" applyBorder="1" applyAlignment="1">
      <alignment horizontal="left"/>
    </xf>
    <xf numFmtId="0" fontId="143" fillId="47" borderId="0" xfId="4176" quotePrefix="1" applyFont="1" applyFill="1" applyBorder="1" applyAlignment="1">
      <alignment horizontal="left"/>
    </xf>
    <xf numFmtId="0" fontId="1" fillId="0" borderId="0" xfId="4176" quotePrefix="1" applyBorder="1" applyAlignment="1">
      <alignment horizontal="left"/>
    </xf>
    <xf numFmtId="0" fontId="146" fillId="0" borderId="41" xfId="4176" applyFont="1" applyBorder="1"/>
    <xf numFmtId="0" fontId="143" fillId="0" borderId="0" xfId="4176" applyFont="1" applyAlignment="1">
      <alignment horizontal="centerContinuous"/>
    </xf>
    <xf numFmtId="0" fontId="1" fillId="0" borderId="0" xfId="4176" applyAlignment="1">
      <alignment horizontal="centerContinuous"/>
    </xf>
    <xf numFmtId="0" fontId="143" fillId="0" borderId="0" xfId="4176" applyFont="1" applyAlignment="1">
      <alignment horizontal="right"/>
    </xf>
    <xf numFmtId="0" fontId="1" fillId="0" borderId="0" xfId="4176" quotePrefix="1" applyFont="1" applyAlignment="1">
      <alignment horizontal="right"/>
    </xf>
    <xf numFmtId="0" fontId="6" fillId="0" borderId="36" xfId="4176" applyFont="1" applyBorder="1" applyAlignment="1">
      <alignment horizontal="centerContinuous"/>
    </xf>
    <xf numFmtId="0" fontId="1" fillId="0" borderId="39" xfId="4176" applyBorder="1" applyAlignment="1">
      <alignment horizontal="center"/>
    </xf>
    <xf numFmtId="0" fontId="1" fillId="0" borderId="39" xfId="4176" quotePrefix="1" applyBorder="1" applyAlignment="1">
      <alignment horizontal="right"/>
    </xf>
    <xf numFmtId="0" fontId="1" fillId="0" borderId="0" xfId="4176" applyBorder="1" applyAlignment="1">
      <alignment horizontal="left"/>
    </xf>
    <xf numFmtId="0" fontId="1" fillId="0" borderId="0" xfId="4176" applyFont="1" applyFill="1" applyBorder="1" applyAlignment="1">
      <alignment horizontal="left"/>
    </xf>
    <xf numFmtId="0" fontId="1" fillId="0" borderId="41" xfId="4176" applyBorder="1" applyAlignment="1">
      <alignment horizontal="center"/>
    </xf>
    <xf numFmtId="0" fontId="1" fillId="0" borderId="43" xfId="4176" applyBorder="1" applyAlignment="1">
      <alignment horizontal="center"/>
    </xf>
    <xf numFmtId="0" fontId="1" fillId="0" borderId="44" xfId="4176" applyBorder="1" applyAlignment="1">
      <alignment horizontal="centerContinuous"/>
    </xf>
    <xf numFmtId="0" fontId="1" fillId="0" borderId="45" xfId="4176" applyBorder="1" applyAlignment="1">
      <alignment horizontal="centerContinuous"/>
    </xf>
    <xf numFmtId="0" fontId="1" fillId="0" borderId="46" xfId="4176" applyBorder="1" applyAlignment="1">
      <alignment horizontal="centerContinuous"/>
    </xf>
    <xf numFmtId="0" fontId="1" fillId="0" borderId="47" xfId="4176" applyBorder="1"/>
    <xf numFmtId="0" fontId="1" fillId="0" borderId="47" xfId="4176" applyBorder="1" applyAlignment="1">
      <alignment horizontal="right"/>
    </xf>
    <xf numFmtId="0" fontId="1" fillId="0" borderId="36" xfId="4176" applyBorder="1" applyAlignment="1">
      <alignment horizontal="right"/>
    </xf>
    <xf numFmtId="167" fontId="1" fillId="0" borderId="37" xfId="1930" applyNumberFormat="1" applyFont="1" applyBorder="1"/>
    <xf numFmtId="167" fontId="1" fillId="0" borderId="38" xfId="1930" applyNumberFormat="1" applyFont="1" applyBorder="1"/>
    <xf numFmtId="0" fontId="1" fillId="0" borderId="48" xfId="4176" applyBorder="1"/>
    <xf numFmtId="0" fontId="1" fillId="0" borderId="48" xfId="4176" applyBorder="1" applyAlignment="1">
      <alignment horizontal="right"/>
    </xf>
    <xf numFmtId="0" fontId="1" fillId="0" borderId="39" xfId="4176" applyBorder="1" applyAlignment="1">
      <alignment horizontal="right"/>
    </xf>
    <xf numFmtId="167" fontId="1" fillId="0" borderId="0" xfId="1930" applyNumberFormat="1" applyFont="1" applyBorder="1"/>
    <xf numFmtId="167" fontId="1" fillId="0" borderId="40" xfId="1930" applyNumberFormat="1" applyFont="1" applyBorder="1"/>
    <xf numFmtId="0" fontId="1" fillId="0" borderId="49" xfId="4176" applyBorder="1" applyAlignment="1">
      <alignment vertical="top"/>
    </xf>
    <xf numFmtId="0" fontId="1" fillId="0" borderId="49" xfId="4176" applyBorder="1" applyAlignment="1">
      <alignment horizontal="right" vertical="top"/>
    </xf>
    <xf numFmtId="0" fontId="1" fillId="0" borderId="41" xfId="4176" applyBorder="1" applyAlignment="1">
      <alignment horizontal="right" vertical="top"/>
    </xf>
    <xf numFmtId="0" fontId="1" fillId="0" borderId="9" xfId="4176" applyBorder="1" applyAlignment="1">
      <alignment horizontal="left" vertical="top"/>
    </xf>
    <xf numFmtId="167" fontId="1" fillId="0" borderId="9" xfId="1930" applyNumberFormat="1" applyFont="1" applyBorder="1" applyAlignment="1">
      <alignment vertical="top"/>
    </xf>
    <xf numFmtId="167" fontId="1" fillId="0" borderId="42" xfId="1930" applyNumberFormat="1" applyFont="1" applyBorder="1" applyAlignment="1">
      <alignment vertical="top"/>
    </xf>
    <xf numFmtId="0" fontId="1" fillId="0" borderId="0" xfId="4176" applyAlignment="1">
      <alignment vertical="top"/>
    </xf>
    <xf numFmtId="168" fontId="11" fillId="125" borderId="0" xfId="4178" applyFont="1" applyFill="1" applyAlignment="1" applyProtection="1">
      <alignment horizontal="left" vertical="center"/>
    </xf>
    <xf numFmtId="168" fontId="9" fillId="125" borderId="0" xfId="4178" applyFont="1" applyFill="1" applyAlignment="1" applyProtection="1">
      <alignment horizontal="left" vertical="center"/>
    </xf>
    <xf numFmtId="168" fontId="11" fillId="125" borderId="0" xfId="4178" quotePrefix="1" applyFont="1" applyFill="1" applyAlignment="1" applyProtection="1">
      <alignment horizontal="right" vertical="center"/>
    </xf>
    <xf numFmtId="168" fontId="148" fillId="125" borderId="0" xfId="4178" applyFont="1" applyFill="1" applyAlignment="1">
      <alignment vertical="center"/>
    </xf>
    <xf numFmtId="168" fontId="149" fillId="125" borderId="0" xfId="4178" applyFont="1" applyFill="1"/>
    <xf numFmtId="168" fontId="148" fillId="125" borderId="0" xfId="4178" applyFont="1" applyFill="1"/>
    <xf numFmtId="0" fontId="9" fillId="125" borderId="0" xfId="4179" quotePrefix="1" applyNumberFormat="1" applyFont="1" applyFill="1" applyAlignment="1" applyProtection="1">
      <alignment horizontal="left" vertical="center"/>
      <protection locked="0"/>
    </xf>
    <xf numFmtId="0" fontId="9" fillId="125" borderId="0" xfId="4179" applyNumberFormat="1" applyFont="1" applyFill="1" applyAlignment="1" applyProtection="1">
      <alignment vertical="center"/>
      <protection locked="0"/>
    </xf>
    <xf numFmtId="0" fontId="9" fillId="125" borderId="0" xfId="4179" applyNumberFormat="1" applyFont="1" applyFill="1" applyAlignment="1" applyProtection="1">
      <alignment horizontal="right" vertical="center"/>
      <protection locked="0"/>
    </xf>
    <xf numFmtId="0" fontId="9" fillId="125" borderId="0" xfId="4179" applyFont="1" applyFill="1" applyAlignment="1">
      <alignment vertical="center"/>
    </xf>
    <xf numFmtId="0" fontId="10" fillId="0" borderId="36" xfId="4179" applyNumberFormat="1" applyFont="1" applyBorder="1" applyAlignment="1" applyProtection="1">
      <alignment horizontal="centerContinuous" vertical="center"/>
      <protection locked="0"/>
    </xf>
    <xf numFmtId="0" fontId="10" fillId="0" borderId="37" xfId="4179" applyNumberFormat="1" applyFont="1" applyBorder="1" applyAlignment="1" applyProtection="1">
      <alignment horizontal="centerContinuous" vertical="center"/>
      <protection locked="0"/>
    </xf>
    <xf numFmtId="0" fontId="10" fillId="0" borderId="38" xfId="4179" applyNumberFormat="1" applyFont="1" applyBorder="1" applyAlignment="1" applyProtection="1">
      <alignment horizontal="centerContinuous" vertical="center"/>
      <protection locked="0"/>
    </xf>
    <xf numFmtId="0" fontId="10" fillId="0" borderId="0" xfId="4179" applyNumberFormat="1" applyFont="1" applyBorder="1" applyAlignment="1" applyProtection="1">
      <alignment vertical="center"/>
      <protection locked="0"/>
    </xf>
    <xf numFmtId="0" fontId="9" fillId="0" borderId="0" xfId="4179" applyFont="1" applyAlignment="1">
      <alignment vertical="center"/>
    </xf>
    <xf numFmtId="0" fontId="9" fillId="0" borderId="0" xfId="4179" applyNumberFormat="1" applyFont="1" applyBorder="1" applyAlignment="1" applyProtection="1">
      <alignment vertical="center"/>
      <protection locked="0"/>
    </xf>
    <xf numFmtId="0" fontId="9" fillId="0" borderId="0" xfId="4179" applyFont="1" applyBorder="1" applyAlignment="1">
      <alignment vertical="center"/>
    </xf>
    <xf numFmtId="0" fontId="9" fillId="0" borderId="0" xfId="4179" applyNumberFormat="1" applyFont="1" applyAlignment="1" applyProtection="1">
      <alignment vertical="center"/>
      <protection locked="0"/>
    </xf>
    <xf numFmtId="0" fontId="9" fillId="0" borderId="39" xfId="4179" applyNumberFormat="1" applyFont="1" applyBorder="1" applyAlignment="1" applyProtection="1">
      <alignment vertical="center"/>
      <protection locked="0"/>
    </xf>
    <xf numFmtId="168" fontId="9" fillId="0" borderId="0" xfId="4180" applyFont="1" applyBorder="1"/>
    <xf numFmtId="0" fontId="9" fillId="0" borderId="0" xfId="4179" applyNumberFormat="1" applyFont="1" applyBorder="1" applyAlignment="1" applyProtection="1">
      <alignment horizontal="centerContinuous" vertical="center"/>
      <protection locked="0"/>
    </xf>
    <xf numFmtId="3" fontId="9" fillId="0" borderId="26" xfId="4179" applyNumberFormat="1" applyFont="1" applyBorder="1" applyAlignment="1" applyProtection="1">
      <alignment horizontal="centerContinuous" vertical="center"/>
      <protection locked="0"/>
    </xf>
    <xf numFmtId="0" fontId="9" fillId="0" borderId="26" xfId="4179" applyNumberFormat="1" applyFont="1" applyBorder="1" applyAlignment="1" applyProtection="1">
      <alignment horizontal="centerContinuous" vertical="center"/>
      <protection locked="0"/>
    </xf>
    <xf numFmtId="170" fontId="9" fillId="0" borderId="0" xfId="4179" applyNumberFormat="1" applyFont="1" applyBorder="1" applyAlignment="1" applyProtection="1">
      <alignment horizontal="centerContinuous" vertical="center"/>
      <protection locked="0"/>
    </xf>
    <xf numFmtId="170" fontId="9" fillId="0" borderId="26" xfId="4179" applyNumberFormat="1" applyFont="1" applyBorder="1" applyAlignment="1" applyProtection="1">
      <alignment horizontal="centerContinuous" vertical="center"/>
      <protection locked="0"/>
    </xf>
    <xf numFmtId="0" fontId="9" fillId="0" borderId="26" xfId="4179" applyNumberFormat="1" applyFont="1" applyFill="1" applyBorder="1" applyAlignment="1" applyProtection="1">
      <alignment horizontal="centerContinuous" vertical="center"/>
      <protection locked="0"/>
    </xf>
    <xf numFmtId="0" fontId="9" fillId="0" borderId="0" xfId="4179" quotePrefix="1" applyNumberFormat="1" applyFont="1" applyBorder="1" applyAlignment="1" applyProtection="1">
      <alignment vertical="center"/>
      <protection locked="0"/>
    </xf>
    <xf numFmtId="0" fontId="9" fillId="0" borderId="40" xfId="4179" applyNumberFormat="1" applyFont="1" applyBorder="1" applyAlignment="1" applyProtection="1">
      <alignment horizontal="centerContinuous" vertical="center"/>
      <protection locked="0"/>
    </xf>
    <xf numFmtId="37" fontId="9" fillId="0" borderId="0" xfId="4179" applyNumberFormat="1" applyFont="1" applyBorder="1" applyAlignment="1" applyProtection="1">
      <alignment vertical="center"/>
      <protection locked="0"/>
    </xf>
    <xf numFmtId="0" fontId="9" fillId="125" borderId="0" xfId="4179" applyFont="1" applyFill="1" applyAlignment="1">
      <alignment horizontal="left" vertical="center"/>
    </xf>
    <xf numFmtId="0" fontId="9" fillId="125" borderId="0" xfId="4179" quotePrefix="1" applyNumberFormat="1" applyFont="1" applyFill="1" applyAlignment="1" applyProtection="1">
      <alignment horizontal="right" vertical="center"/>
      <protection locked="0"/>
    </xf>
    <xf numFmtId="0" fontId="152" fillId="0" borderId="39" xfId="4179" applyNumberFormat="1" applyFont="1" applyBorder="1" applyAlignment="1" applyProtection="1">
      <alignment vertical="center"/>
      <protection locked="0"/>
    </xf>
    <xf numFmtId="0" fontId="152" fillId="0" borderId="0" xfId="4179" applyFont="1" applyBorder="1" applyAlignment="1">
      <alignment vertical="center"/>
    </xf>
    <xf numFmtId="0" fontId="152" fillId="0" borderId="0" xfId="4179" applyFont="1" applyAlignment="1">
      <alignment vertical="center"/>
    </xf>
    <xf numFmtId="0" fontId="9" fillId="0" borderId="0" xfId="4179" applyNumberFormat="1" applyFont="1" applyAlignment="1" applyProtection="1">
      <alignment horizontal="right" vertical="center"/>
      <protection locked="0"/>
    </xf>
    <xf numFmtId="0" fontId="1" fillId="125" borderId="0" xfId="4182" quotePrefix="1" applyFont="1" applyFill="1" applyAlignment="1">
      <alignment horizontal="left"/>
    </xf>
    <xf numFmtId="0" fontId="1" fillId="125" borderId="0" xfId="4182" quotePrefix="1" applyFill="1" applyAlignment="1">
      <alignment horizontal="left"/>
    </xf>
    <xf numFmtId="0" fontId="1" fillId="125" borderId="0" xfId="4182" applyFill="1" applyAlignment="1">
      <alignment horizontal="right"/>
    </xf>
    <xf numFmtId="0" fontId="1" fillId="125" borderId="0" xfId="4182" applyFill="1"/>
    <xf numFmtId="0" fontId="1" fillId="125" borderId="0" xfId="4182" quotePrefix="1" applyFill="1"/>
    <xf numFmtId="0" fontId="6" fillId="0" borderId="36" xfId="4182" applyFont="1" applyBorder="1" applyAlignment="1">
      <alignment horizontal="centerContinuous"/>
    </xf>
    <xf numFmtId="0" fontId="6" fillId="0" borderId="37" xfId="4182" applyFont="1" applyBorder="1" applyAlignment="1">
      <alignment horizontal="centerContinuous"/>
    </xf>
    <xf numFmtId="0" fontId="1" fillId="0" borderId="37" xfId="4182" applyBorder="1" applyAlignment="1">
      <alignment horizontal="centerContinuous"/>
    </xf>
    <xf numFmtId="0" fontId="1" fillId="0" borderId="38" xfId="4182" quotePrefix="1" applyFill="1" applyBorder="1" applyAlignment="1">
      <alignment horizontal="centerContinuous"/>
    </xf>
    <xf numFmtId="0" fontId="1" fillId="0" borderId="0" xfId="4182"/>
    <xf numFmtId="0" fontId="1" fillId="0" borderId="39" xfId="4182" quotePrefix="1" applyFont="1" applyBorder="1" applyAlignment="1">
      <alignment horizontal="centerContinuous"/>
    </xf>
    <xf numFmtId="0" fontId="1" fillId="0" borderId="0" xfId="4182" quotePrefix="1" applyFont="1" applyBorder="1" applyAlignment="1">
      <alignment horizontal="centerContinuous"/>
    </xf>
    <xf numFmtId="0" fontId="1" fillId="0" borderId="0" xfId="4182" applyBorder="1" applyAlignment="1">
      <alignment horizontal="centerContinuous"/>
    </xf>
    <xf numFmtId="0" fontId="1" fillId="0" borderId="40" xfId="4182" quotePrefix="1" applyFill="1" applyBorder="1" applyAlignment="1">
      <alignment horizontal="centerContinuous"/>
    </xf>
    <xf numFmtId="0" fontId="1" fillId="0" borderId="59" xfId="4182" applyBorder="1" applyAlignment="1">
      <alignment horizontal="center"/>
    </xf>
    <xf numFmtId="0" fontId="1" fillId="0" borderId="60" xfId="4182" applyBorder="1" applyAlignment="1">
      <alignment horizontal="center"/>
    </xf>
    <xf numFmtId="0" fontId="1" fillId="0" borderId="37" xfId="4182" applyBorder="1" applyAlignment="1">
      <alignment horizontal="center"/>
    </xf>
    <xf numFmtId="0" fontId="1" fillId="0" borderId="60" xfId="4182" applyBorder="1" applyAlignment="1">
      <alignment horizontal="right"/>
    </xf>
    <xf numFmtId="0" fontId="1" fillId="0" borderId="47" xfId="4182" applyBorder="1" applyAlignment="1">
      <alignment horizontal="center"/>
    </xf>
    <xf numFmtId="0" fontId="1" fillId="0" borderId="38" xfId="4182" applyFill="1" applyBorder="1" applyAlignment="1">
      <alignment horizontal="center"/>
    </xf>
    <xf numFmtId="0" fontId="1" fillId="0" borderId="52" xfId="4182" applyBorder="1" applyAlignment="1">
      <alignment horizontal="center"/>
    </xf>
    <xf numFmtId="0" fontId="1" fillId="0" borderId="24" xfId="4182" applyBorder="1" applyAlignment="1">
      <alignment horizontal="center"/>
    </xf>
    <xf numFmtId="0" fontId="1" fillId="0" borderId="0" xfId="4182" applyBorder="1" applyAlignment="1">
      <alignment horizontal="center"/>
    </xf>
    <xf numFmtId="0" fontId="1" fillId="0" borderId="48" xfId="4182" applyBorder="1" applyAlignment="1">
      <alignment horizontal="center"/>
    </xf>
    <xf numFmtId="0" fontId="1" fillId="0" borderId="40" xfId="4182" applyFill="1" applyBorder="1" applyAlignment="1">
      <alignment horizontal="center"/>
    </xf>
    <xf numFmtId="0" fontId="1" fillId="0" borderId="56" xfId="4182" applyBorder="1" applyAlignment="1">
      <alignment horizontal="center"/>
    </xf>
    <xf numFmtId="0" fontId="1" fillId="0" borderId="58" xfId="4182" applyBorder="1" applyAlignment="1">
      <alignment horizontal="center"/>
    </xf>
    <xf numFmtId="0" fontId="1" fillId="0" borderId="9" xfId="4182" applyBorder="1" applyAlignment="1">
      <alignment horizontal="right"/>
    </xf>
    <xf numFmtId="0" fontId="1" fillId="0" borderId="58" xfId="4182" applyBorder="1" applyAlignment="1">
      <alignment horizontal="right"/>
    </xf>
    <xf numFmtId="0" fontId="1" fillId="0" borderId="49" xfId="4182" applyBorder="1" applyAlignment="1">
      <alignment horizontal="center"/>
    </xf>
    <xf numFmtId="0" fontId="1" fillId="0" borderId="42" xfId="4182" applyFill="1" applyBorder="1" applyAlignment="1">
      <alignment horizontal="center"/>
    </xf>
    <xf numFmtId="0" fontId="1" fillId="0" borderId="59" xfId="4182" applyBorder="1"/>
    <xf numFmtId="0" fontId="1" fillId="0" borderId="60" xfId="4182" applyBorder="1"/>
    <xf numFmtId="0" fontId="1" fillId="0" borderId="37" xfId="4182" applyBorder="1" applyAlignment="1">
      <alignment horizontal="right"/>
    </xf>
    <xf numFmtId="0" fontId="1" fillId="0" borderId="36" xfId="4182" applyBorder="1"/>
    <xf numFmtId="0" fontId="1" fillId="0" borderId="47" xfId="4182" applyFill="1" applyBorder="1"/>
    <xf numFmtId="0" fontId="1" fillId="0" borderId="54" xfId="4182" applyBorder="1"/>
    <xf numFmtId="0" fontId="1" fillId="0" borderId="27" xfId="4182" applyBorder="1"/>
    <xf numFmtId="0" fontId="1" fillId="0" borderId="26" xfId="4182" applyBorder="1" applyAlignment="1">
      <alignment horizontal="left"/>
    </xf>
    <xf numFmtId="0" fontId="1" fillId="0" borderId="27" xfId="4182" applyBorder="1" applyAlignment="1">
      <alignment horizontal="right"/>
    </xf>
    <xf numFmtId="167" fontId="1" fillId="47" borderId="62" xfId="1930" applyNumberFormat="1" applyFont="1" applyFill="1" applyBorder="1"/>
    <xf numFmtId="167" fontId="1" fillId="0" borderId="0" xfId="4182" applyNumberFormat="1"/>
    <xf numFmtId="0" fontId="1" fillId="0" borderId="27" xfId="4182" quotePrefix="1" applyBorder="1"/>
    <xf numFmtId="167" fontId="1" fillId="0" borderId="62" xfId="1930" applyNumberFormat="1" applyFont="1" applyFill="1" applyBorder="1"/>
    <xf numFmtId="0" fontId="1" fillId="0" borderId="27" xfId="4182" quotePrefix="1" applyBorder="1" applyAlignment="1">
      <alignment horizontal="left"/>
    </xf>
    <xf numFmtId="0" fontId="1" fillId="0" borderId="52" xfId="4182" applyBorder="1"/>
    <xf numFmtId="0" fontId="1" fillId="0" borderId="24" xfId="4182" applyBorder="1"/>
    <xf numFmtId="0" fontId="1" fillId="0" borderId="0" xfId="4182" applyBorder="1" applyAlignment="1">
      <alignment horizontal="left"/>
    </xf>
    <xf numFmtId="0" fontId="1" fillId="0" borderId="24" xfId="4182" applyBorder="1" applyAlignment="1">
      <alignment horizontal="right"/>
    </xf>
    <xf numFmtId="167" fontId="1" fillId="0" borderId="48" xfId="1930" applyNumberFormat="1" applyFont="1" applyFill="1" applyBorder="1"/>
    <xf numFmtId="167" fontId="1" fillId="0" borderId="63" xfId="1930" applyNumberFormat="1" applyFont="1" applyFill="1" applyBorder="1"/>
    <xf numFmtId="0" fontId="1" fillId="0" borderId="24" xfId="4182" quotePrefix="1" applyBorder="1" applyAlignment="1">
      <alignment horizontal="left"/>
    </xf>
    <xf numFmtId="0" fontId="1" fillId="0" borderId="27" xfId="4182" applyBorder="1" applyAlignment="1">
      <alignment horizontal="left"/>
    </xf>
    <xf numFmtId="167" fontId="1" fillId="0" borderId="64" xfId="1930" applyNumberFormat="1" applyFont="1" applyFill="1" applyBorder="1"/>
    <xf numFmtId="0" fontId="1" fillId="0" borderId="56" xfId="4182" applyBorder="1" applyAlignment="1">
      <alignment vertical="center"/>
    </xf>
    <xf numFmtId="0" fontId="1" fillId="0" borderId="58" xfId="4182" applyBorder="1" applyAlignment="1">
      <alignment vertical="center"/>
    </xf>
    <xf numFmtId="0" fontId="1" fillId="0" borderId="9" xfId="4182" applyBorder="1" applyAlignment="1">
      <alignment horizontal="right" vertical="center"/>
    </xf>
    <xf numFmtId="0" fontId="1" fillId="0" borderId="58" xfId="4182" applyBorder="1" applyAlignment="1">
      <alignment horizontal="right" vertical="center"/>
    </xf>
    <xf numFmtId="0" fontId="1" fillId="0" borderId="58" xfId="4182" applyBorder="1" applyAlignment="1">
      <alignment horizontal="left" vertical="center"/>
    </xf>
    <xf numFmtId="167" fontId="1" fillId="0" borderId="49" xfId="1930" applyNumberFormat="1" applyFont="1" applyFill="1" applyBorder="1" applyAlignment="1">
      <alignment vertical="center"/>
    </xf>
    <xf numFmtId="167" fontId="1" fillId="0" borderId="0" xfId="4182" applyNumberFormat="1" applyAlignment="1">
      <alignment vertical="top"/>
    </xf>
    <xf numFmtId="0" fontId="1" fillId="0" borderId="0" xfId="4182" applyAlignment="1">
      <alignment vertical="top"/>
    </xf>
    <xf numFmtId="0" fontId="1" fillId="0" borderId="44" xfId="4182" applyBorder="1" applyAlignment="1">
      <alignment horizontal="centerContinuous" vertical="center"/>
    </xf>
    <xf numFmtId="0" fontId="1" fillId="0" borderId="45" xfId="4182" applyBorder="1" applyAlignment="1">
      <alignment horizontal="centerContinuous" vertical="center"/>
    </xf>
    <xf numFmtId="0" fontId="1" fillId="0" borderId="46" xfId="4182" applyFill="1" applyBorder="1" applyAlignment="1">
      <alignment horizontal="centerContinuous" vertical="center"/>
    </xf>
    <xf numFmtId="0" fontId="1" fillId="0" borderId="36" xfId="4182" applyBorder="1" applyAlignment="1">
      <alignment horizontal="centerContinuous" vertical="center"/>
    </xf>
    <xf numFmtId="0" fontId="1" fillId="0" borderId="37" xfId="4182" applyBorder="1" applyAlignment="1">
      <alignment horizontal="centerContinuous" vertical="center"/>
    </xf>
    <xf numFmtId="0" fontId="1" fillId="0" borderId="38" xfId="4182" applyFill="1" applyBorder="1" applyAlignment="1">
      <alignment horizontal="centerContinuous" vertical="center"/>
    </xf>
    <xf numFmtId="0" fontId="1" fillId="0" borderId="39" xfId="4182" applyBorder="1" applyAlignment="1">
      <alignment horizontal="centerContinuous" vertical="center"/>
    </xf>
    <xf numFmtId="0" fontId="1" fillId="0" borderId="0" xfId="4182" applyBorder="1" applyAlignment="1">
      <alignment horizontal="centerContinuous" vertical="center"/>
    </xf>
    <xf numFmtId="0" fontId="1" fillId="0" borderId="40" xfId="4182" applyFill="1" applyBorder="1" applyAlignment="1">
      <alignment horizontal="centerContinuous" vertical="center"/>
    </xf>
    <xf numFmtId="0" fontId="154" fillId="0" borderId="39" xfId="4182" applyFont="1" applyBorder="1" applyAlignment="1">
      <alignment horizontal="left" vertical="center"/>
    </xf>
    <xf numFmtId="0" fontId="1" fillId="0" borderId="0" xfId="4182" applyBorder="1" applyAlignment="1">
      <alignment horizontal="left" vertical="center"/>
    </xf>
    <xf numFmtId="0" fontId="1" fillId="0" borderId="40" xfId="4182" applyFill="1" applyBorder="1" applyAlignment="1">
      <alignment horizontal="left" vertical="center"/>
    </xf>
    <xf numFmtId="0" fontId="1" fillId="0" borderId="0" xfId="4182" applyAlignment="1">
      <alignment horizontal="left"/>
    </xf>
    <xf numFmtId="0" fontId="1" fillId="0" borderId="41" xfId="4182" applyBorder="1"/>
    <xf numFmtId="0" fontId="1" fillId="0" borderId="9" xfId="4182" applyBorder="1"/>
    <xf numFmtId="0" fontId="1" fillId="0" borderId="42" xfId="4182" applyFill="1" applyBorder="1"/>
    <xf numFmtId="0" fontId="1" fillId="0" borderId="0" xfId="4182" applyAlignment="1">
      <alignment horizontal="right"/>
    </xf>
    <xf numFmtId="0" fontId="1" fillId="0" borderId="0" xfId="4182" applyFill="1"/>
    <xf numFmtId="0" fontId="1" fillId="125" borderId="0" xfId="4182" quotePrefix="1" applyFill="1" applyAlignment="1">
      <alignment horizontal="right"/>
    </xf>
    <xf numFmtId="0" fontId="6" fillId="0" borderId="36" xfId="4182" quotePrefix="1" applyFont="1" applyBorder="1" applyAlignment="1">
      <alignment horizontal="centerContinuous"/>
    </xf>
    <xf numFmtId="0" fontId="6" fillId="0" borderId="37" xfId="4182" quotePrefix="1" applyFont="1" applyBorder="1" applyAlignment="1">
      <alignment horizontal="centerContinuous"/>
    </xf>
    <xf numFmtId="0" fontId="1" fillId="0" borderId="0" xfId="4182" applyBorder="1" applyAlignment="1">
      <alignment horizontal="right"/>
    </xf>
    <xf numFmtId="0" fontId="1" fillId="0" borderId="47" xfId="4182" applyFill="1" applyBorder="1" applyAlignment="1">
      <alignment horizontal="center"/>
    </xf>
    <xf numFmtId="0" fontId="1" fillId="0" borderId="48" xfId="4182" applyBorder="1"/>
    <xf numFmtId="0" fontId="1" fillId="0" borderId="48" xfId="4182" applyFill="1" applyBorder="1"/>
    <xf numFmtId="0" fontId="1" fillId="0" borderId="26" xfId="4182" quotePrefix="1" applyBorder="1" applyAlignment="1">
      <alignment horizontal="left"/>
    </xf>
    <xf numFmtId="167" fontId="1" fillId="0" borderId="0" xfId="4182" applyNumberFormat="1" applyFill="1" applyBorder="1"/>
    <xf numFmtId="3" fontId="1" fillId="0" borderId="26" xfId="4182" applyNumberFormat="1" applyBorder="1" applyAlignment="1">
      <alignment horizontal="left"/>
    </xf>
    <xf numFmtId="3" fontId="1" fillId="0" borderId="27" xfId="4182" applyNumberFormat="1" applyBorder="1" applyAlignment="1">
      <alignment horizontal="right"/>
    </xf>
    <xf numFmtId="0" fontId="1" fillId="0" borderId="27" xfId="4182" quotePrefix="1" applyBorder="1" applyAlignment="1">
      <alignment horizontal="right"/>
    </xf>
    <xf numFmtId="167" fontId="1" fillId="47" borderId="63" xfId="1930" applyNumberFormat="1" applyFont="1" applyFill="1" applyBorder="1"/>
    <xf numFmtId="0" fontId="1" fillId="0" borderId="0" xfId="4182" quotePrefix="1" applyBorder="1" applyAlignment="1">
      <alignment horizontal="left"/>
    </xf>
    <xf numFmtId="167" fontId="1" fillId="47" borderId="48" xfId="1930" applyNumberFormat="1" applyFont="1" applyFill="1" applyBorder="1"/>
    <xf numFmtId="0" fontId="1" fillId="0" borderId="65" xfId="4182" applyBorder="1"/>
    <xf numFmtId="0" fontId="1" fillId="0" borderId="66" xfId="4182" applyBorder="1"/>
    <xf numFmtId="0" fontId="1" fillId="0" borderId="67" xfId="4182" applyBorder="1" applyAlignment="1">
      <alignment horizontal="left"/>
    </xf>
    <xf numFmtId="0" fontId="1" fillId="0" borderId="66" xfId="4182" applyBorder="1" applyAlignment="1">
      <alignment horizontal="right"/>
    </xf>
    <xf numFmtId="0" fontId="1" fillId="0" borderId="67" xfId="4182" quotePrefix="1" applyBorder="1" applyAlignment="1">
      <alignment horizontal="left"/>
    </xf>
    <xf numFmtId="0" fontId="1" fillId="0" borderId="68" xfId="4182" applyBorder="1"/>
    <xf numFmtId="0" fontId="1" fillId="0" borderId="26" xfId="4182" applyBorder="1"/>
    <xf numFmtId="3" fontId="1" fillId="0" borderId="0" xfId="4182" applyNumberFormat="1" applyBorder="1" applyAlignment="1">
      <alignment horizontal="left"/>
    </xf>
    <xf numFmtId="0" fontId="1" fillId="47" borderId="26" xfId="4182" quotePrefix="1" applyFill="1" applyBorder="1" applyAlignment="1">
      <alignment horizontal="left"/>
    </xf>
    <xf numFmtId="167" fontId="1" fillId="0" borderId="62" xfId="1930" applyNumberFormat="1" applyFont="1" applyBorder="1"/>
    <xf numFmtId="167" fontId="1" fillId="0" borderId="48" xfId="1930" applyNumberFormat="1" applyFont="1" applyBorder="1"/>
    <xf numFmtId="0" fontId="1" fillId="0" borderId="26" xfId="4182" applyFill="1" applyBorder="1" applyAlignment="1">
      <alignment horizontal="left"/>
    </xf>
    <xf numFmtId="0" fontId="1" fillId="0" borderId="9" xfId="4182" applyBorder="1" applyAlignment="1">
      <alignment horizontal="left" vertical="center"/>
    </xf>
    <xf numFmtId="0" fontId="1" fillId="0" borderId="9" xfId="4182" quotePrefix="1" applyBorder="1" applyAlignment="1">
      <alignment horizontal="left" vertical="center"/>
    </xf>
    <xf numFmtId="0" fontId="1" fillId="0" borderId="60" xfId="4182" applyBorder="1" applyAlignment="1">
      <alignment horizontal="centerContinuous" vertical="center"/>
    </xf>
    <xf numFmtId="0" fontId="1" fillId="0" borderId="60" xfId="4182" applyFont="1" applyBorder="1" applyAlignment="1">
      <alignment horizontal="centerContinuous" vertical="center"/>
    </xf>
    <xf numFmtId="0" fontId="1" fillId="0" borderId="37" xfId="4182" applyFont="1" applyBorder="1" applyAlignment="1">
      <alignment horizontal="centerContinuous" vertical="center"/>
    </xf>
    <xf numFmtId="0" fontId="11" fillId="125" borderId="0" xfId="4183" quotePrefix="1" applyFont="1" applyFill="1" applyAlignment="1">
      <alignment horizontal="left"/>
    </xf>
    <xf numFmtId="0" fontId="9" fillId="125" borderId="0" xfId="4183" applyFont="1" applyFill="1" applyAlignment="1">
      <alignment horizontal="right"/>
    </xf>
    <xf numFmtId="0" fontId="9" fillId="125" borderId="0" xfId="4183" applyFont="1" applyFill="1"/>
    <xf numFmtId="0" fontId="11" fillId="125" borderId="0" xfId="4183" quotePrefix="1" applyFont="1" applyFill="1" applyAlignment="1">
      <alignment horizontal="right"/>
    </xf>
    <xf numFmtId="0" fontId="9" fillId="0" borderId="0" xfId="4183" applyFont="1" applyFill="1"/>
    <xf numFmtId="0" fontId="9" fillId="0" borderId="0" xfId="4183" applyFont="1" applyFill="1" applyBorder="1"/>
    <xf numFmtId="0" fontId="11" fillId="0" borderId="0" xfId="4183" applyFont="1" applyFill="1"/>
    <xf numFmtId="0" fontId="9" fillId="0" borderId="0" xfId="4183" applyFont="1" applyFill="1" applyAlignment="1">
      <alignment horizontal="left"/>
    </xf>
    <xf numFmtId="0" fontId="9" fillId="0" borderId="0" xfId="4183" applyFont="1" applyFill="1" applyAlignment="1">
      <alignment horizontal="right"/>
    </xf>
    <xf numFmtId="0" fontId="11" fillId="125" borderId="0" xfId="4184" quotePrefix="1" applyFont="1" applyFill="1" applyBorder="1" applyAlignment="1"/>
    <xf numFmtId="0" fontId="9" fillId="125" borderId="0" xfId="4184" applyFont="1" applyFill="1" applyBorder="1" applyAlignment="1">
      <alignment horizontal="right"/>
    </xf>
    <xf numFmtId="168" fontId="3" fillId="125" borderId="0" xfId="4185" applyFill="1" applyBorder="1"/>
    <xf numFmtId="0" fontId="9" fillId="125" borderId="0" xfId="4184" quotePrefix="1" applyFont="1" applyFill="1" applyBorder="1" applyAlignment="1">
      <alignment horizontal="left"/>
    </xf>
    <xf numFmtId="0" fontId="11" fillId="125" borderId="0" xfId="4184" applyFont="1" applyFill="1" applyBorder="1" applyAlignment="1">
      <alignment horizontal="right"/>
    </xf>
    <xf numFmtId="0" fontId="9" fillId="125" borderId="0" xfId="4184" applyFont="1" applyFill="1"/>
    <xf numFmtId="0" fontId="9" fillId="0" borderId="0" xfId="4184" applyFont="1"/>
    <xf numFmtId="0" fontId="9" fillId="0" borderId="0" xfId="4184" applyFont="1" applyAlignment="1">
      <alignment vertical="top"/>
    </xf>
    <xf numFmtId="0" fontId="9" fillId="0" borderId="0" xfId="4184" applyFont="1" applyAlignment="1">
      <alignment horizontal="right"/>
    </xf>
    <xf numFmtId="0" fontId="9" fillId="0" borderId="0" xfId="4184" applyFont="1" applyAlignment="1">
      <alignment horizontal="left"/>
    </xf>
    <xf numFmtId="0" fontId="11" fillId="125" borderId="0" xfId="4187" quotePrefix="1" applyFont="1" applyFill="1" applyAlignment="1">
      <alignment horizontal="left"/>
    </xf>
    <xf numFmtId="0" fontId="11" fillId="125" borderId="0" xfId="4187" applyFont="1" applyFill="1" applyAlignment="1">
      <alignment horizontal="right"/>
    </xf>
    <xf numFmtId="0" fontId="11" fillId="125" borderId="0" xfId="4187" applyFont="1" applyFill="1"/>
    <xf numFmtId="0" fontId="11" fillId="125" borderId="0" xfId="4187" quotePrefix="1" applyFont="1" applyFill="1" applyAlignment="1">
      <alignment horizontal="right"/>
    </xf>
    <xf numFmtId="0" fontId="13" fillId="0" borderId="36" xfId="4187" applyFont="1" applyBorder="1" applyAlignment="1">
      <alignment horizontal="centerContinuous"/>
    </xf>
    <xf numFmtId="0" fontId="13" fillId="0" borderId="37" xfId="4187" applyFont="1" applyBorder="1" applyAlignment="1">
      <alignment horizontal="centerContinuous"/>
    </xf>
    <xf numFmtId="0" fontId="11" fillId="0" borderId="37" xfId="4187" applyFont="1" applyBorder="1" applyAlignment="1">
      <alignment horizontal="centerContinuous"/>
    </xf>
    <xf numFmtId="0" fontId="11" fillId="0" borderId="38" xfId="4187" quotePrefix="1" applyFont="1" applyBorder="1" applyAlignment="1">
      <alignment horizontal="centerContinuous"/>
    </xf>
    <xf numFmtId="0" fontId="11" fillId="0" borderId="0" xfId="4187" applyFont="1"/>
    <xf numFmtId="0" fontId="11" fillId="0" borderId="39" xfId="4183" applyFont="1" applyBorder="1" applyAlignment="1">
      <alignment horizontal="centerContinuous"/>
    </xf>
    <xf numFmtId="0" fontId="11" fillId="0" borderId="0" xfId="4183" applyFont="1" applyBorder="1" applyAlignment="1">
      <alignment horizontal="centerContinuous"/>
    </xf>
    <xf numFmtId="0" fontId="11" fillId="0" borderId="0" xfId="4187" applyFont="1" applyBorder="1" applyAlignment="1">
      <alignment horizontal="centerContinuous"/>
    </xf>
    <xf numFmtId="0" fontId="11" fillId="0" borderId="40" xfId="4187" quotePrefix="1" applyFont="1" applyBorder="1" applyAlignment="1">
      <alignment horizontal="centerContinuous"/>
    </xf>
    <xf numFmtId="0" fontId="13" fillId="0" borderId="39" xfId="4187" applyFont="1" applyBorder="1" applyAlignment="1">
      <alignment horizontal="centerContinuous"/>
    </xf>
    <xf numFmtId="0" fontId="13" fillId="0" borderId="0" xfId="4187" applyFont="1" applyBorder="1" applyAlignment="1">
      <alignment horizontal="centerContinuous"/>
    </xf>
    <xf numFmtId="0" fontId="13" fillId="0" borderId="40" xfId="4187" applyFont="1" applyBorder="1" applyAlignment="1">
      <alignment horizontal="centerContinuous"/>
    </xf>
    <xf numFmtId="0" fontId="13" fillId="0" borderId="0" xfId="4187" applyFont="1"/>
    <xf numFmtId="0" fontId="11" fillId="0" borderId="39" xfId="4187" quotePrefix="1" applyFont="1" applyBorder="1" applyAlignment="1">
      <alignment horizontal="left"/>
    </xf>
    <xf numFmtId="0" fontId="11" fillId="0" borderId="0" xfId="4187" quotePrefix="1" applyFont="1" applyBorder="1" applyAlignment="1">
      <alignment horizontal="left"/>
    </xf>
    <xf numFmtId="0" fontId="11" fillId="0" borderId="0" xfId="4187" applyFont="1" applyBorder="1" applyAlignment="1">
      <alignment horizontal="right"/>
    </xf>
    <xf numFmtId="0" fontId="9" fillId="0" borderId="0" xfId="4187" applyFont="1" applyBorder="1" applyAlignment="1">
      <alignment horizontal="center"/>
    </xf>
    <xf numFmtId="0" fontId="9" fillId="0" borderId="40" xfId="4187" applyFont="1" applyBorder="1" applyAlignment="1">
      <alignment horizontal="center"/>
    </xf>
    <xf numFmtId="0" fontId="9" fillId="0" borderId="0" xfId="4187" applyFont="1"/>
    <xf numFmtId="0" fontId="9" fillId="0" borderId="39" xfId="4187" applyFont="1" applyBorder="1" applyAlignment="1"/>
    <xf numFmtId="0" fontId="9" fillId="0" borderId="0" xfId="4187" applyFont="1" applyBorder="1" applyAlignment="1"/>
    <xf numFmtId="0" fontId="155" fillId="0" borderId="0" xfId="4187" applyFont="1" applyBorder="1" applyAlignment="1"/>
    <xf numFmtId="0" fontId="9" fillId="0" borderId="0" xfId="4187" applyFont="1" applyBorder="1" applyAlignment="1">
      <alignment horizontal="right"/>
    </xf>
    <xf numFmtId="0" fontId="11" fillId="0" borderId="0" xfId="4187" applyFont="1" applyBorder="1" applyAlignment="1"/>
    <xf numFmtId="0" fontId="11" fillId="0" borderId="39" xfId="4187" applyFont="1" applyBorder="1" applyAlignment="1"/>
    <xf numFmtId="0" fontId="11" fillId="0" borderId="0" xfId="4187" applyFont="1" applyBorder="1" applyAlignment="1">
      <alignment horizontal="left"/>
    </xf>
    <xf numFmtId="0" fontId="9" fillId="0" borderId="0" xfId="4187" applyFont="1" applyBorder="1" applyAlignment="1">
      <alignment horizontal="left"/>
    </xf>
    <xf numFmtId="0" fontId="9" fillId="0" borderId="39" xfId="4187" applyFont="1" applyBorder="1"/>
    <xf numFmtId="0" fontId="9" fillId="0" borderId="0" xfId="4187" applyFont="1" applyBorder="1"/>
    <xf numFmtId="0" fontId="11" fillId="125" borderId="0" xfId="4187" applyFont="1" applyFill="1" applyBorder="1" applyAlignment="1">
      <alignment horizontal="left"/>
    </xf>
    <xf numFmtId="0" fontId="9" fillId="0" borderId="0" xfId="4187" quotePrefix="1" applyFont="1" applyBorder="1" applyAlignment="1">
      <alignment horizontal="left"/>
    </xf>
    <xf numFmtId="167" fontId="9" fillId="0" borderId="0" xfId="4188" applyNumberFormat="1" applyFont="1" applyBorder="1" applyAlignment="1">
      <alignment horizontal="left"/>
    </xf>
    <xf numFmtId="167" fontId="9" fillId="0" borderId="40" xfId="4188" applyNumberFormat="1" applyFont="1" applyBorder="1" applyAlignment="1">
      <alignment horizontal="left"/>
    </xf>
    <xf numFmtId="0" fontId="11" fillId="0" borderId="39" xfId="4187" applyFont="1" applyBorder="1" applyAlignment="1">
      <alignment horizontal="left"/>
    </xf>
    <xf numFmtId="0" fontId="9" fillId="0" borderId="0" xfId="4187" applyFont="1" applyFill="1" applyBorder="1"/>
    <xf numFmtId="167" fontId="9" fillId="0" borderId="0" xfId="4188" applyNumberFormat="1" applyFont="1" applyFill="1" applyBorder="1" applyAlignment="1">
      <alignment horizontal="left"/>
    </xf>
    <xf numFmtId="167" fontId="9" fillId="0" borderId="40" xfId="4188" applyNumberFormat="1" applyFont="1" applyFill="1" applyBorder="1" applyAlignment="1">
      <alignment horizontal="left"/>
    </xf>
    <xf numFmtId="0" fontId="9" fillId="0" borderId="0" xfId="4187" applyFont="1" applyFill="1"/>
    <xf numFmtId="0" fontId="11" fillId="0" borderId="0" xfId="4187" applyFont="1" applyFill="1" applyBorder="1" applyAlignment="1">
      <alignment horizontal="left"/>
    </xf>
    <xf numFmtId="0" fontId="11" fillId="0" borderId="39" xfId="4187" applyFont="1" applyBorder="1"/>
    <xf numFmtId="0" fontId="11" fillId="0" borderId="0" xfId="4187" applyFont="1" applyBorder="1"/>
    <xf numFmtId="0" fontId="9" fillId="0" borderId="0" xfId="4187" applyFont="1" applyBorder="1" applyAlignment="1">
      <alignment horizontal="left" vertical="center"/>
    </xf>
    <xf numFmtId="0" fontId="9" fillId="0" borderId="41" xfId="4187" applyFont="1" applyBorder="1" applyAlignment="1">
      <alignment horizontal="centerContinuous"/>
    </xf>
    <xf numFmtId="0" fontId="9" fillId="0" borderId="9" xfId="4187" applyFont="1" applyBorder="1" applyAlignment="1">
      <alignment horizontal="centerContinuous"/>
    </xf>
    <xf numFmtId="0" fontId="9" fillId="0" borderId="42" xfId="4187" applyFont="1" applyBorder="1" applyAlignment="1">
      <alignment horizontal="centerContinuous"/>
    </xf>
    <xf numFmtId="0" fontId="9" fillId="0" borderId="0" xfId="4187" applyFont="1" applyAlignment="1">
      <alignment horizontal="right"/>
    </xf>
    <xf numFmtId="0" fontId="9" fillId="0" borderId="0" xfId="4187" applyFont="1" applyAlignment="1">
      <alignment horizontal="left"/>
    </xf>
    <xf numFmtId="0" fontId="11" fillId="0" borderId="0" xfId="4187" applyFont="1" applyBorder="1" applyAlignment="1">
      <alignment horizontal="center"/>
    </xf>
    <xf numFmtId="0" fontId="11" fillId="0" borderId="40" xfId="4187" applyFont="1" applyBorder="1" applyAlignment="1">
      <alignment horizontal="center"/>
    </xf>
    <xf numFmtId="0" fontId="13" fillId="0" borderId="0" xfId="4187" quotePrefix="1" applyFont="1" applyBorder="1" applyAlignment="1">
      <alignment horizontal="left"/>
    </xf>
    <xf numFmtId="167" fontId="11" fillId="0" borderId="0" xfId="4188" applyNumberFormat="1" applyFont="1" applyBorder="1" applyAlignment="1">
      <alignment horizontal="left"/>
    </xf>
    <xf numFmtId="167" fontId="11" fillId="0" borderId="40" xfId="4188" applyNumberFormat="1" applyFont="1" applyBorder="1" applyAlignment="1">
      <alignment horizontal="left"/>
    </xf>
    <xf numFmtId="0" fontId="11" fillId="0" borderId="39" xfId="4183" applyFont="1" applyBorder="1" applyAlignment="1">
      <alignment horizontal="left"/>
    </xf>
    <xf numFmtId="0" fontId="11" fillId="0" borderId="0" xfId="4187" quotePrefix="1" applyFont="1" applyBorder="1" applyAlignment="1">
      <alignment horizontal="right"/>
    </xf>
    <xf numFmtId="0" fontId="11" fillId="0" borderId="0" xfId="0" applyFont="1" applyBorder="1" applyAlignment="1">
      <alignment horizontal="left" vertical="top" wrapText="1"/>
    </xf>
    <xf numFmtId="0" fontId="13" fillId="0" borderId="0" xfId="4187" applyFont="1" applyBorder="1"/>
    <xf numFmtId="0" fontId="156" fillId="0" borderId="0" xfId="4187" applyFont="1" applyBorder="1" applyAlignment="1">
      <alignment horizontal="left"/>
    </xf>
    <xf numFmtId="0" fontId="11" fillId="0" borderId="0" xfId="4176" applyFont="1" applyBorder="1"/>
    <xf numFmtId="0" fontId="11" fillId="0" borderId="26" xfId="4188" quotePrefix="1" applyNumberFormat="1" applyFont="1" applyBorder="1" applyAlignment="1">
      <alignment horizontal="center"/>
    </xf>
    <xf numFmtId="167" fontId="11" fillId="0" borderId="0" xfId="4188" quotePrefix="1" applyNumberFormat="1" applyFont="1" applyBorder="1" applyAlignment="1">
      <alignment horizontal="center"/>
    </xf>
    <xf numFmtId="42" fontId="11" fillId="0" borderId="0" xfId="4188" applyNumberFormat="1" applyFont="1" applyBorder="1" applyAlignment="1">
      <alignment horizontal="center"/>
    </xf>
    <xf numFmtId="41" fontId="11" fillId="0" borderId="0" xfId="4188" applyNumberFormat="1" applyFont="1" applyBorder="1" applyAlignment="1">
      <alignment horizontal="left"/>
    </xf>
    <xf numFmtId="37" fontId="11" fillId="0" borderId="0" xfId="4188" applyNumberFormat="1" applyFont="1" applyBorder="1" applyAlignment="1">
      <alignment horizontal="center"/>
    </xf>
    <xf numFmtId="42" fontId="11" fillId="0" borderId="0" xfId="4188" applyNumberFormat="1" applyFont="1" applyBorder="1" applyAlignment="1">
      <alignment horizontal="left"/>
    </xf>
    <xf numFmtId="0" fontId="156" fillId="0" borderId="39" xfId="4187" applyFont="1" applyBorder="1" applyAlignment="1">
      <alignment horizontal="left"/>
    </xf>
    <xf numFmtId="0" fontId="11" fillId="0" borderId="0" xfId="4187" applyFont="1" applyBorder="1" applyAlignment="1">
      <alignment horizontal="left" indent="1"/>
    </xf>
    <xf numFmtId="0" fontId="11" fillId="0" borderId="0" xfId="4187" applyFont="1" applyFill="1" applyBorder="1"/>
    <xf numFmtId="0" fontId="11" fillId="0" borderId="0" xfId="4176" applyFont="1" applyFill="1" applyBorder="1"/>
    <xf numFmtId="41" fontId="11" fillId="0" borderId="0" xfId="4188" applyNumberFormat="1" applyFont="1" applyFill="1" applyBorder="1" applyAlignment="1">
      <alignment horizontal="left"/>
    </xf>
    <xf numFmtId="0" fontId="11" fillId="0" borderId="40" xfId="4176" applyFont="1" applyBorder="1"/>
    <xf numFmtId="0" fontId="11" fillId="0" borderId="0" xfId="4187" applyFont="1" applyBorder="1" applyAlignment="1">
      <alignment horizontal="left" vertical="top" indent="1"/>
    </xf>
    <xf numFmtId="0" fontId="11" fillId="0" borderId="0" xfId="4187" applyFont="1" applyFill="1" applyBorder="1" applyAlignment="1">
      <alignment vertical="top"/>
    </xf>
    <xf numFmtId="167" fontId="11" fillId="0" borderId="40" xfId="4188" applyNumberFormat="1" applyFont="1" applyBorder="1" applyAlignment="1">
      <alignment horizontal="centerContinuous"/>
    </xf>
    <xf numFmtId="0" fontId="11" fillId="0" borderId="0" xfId="4187" applyFont="1" applyBorder="1" applyAlignment="1">
      <alignment vertical="top"/>
    </xf>
    <xf numFmtId="167" fontId="11" fillId="0" borderId="40" xfId="4188" quotePrefix="1" applyNumberFormat="1" applyFont="1" applyBorder="1" applyAlignment="1">
      <alignment horizontal="center"/>
    </xf>
    <xf numFmtId="0" fontId="156" fillId="0" borderId="0" xfId="4187" applyFont="1" applyBorder="1" applyAlignment="1"/>
    <xf numFmtId="0" fontId="11" fillId="0" borderId="0" xfId="4176" applyFont="1" applyFill="1" applyBorder="1" applyAlignment="1">
      <alignment horizontal="centerContinuous"/>
    </xf>
    <xf numFmtId="0" fontId="11" fillId="0" borderId="0" xfId="4176" applyFont="1" applyBorder="1" applyAlignment="1">
      <alignment horizontal="centerContinuous"/>
    </xf>
    <xf numFmtId="42" fontId="11" fillId="0" borderId="40" xfId="4188" applyNumberFormat="1" applyFont="1" applyBorder="1" applyAlignment="1">
      <alignment horizontal="center"/>
    </xf>
    <xf numFmtId="0" fontId="156" fillId="0" borderId="0" xfId="4187" applyFont="1" applyBorder="1"/>
    <xf numFmtId="0" fontId="11" fillId="0" borderId="26" xfId="4188" quotePrefix="1" applyNumberFormat="1" applyFont="1" applyFill="1" applyBorder="1" applyAlignment="1">
      <alignment horizontal="center"/>
    </xf>
    <xf numFmtId="37" fontId="11" fillId="0" borderId="40" xfId="4188" applyNumberFormat="1" applyFont="1" applyBorder="1" applyAlignment="1">
      <alignment horizontal="right"/>
    </xf>
    <xf numFmtId="167" fontId="11" fillId="0" borderId="0" xfId="4188" applyNumberFormat="1" applyFont="1" applyFill="1" applyBorder="1" applyAlignment="1">
      <alignment horizontal="left"/>
    </xf>
    <xf numFmtId="42" fontId="11" fillId="0" borderId="0" xfId="4176" applyNumberFormat="1" applyFont="1" applyFill="1" applyBorder="1" applyAlignment="1">
      <alignment horizontal="center"/>
    </xf>
    <xf numFmtId="42" fontId="11" fillId="0" borderId="0" xfId="4176" applyNumberFormat="1" applyFont="1" applyBorder="1"/>
    <xf numFmtId="41" fontId="11" fillId="0" borderId="40" xfId="4188" applyNumberFormat="1" applyFont="1" applyBorder="1" applyAlignment="1">
      <alignment horizontal="left"/>
    </xf>
    <xf numFmtId="37" fontId="11" fillId="0" borderId="0" xfId="4176" applyNumberFormat="1" applyFont="1" applyBorder="1" applyAlignment="1">
      <alignment horizontal="center"/>
    </xf>
    <xf numFmtId="42" fontId="11" fillId="0" borderId="40" xfId="4188" applyNumberFormat="1" applyFont="1" applyBorder="1" applyAlignment="1">
      <alignment horizontal="left"/>
    </xf>
    <xf numFmtId="42" fontId="11" fillId="0" borderId="0" xfId="4187" applyNumberFormat="1" applyFont="1"/>
    <xf numFmtId="42" fontId="11" fillId="0" borderId="72" xfId="4188" applyNumberFormat="1" applyFont="1" applyFill="1" applyBorder="1" applyAlignment="1">
      <alignment horizontal="left"/>
    </xf>
    <xf numFmtId="0" fontId="11" fillId="0" borderId="39" xfId="4187" applyFont="1" applyBorder="1" applyAlignment="1">
      <alignment vertical="top"/>
    </xf>
    <xf numFmtId="0" fontId="11" fillId="0" borderId="0" xfId="4187" applyFont="1" applyAlignment="1">
      <alignment vertical="top"/>
    </xf>
    <xf numFmtId="42" fontId="11" fillId="0" borderId="0" xfId="4188" applyNumberFormat="1" applyFont="1" applyFill="1" applyBorder="1" applyAlignment="1">
      <alignment horizontal="left"/>
    </xf>
    <xf numFmtId="0" fontId="11" fillId="0" borderId="41" xfId="4187" applyFont="1" applyBorder="1" applyAlignment="1">
      <alignment horizontal="centerContinuous"/>
    </xf>
    <xf numFmtId="0" fontId="11" fillId="0" borderId="9" xfId="4187" applyFont="1" applyBorder="1" applyAlignment="1">
      <alignment horizontal="centerContinuous"/>
    </xf>
    <xf numFmtId="41" fontId="11" fillId="0" borderId="9" xfId="4187" applyNumberFormat="1" applyFont="1" applyBorder="1" applyAlignment="1">
      <alignment horizontal="centerContinuous"/>
    </xf>
    <xf numFmtId="41" fontId="11" fillId="0" borderId="42" xfId="4187" applyNumberFormat="1" applyFont="1" applyBorder="1" applyAlignment="1">
      <alignment horizontal="centerContinuous"/>
    </xf>
    <xf numFmtId="0" fontId="11" fillId="0" borderId="0" xfId="4187" applyFont="1" applyAlignment="1">
      <alignment horizontal="right"/>
    </xf>
    <xf numFmtId="0" fontId="11" fillId="0" borderId="0" xfId="4187" applyFont="1" applyAlignment="1">
      <alignment horizontal="left"/>
    </xf>
    <xf numFmtId="0" fontId="11" fillId="0" borderId="37" xfId="4187" applyFont="1" applyFill="1" applyBorder="1" applyAlignment="1">
      <alignment horizontal="centerContinuous"/>
    </xf>
    <xf numFmtId="0" fontId="11" fillId="0" borderId="0" xfId="4187" applyFont="1" applyFill="1" applyBorder="1" applyAlignment="1">
      <alignment horizontal="centerContinuous"/>
    </xf>
    <xf numFmtId="0" fontId="13" fillId="0" borderId="0" xfId="4187" applyFont="1" applyFill="1" applyBorder="1" applyAlignment="1">
      <alignment horizontal="centerContinuous"/>
    </xf>
    <xf numFmtId="0" fontId="11" fillId="0" borderId="39" xfId="4183" applyFont="1" applyBorder="1" applyAlignment="1">
      <alignment horizontal="center"/>
    </xf>
    <xf numFmtId="0" fontId="9" fillId="0" borderId="0" xfId="4187" applyFont="1" applyFill="1" applyBorder="1" applyAlignment="1">
      <alignment horizontal="center"/>
    </xf>
    <xf numFmtId="0" fontId="11" fillId="0" borderId="0" xfId="4183" applyFont="1" applyBorder="1" applyAlignment="1">
      <alignment horizontal="left"/>
    </xf>
    <xf numFmtId="167" fontId="11" fillId="0" borderId="26" xfId="4188" quotePrefix="1" applyNumberFormat="1" applyFont="1" applyFill="1" applyBorder="1" applyAlignment="1">
      <alignment horizontal="center"/>
    </xf>
    <xf numFmtId="0" fontId="11" fillId="125" borderId="0" xfId="4187" applyFont="1" applyFill="1" applyBorder="1" applyAlignment="1">
      <alignment vertical="top"/>
    </xf>
    <xf numFmtId="167" fontId="11" fillId="0" borderId="0" xfId="4188" applyNumberFormat="1" applyFont="1" applyBorder="1" applyAlignment="1">
      <alignment horizontal="centerContinuous"/>
    </xf>
    <xf numFmtId="167" fontId="157" fillId="0" borderId="0" xfId="4188" applyNumberFormat="1" applyFont="1" applyBorder="1" applyAlignment="1">
      <alignment horizontal="center"/>
    </xf>
    <xf numFmtId="10" fontId="11" fillId="0" borderId="0" xfId="4188" applyNumberFormat="1" applyFont="1" applyFill="1" applyBorder="1" applyAlignment="1">
      <alignment horizontal="center"/>
    </xf>
    <xf numFmtId="10" fontId="11" fillId="0" borderId="0" xfId="4188" applyNumberFormat="1" applyFont="1" applyBorder="1" applyAlignment="1">
      <alignment horizontal="center"/>
    </xf>
    <xf numFmtId="10" fontId="11" fillId="0" borderId="26" xfId="4188" applyNumberFormat="1" applyFont="1" applyFill="1" applyBorder="1" applyAlignment="1">
      <alignment horizontal="center"/>
    </xf>
    <xf numFmtId="0" fontId="9" fillId="0" borderId="9" xfId="4187" applyFont="1" applyFill="1" applyBorder="1" applyAlignment="1">
      <alignment horizontal="centerContinuous"/>
    </xf>
    <xf numFmtId="0" fontId="9" fillId="0" borderId="0" xfId="4187" applyFont="1" applyFill="1" applyAlignment="1">
      <alignment horizontal="left"/>
    </xf>
    <xf numFmtId="0" fontId="11" fillId="0" borderId="0" xfId="4187" applyFont="1" applyFill="1" applyBorder="1" applyAlignment="1">
      <alignment horizontal="center"/>
    </xf>
    <xf numFmtId="0" fontId="11" fillId="0" borderId="0" xfId="4187" quotePrefix="1" applyFont="1" applyBorder="1" applyAlignment="1">
      <alignment horizontal="centerContinuous"/>
    </xf>
    <xf numFmtId="167" fontId="11" fillId="0" borderId="26" xfId="4188" quotePrefix="1" applyNumberFormat="1" applyFont="1" applyBorder="1" applyAlignment="1">
      <alignment horizontal="center"/>
    </xf>
    <xf numFmtId="0" fontId="9" fillId="0" borderId="0" xfId="4187" applyFont="1" applyBorder="1" applyAlignment="1">
      <alignment horizontal="left" vertical="top"/>
    </xf>
    <xf numFmtId="0" fontId="9" fillId="0" borderId="0" xfId="4187" applyFont="1" applyBorder="1" applyAlignment="1">
      <alignment vertical="top"/>
    </xf>
    <xf numFmtId="10" fontId="11" fillId="0" borderId="26" xfId="4188" applyNumberFormat="1" applyFont="1" applyBorder="1" applyAlignment="1">
      <alignment horizontal="center"/>
    </xf>
    <xf numFmtId="0" fontId="11" fillId="0" borderId="40" xfId="4187" applyFont="1" applyBorder="1"/>
    <xf numFmtId="167" fontId="11" fillId="0" borderId="0" xfId="4188" quotePrefix="1" applyNumberFormat="1" applyFont="1" applyFill="1" applyBorder="1" applyAlignment="1">
      <alignment horizontal="center"/>
    </xf>
    <xf numFmtId="0" fontId="11" fillId="0" borderId="0" xfId="4187" applyFont="1" applyFill="1"/>
    <xf numFmtId="0" fontId="13" fillId="47" borderId="67" xfId="2588" applyFont="1" applyFill="1" applyBorder="1" applyAlignment="1"/>
    <xf numFmtId="0" fontId="13" fillId="47" borderId="67" xfId="2588" applyFont="1" applyFill="1" applyBorder="1" applyAlignment="1">
      <alignment wrapText="1"/>
    </xf>
    <xf numFmtId="0" fontId="13" fillId="47" borderId="67" xfId="2588" applyFont="1" applyFill="1" applyBorder="1" applyAlignment="1">
      <alignment horizontal="right" wrapText="1"/>
    </xf>
    <xf numFmtId="0" fontId="13" fillId="47" borderId="67" xfId="2588" applyFont="1" applyFill="1" applyBorder="1" applyAlignment="1">
      <alignment horizontal="center" wrapText="1"/>
    </xf>
    <xf numFmtId="0" fontId="11" fillId="47" borderId="21" xfId="2588" applyFont="1" applyFill="1" applyBorder="1" applyAlignment="1">
      <alignment horizontal="left"/>
    </xf>
    <xf numFmtId="0" fontId="11" fillId="47" borderId="0" xfId="2588" applyFont="1" applyFill="1" applyBorder="1"/>
    <xf numFmtId="172" fontId="11" fillId="47" borderId="0" xfId="2588" applyNumberFormat="1" applyFont="1" applyFill="1" applyBorder="1"/>
    <xf numFmtId="9" fontId="11" fillId="47" borderId="0" xfId="2844" applyFont="1" applyFill="1" applyBorder="1"/>
    <xf numFmtId="0" fontId="11" fillId="47" borderId="0" xfId="2588" applyFont="1" applyFill="1" applyBorder="1" applyAlignment="1">
      <alignment horizontal="right"/>
    </xf>
    <xf numFmtId="172" fontId="11" fillId="47" borderId="0" xfId="1942" applyNumberFormat="1" applyFont="1" applyFill="1" applyBorder="1" applyAlignment="1">
      <alignment horizontal="right"/>
    </xf>
    <xf numFmtId="0" fontId="11" fillId="47" borderId="0" xfId="2588" applyFont="1" applyFill="1" applyBorder="1" applyAlignment="1">
      <alignment horizontal="left"/>
    </xf>
    <xf numFmtId="0" fontId="11" fillId="47" borderId="0" xfId="2588" quotePrefix="1" applyFont="1" applyFill="1" applyBorder="1"/>
    <xf numFmtId="0" fontId="11" fillId="47" borderId="0" xfId="2629" applyFont="1" applyFill="1" applyBorder="1"/>
    <xf numFmtId="0" fontId="158" fillId="47" borderId="67" xfId="2588" applyFont="1" applyFill="1" applyBorder="1" applyAlignment="1">
      <alignment horizontal="left" wrapText="1"/>
    </xf>
    <xf numFmtId="0" fontId="11" fillId="47" borderId="67" xfId="2588" applyFont="1" applyFill="1" applyBorder="1"/>
    <xf numFmtId="0" fontId="13" fillId="47" borderId="67" xfId="2588" applyFont="1" applyFill="1" applyBorder="1"/>
    <xf numFmtId="172" fontId="13" fillId="47" borderId="67" xfId="1942" applyNumberFormat="1" applyFont="1" applyFill="1" applyBorder="1"/>
    <xf numFmtId="9" fontId="13" fillId="47" borderId="67" xfId="2844" applyFont="1" applyFill="1" applyBorder="1"/>
    <xf numFmtId="0" fontId="13" fillId="47" borderId="67" xfId="2588" applyFont="1" applyFill="1" applyBorder="1" applyAlignment="1">
      <alignment horizontal="right"/>
    </xf>
    <xf numFmtId="0" fontId="11" fillId="47" borderId="0" xfId="2586" applyFont="1" applyFill="1" applyBorder="1"/>
    <xf numFmtId="0" fontId="159" fillId="47" borderId="0" xfId="2588" applyFont="1" applyFill="1" applyBorder="1" applyAlignment="1">
      <alignment vertical="top"/>
    </xf>
    <xf numFmtId="0" fontId="11" fillId="0" borderId="39" xfId="2586" applyFont="1" applyBorder="1" applyAlignment="1">
      <alignment horizontal="left" vertical="top"/>
    </xf>
    <xf numFmtId="0" fontId="11" fillId="0" borderId="40" xfId="2586" applyFont="1" applyBorder="1"/>
    <xf numFmtId="0" fontId="11" fillId="0" borderId="0" xfId="2586" applyFont="1"/>
    <xf numFmtId="0" fontId="11" fillId="0" borderId="0" xfId="2586" applyFont="1" applyBorder="1" applyAlignment="1">
      <alignment horizontal="left" vertical="top" wrapText="1"/>
    </xf>
    <xf numFmtId="0" fontId="156" fillId="47" borderId="0" xfId="2629" applyFont="1" applyFill="1" applyBorder="1" applyAlignment="1"/>
    <xf numFmtId="0" fontId="13" fillId="47" borderId="0" xfId="2588" applyFont="1" applyFill="1" applyBorder="1" applyAlignment="1">
      <alignment horizontal="center"/>
    </xf>
    <xf numFmtId="41" fontId="11" fillId="0" borderId="9" xfId="4187" applyNumberFormat="1" applyFont="1" applyFill="1" applyBorder="1" applyAlignment="1">
      <alignment horizontal="centerContinuous"/>
    </xf>
    <xf numFmtId="0" fontId="9" fillId="0" borderId="39" xfId="4187" quotePrefix="1" applyFont="1" applyBorder="1" applyAlignment="1">
      <alignment horizontal="right"/>
    </xf>
    <xf numFmtId="0" fontId="11" fillId="0" borderId="9" xfId="4187" quotePrefix="1" applyFont="1" applyFill="1" applyBorder="1" applyAlignment="1">
      <alignment horizontal="left"/>
    </xf>
    <xf numFmtId="0" fontId="11" fillId="0" borderId="9" xfId="4187" applyFont="1" applyFill="1" applyBorder="1" applyAlignment="1">
      <alignment horizontal="left"/>
    </xf>
    <xf numFmtId="0" fontId="11" fillId="0" borderId="9" xfId="4187" applyFont="1" applyFill="1" applyBorder="1" applyAlignment="1">
      <alignment horizontal="right"/>
    </xf>
    <xf numFmtId="0" fontId="11" fillId="0" borderId="9" xfId="4187" applyFont="1" applyFill="1" applyBorder="1"/>
    <xf numFmtId="0" fontId="9" fillId="0" borderId="40" xfId="4187" applyFont="1" applyBorder="1"/>
    <xf numFmtId="0" fontId="160" fillId="0" borderId="67" xfId="0" applyFont="1" applyFill="1" applyBorder="1" applyAlignment="1">
      <alignment horizontal="center" wrapText="1"/>
    </xf>
    <xf numFmtId="0" fontId="162" fillId="0" borderId="0" xfId="0" applyFont="1" applyFill="1" applyBorder="1"/>
    <xf numFmtId="0" fontId="162" fillId="0" borderId="0" xfId="0" applyFont="1" applyFill="1" applyBorder="1" applyAlignment="1">
      <alignment horizontal="right"/>
    </xf>
    <xf numFmtId="0" fontId="160" fillId="0" borderId="0" xfId="0" applyFont="1" applyFill="1" applyBorder="1"/>
    <xf numFmtId="0" fontId="159" fillId="0" borderId="0" xfId="0" applyFont="1" applyFill="1" applyBorder="1"/>
    <xf numFmtId="0" fontId="9" fillId="0" borderId="0" xfId="0" applyFont="1" applyFill="1" applyBorder="1"/>
    <xf numFmtId="0" fontId="161" fillId="0" borderId="0" xfId="0" applyFont="1" applyFill="1" applyBorder="1" applyAlignment="1">
      <alignment vertical="top" wrapText="1"/>
    </xf>
    <xf numFmtId="0" fontId="159" fillId="0" borderId="0" xfId="0" applyFont="1" applyFill="1" applyBorder="1" applyAlignment="1">
      <alignment horizontal="left" wrapText="1"/>
    </xf>
    <xf numFmtId="171" fontId="161" fillId="0" borderId="0" xfId="2002" applyNumberFormat="1" applyFont="1" applyFill="1" applyBorder="1" applyAlignment="1">
      <alignment horizontal="right"/>
    </xf>
    <xf numFmtId="171" fontId="159" fillId="0" borderId="0" xfId="2002" applyNumberFormat="1" applyFont="1" applyFill="1" applyBorder="1" applyAlignment="1">
      <alignment horizontal="right"/>
    </xf>
    <xf numFmtId="0" fontId="159" fillId="0" borderId="0" xfId="0" applyFont="1" applyFill="1" applyBorder="1" applyAlignment="1">
      <alignment wrapText="1"/>
    </xf>
    <xf numFmtId="167" fontId="159" fillId="0" borderId="0" xfId="1930" applyNumberFormat="1" applyFont="1" applyFill="1" applyBorder="1" applyAlignment="1">
      <alignment horizontal="right"/>
    </xf>
    <xf numFmtId="0" fontId="160" fillId="0" borderId="9" xfId="0" applyFont="1" applyFill="1" applyBorder="1"/>
    <xf numFmtId="0" fontId="9" fillId="0" borderId="9" xfId="0" applyFont="1" applyFill="1" applyBorder="1"/>
    <xf numFmtId="42" fontId="161" fillId="0" borderId="9" xfId="0" applyNumberFormat="1" applyFont="1" applyFill="1" applyBorder="1"/>
    <xf numFmtId="167" fontId="9" fillId="0" borderId="9" xfId="4188" applyNumberFormat="1" applyFont="1" applyBorder="1" applyAlignment="1">
      <alignment horizontal="left"/>
    </xf>
    <xf numFmtId="0" fontId="163" fillId="0" borderId="0" xfId="0" applyFont="1" applyFill="1" applyBorder="1" applyAlignment="1">
      <alignment horizontal="right"/>
    </xf>
    <xf numFmtId="173" fontId="9" fillId="0" borderId="0" xfId="0" applyNumberFormat="1" applyFont="1" applyFill="1" applyBorder="1"/>
    <xf numFmtId="167" fontId="9" fillId="0" borderId="0" xfId="4187" applyNumberFormat="1" applyFont="1"/>
    <xf numFmtId="42" fontId="161" fillId="0" borderId="0" xfId="0" applyNumberFormat="1" applyFont="1" applyFill="1" applyBorder="1"/>
    <xf numFmtId="42" fontId="159" fillId="0" borderId="9" xfId="0" applyNumberFormat="1" applyFont="1" applyFill="1" applyBorder="1"/>
    <xf numFmtId="0" fontId="11" fillId="0" borderId="41" xfId="4187" applyFont="1" applyBorder="1"/>
    <xf numFmtId="0" fontId="11" fillId="0" borderId="9" xfId="4187" applyFont="1" applyBorder="1" applyAlignment="1">
      <alignment horizontal="left"/>
    </xf>
    <xf numFmtId="0" fontId="9" fillId="0" borderId="9" xfId="4187" applyFont="1" applyBorder="1" applyAlignment="1">
      <alignment horizontal="left"/>
    </xf>
    <xf numFmtId="0" fontId="11" fillId="0" borderId="9" xfId="4187" applyFont="1" applyBorder="1"/>
    <xf numFmtId="0" fontId="9" fillId="0" borderId="42" xfId="4187" applyFont="1" applyBorder="1"/>
    <xf numFmtId="0" fontId="155" fillId="0" borderId="0" xfId="4187" applyFont="1" applyBorder="1" applyAlignment="1">
      <alignment horizontal="left"/>
    </xf>
    <xf numFmtId="0" fontId="9" fillId="0" borderId="39" xfId="4187" applyFont="1" applyBorder="1" applyAlignment="1">
      <alignment vertical="top"/>
    </xf>
    <xf numFmtId="0" fontId="9" fillId="0" borderId="0" xfId="4187" quotePrefix="1" applyFont="1" applyBorder="1" applyAlignment="1">
      <alignment horizontal="left" vertical="top"/>
    </xf>
    <xf numFmtId="167" fontId="9" fillId="0" borderId="0" xfId="4188" applyNumberFormat="1" applyFont="1" applyBorder="1" applyAlignment="1">
      <alignment horizontal="left" vertical="top"/>
    </xf>
    <xf numFmtId="167" fontId="9" fillId="0" borderId="40" xfId="4188" applyNumberFormat="1" applyFont="1" applyBorder="1" applyAlignment="1">
      <alignment horizontal="left" vertical="top"/>
    </xf>
    <xf numFmtId="0" fontId="9" fillId="0" borderId="0" xfId="4187" applyFont="1" applyAlignment="1">
      <alignment vertical="top"/>
    </xf>
    <xf numFmtId="0" fontId="146" fillId="125" borderId="0" xfId="4182" quotePrefix="1" applyFont="1" applyFill="1" applyAlignment="1">
      <alignment horizontal="left"/>
    </xf>
    <xf numFmtId="0" fontId="146" fillId="125" borderId="0" xfId="4182" applyFont="1" applyFill="1" applyAlignment="1">
      <alignment horizontal="right"/>
    </xf>
    <xf numFmtId="0" fontId="1" fillId="0" borderId="37" xfId="4182" applyFill="1" applyBorder="1" applyAlignment="1">
      <alignment horizontal="centerContinuous"/>
    </xf>
    <xf numFmtId="0" fontId="1" fillId="0" borderId="38" xfId="4182" quotePrefix="1" applyBorder="1" applyAlignment="1">
      <alignment horizontal="centerContinuous"/>
    </xf>
    <xf numFmtId="0" fontId="6" fillId="0" borderId="0" xfId="4182" quotePrefix="1" applyFont="1" applyBorder="1" applyAlignment="1">
      <alignment horizontal="centerContinuous"/>
    </xf>
    <xf numFmtId="0" fontId="1" fillId="0" borderId="0" xfId="4182" applyFill="1" applyBorder="1" applyAlignment="1">
      <alignment horizontal="centerContinuous"/>
    </xf>
    <xf numFmtId="0" fontId="1" fillId="0" borderId="40" xfId="4182" quotePrefix="1" applyBorder="1" applyAlignment="1">
      <alignment horizontal="centerContinuous"/>
    </xf>
    <xf numFmtId="0" fontId="1" fillId="0" borderId="39" xfId="4182" quotePrefix="1" applyFont="1" applyBorder="1" applyAlignment="1">
      <alignment horizontal="right"/>
    </xf>
    <xf numFmtId="0" fontId="1" fillId="0" borderId="0" xfId="4182" applyFont="1" applyBorder="1" applyAlignment="1">
      <alignment horizontal="left"/>
    </xf>
    <xf numFmtId="0" fontId="1" fillId="0" borderId="0" xfId="4182" quotePrefix="1" applyFont="1" applyBorder="1" applyAlignment="1">
      <alignment horizontal="left"/>
    </xf>
    <xf numFmtId="0" fontId="1" fillId="0" borderId="0" xfId="4182" applyFont="1" applyBorder="1" applyAlignment="1">
      <alignment horizontal="right"/>
    </xf>
    <xf numFmtId="0" fontId="1" fillId="0" borderId="0" xfId="4182" applyFont="1" applyBorder="1"/>
    <xf numFmtId="0" fontId="1" fillId="0" borderId="0" xfId="4182" applyFont="1" applyFill="1" applyBorder="1" applyAlignment="1">
      <alignment horizontal="centerContinuous"/>
    </xf>
    <xf numFmtId="0" fontId="1" fillId="0" borderId="0" xfId="4182" applyFont="1" applyBorder="1" applyAlignment="1">
      <alignment horizontal="centerContinuous"/>
    </xf>
    <xf numFmtId="0" fontId="1" fillId="0" borderId="40" xfId="4182" quotePrefix="1" applyFont="1" applyBorder="1" applyAlignment="1">
      <alignment horizontal="left"/>
    </xf>
    <xf numFmtId="0" fontId="1" fillId="0" borderId="39" xfId="4182" quotePrefix="1" applyFont="1" applyBorder="1" applyAlignment="1">
      <alignment horizontal="left"/>
    </xf>
    <xf numFmtId="0" fontId="1" fillId="0" borderId="0" xfId="4182" applyFont="1" applyBorder="1" applyAlignment="1">
      <alignment horizontal="center"/>
    </xf>
    <xf numFmtId="0" fontId="1" fillId="0" borderId="0" xfId="4182" quotePrefix="1" applyFont="1" applyFill="1" applyBorder="1" applyAlignment="1">
      <alignment horizontal="left"/>
    </xf>
    <xf numFmtId="0" fontId="1" fillId="0" borderId="0" xfId="4182" quotePrefix="1" applyFont="1" applyBorder="1" applyAlignment="1">
      <alignment horizontal="right"/>
    </xf>
    <xf numFmtId="0" fontId="1" fillId="0" borderId="0" xfId="4182" applyFont="1" applyFill="1" applyBorder="1"/>
    <xf numFmtId="0" fontId="1" fillId="0" borderId="37" xfId="4182" quotePrefix="1" applyBorder="1" applyAlignment="1">
      <alignment horizontal="center"/>
    </xf>
    <xf numFmtId="0" fontId="1" fillId="0" borderId="47" xfId="4182" quotePrefix="1" applyFill="1" applyBorder="1" applyAlignment="1">
      <alignment horizontal="center"/>
    </xf>
    <xf numFmtId="0" fontId="1" fillId="0" borderId="60" xfId="4182" quotePrefix="1" applyBorder="1" applyAlignment="1">
      <alignment horizontal="center"/>
    </xf>
    <xf numFmtId="0" fontId="1" fillId="0" borderId="0" xfId="4182" applyAlignment="1">
      <alignment horizontal="center"/>
    </xf>
    <xf numFmtId="0" fontId="1" fillId="0" borderId="48" xfId="4182" applyFill="1" applyBorder="1" applyAlignment="1">
      <alignment horizontal="center"/>
    </xf>
    <xf numFmtId="0" fontId="1" fillId="0" borderId="40" xfId="4182" applyBorder="1" applyAlignment="1">
      <alignment horizontal="center"/>
    </xf>
    <xf numFmtId="0" fontId="1" fillId="0" borderId="54" xfId="4182" applyBorder="1" applyAlignment="1">
      <alignment horizontal="center"/>
    </xf>
    <xf numFmtId="0" fontId="1" fillId="0" borderId="27" xfId="4182" applyBorder="1" applyAlignment="1">
      <alignment horizontal="center"/>
    </xf>
    <xf numFmtId="0" fontId="1" fillId="0" borderId="26" xfId="4182" applyBorder="1" applyAlignment="1">
      <alignment horizontal="center"/>
    </xf>
    <xf numFmtId="0" fontId="1" fillId="0" borderId="9" xfId="4182" applyBorder="1" applyAlignment="1">
      <alignment horizontal="center"/>
    </xf>
    <xf numFmtId="0" fontId="1" fillId="0" borderId="62" xfId="4182" applyFill="1" applyBorder="1" applyAlignment="1">
      <alignment horizontal="center"/>
    </xf>
    <xf numFmtId="0" fontId="1" fillId="0" borderId="0" xfId="4182" applyBorder="1"/>
    <xf numFmtId="0" fontId="6" fillId="0" borderId="0" xfId="4182" applyFont="1" applyBorder="1" applyAlignment="1">
      <alignment horizontal="center"/>
    </xf>
    <xf numFmtId="0" fontId="1" fillId="0" borderId="39" xfId="4182" applyBorder="1"/>
    <xf numFmtId="167" fontId="1" fillId="0" borderId="61" xfId="1930" applyNumberFormat="1" applyFont="1" applyFill="1" applyBorder="1"/>
    <xf numFmtId="167" fontId="153" fillId="0" borderId="27" xfId="1930" applyNumberFormat="1" applyFont="1" applyFill="1" applyBorder="1"/>
    <xf numFmtId="167" fontId="1" fillId="0" borderId="55" xfId="1930" applyNumberFormat="1" applyFont="1" applyFill="1" applyBorder="1"/>
    <xf numFmtId="0" fontId="1" fillId="0" borderId="0" xfId="4182" quotePrefix="1" applyBorder="1" applyAlignment="1">
      <alignment horizontal="center"/>
    </xf>
    <xf numFmtId="167" fontId="153" fillId="0" borderId="48" xfId="1930" applyNumberFormat="1" applyFont="1" applyFill="1" applyBorder="1"/>
    <xf numFmtId="167" fontId="153" fillId="0" borderId="24" xfId="1930" applyNumberFormat="1" applyFont="1" applyFill="1" applyBorder="1"/>
    <xf numFmtId="167" fontId="1" fillId="0" borderId="40" xfId="1930" applyNumberFormat="1" applyFont="1" applyFill="1" applyBorder="1"/>
    <xf numFmtId="167" fontId="1" fillId="0" borderId="27" xfId="1930" applyNumberFormat="1" applyFont="1" applyFill="1" applyBorder="1"/>
    <xf numFmtId="0" fontId="1" fillId="0" borderId="27" xfId="4182" quotePrefix="1" applyBorder="1" applyAlignment="1">
      <alignment horizontal="center"/>
    </xf>
    <xf numFmtId="167" fontId="1" fillId="0" borderId="58" xfId="1930" applyNumberFormat="1" applyFont="1" applyFill="1" applyBorder="1"/>
    <xf numFmtId="167" fontId="1" fillId="0" borderId="42" xfId="1930" applyNumberFormat="1" applyFont="1" applyFill="1" applyBorder="1"/>
    <xf numFmtId="167" fontId="164" fillId="0" borderId="39" xfId="1930" applyNumberFormat="1" applyFont="1" applyBorder="1"/>
    <xf numFmtId="167" fontId="1" fillId="126" borderId="36" xfId="1930" applyNumberFormat="1" applyFont="1" applyFill="1" applyBorder="1"/>
    <xf numFmtId="167" fontId="1" fillId="126" borderId="39" xfId="1930" applyNumberFormat="1" applyFont="1" applyFill="1" applyBorder="1"/>
    <xf numFmtId="167" fontId="1" fillId="0" borderId="61" xfId="1930" applyNumberFormat="1" applyFont="1" applyBorder="1"/>
    <xf numFmtId="0" fontId="1" fillId="0" borderId="69" xfId="4182" quotePrefix="1" applyBorder="1" applyAlignment="1">
      <alignment horizontal="center"/>
    </xf>
    <xf numFmtId="0" fontId="1" fillId="0" borderId="70" xfId="4182" applyBorder="1" applyAlignment="1">
      <alignment horizontal="left"/>
    </xf>
    <xf numFmtId="0" fontId="1" fillId="0" borderId="61" xfId="4182" applyBorder="1"/>
    <xf numFmtId="0" fontId="1" fillId="0" borderId="71" xfId="4182" quotePrefix="1" applyBorder="1" applyAlignment="1">
      <alignment horizontal="left"/>
    </xf>
    <xf numFmtId="0" fontId="1" fillId="0" borderId="54" xfId="4182" applyBorder="1" applyAlignment="1">
      <alignment vertical="top"/>
    </xf>
    <xf numFmtId="0" fontId="1" fillId="0" borderId="27" xfId="4182" applyBorder="1" applyAlignment="1">
      <alignment vertical="top"/>
    </xf>
    <xf numFmtId="0" fontId="1" fillId="0" borderId="56" xfId="4182" applyBorder="1"/>
    <xf numFmtId="0" fontId="1" fillId="0" borderId="58" xfId="4182" applyBorder="1"/>
    <xf numFmtId="0" fontId="1" fillId="0" borderId="9" xfId="4182" quotePrefix="1" applyBorder="1" applyAlignment="1">
      <alignment horizontal="left"/>
    </xf>
    <xf numFmtId="167" fontId="1" fillId="0" borderId="41" xfId="1930" applyNumberFormat="1" applyFont="1" applyBorder="1"/>
    <xf numFmtId="167" fontId="1" fillId="126" borderId="41" xfId="1930" applyNumberFormat="1" applyFont="1" applyFill="1" applyBorder="1"/>
    <xf numFmtId="0" fontId="1" fillId="0" borderId="37" xfId="4182" applyBorder="1"/>
    <xf numFmtId="0" fontId="1" fillId="0" borderId="37" xfId="4182" applyBorder="1" applyAlignment="1">
      <alignment horizontal="left"/>
    </xf>
    <xf numFmtId="167" fontId="1" fillId="0" borderId="37" xfId="1930" applyNumberFormat="1" applyFont="1" applyFill="1" applyBorder="1"/>
    <xf numFmtId="0" fontId="146" fillId="0" borderId="37" xfId="4182" applyFont="1" applyBorder="1" applyAlignment="1">
      <alignment horizontal="right"/>
    </xf>
    <xf numFmtId="167" fontId="1" fillId="0" borderId="0" xfId="1930" applyNumberFormat="1" applyFont="1"/>
    <xf numFmtId="167" fontId="1" fillId="0" borderId="0" xfId="1930" applyNumberFormat="1" applyFont="1" applyFill="1"/>
    <xf numFmtId="0" fontId="1" fillId="125" borderId="0" xfId="4182" applyFont="1" applyFill="1"/>
    <xf numFmtId="0" fontId="1" fillId="0" borderId="37" xfId="4182" applyFont="1" applyBorder="1" applyAlignment="1">
      <alignment horizontal="centerContinuous"/>
    </xf>
    <xf numFmtId="0" fontId="1" fillId="0" borderId="38" xfId="4182" applyFill="1" applyBorder="1" applyAlignment="1">
      <alignment horizontal="centerContinuous"/>
    </xf>
    <xf numFmtId="0" fontId="1" fillId="0" borderId="40" xfId="4182" applyFill="1" applyBorder="1" applyAlignment="1">
      <alignment horizontal="centerContinuous"/>
    </xf>
    <xf numFmtId="0" fontId="1" fillId="0" borderId="39" xfId="4182" applyBorder="1" applyAlignment="1">
      <alignment horizontal="center"/>
    </xf>
    <xf numFmtId="0" fontId="1" fillId="0" borderId="40" xfId="4182" applyFill="1" applyBorder="1"/>
    <xf numFmtId="0" fontId="1" fillId="0" borderId="73" xfId="4182" quotePrefix="1" applyFont="1" applyBorder="1" applyAlignment="1">
      <alignment horizontal="center"/>
    </xf>
    <xf numFmtId="0" fontId="1" fillId="0" borderId="38" xfId="4182" quotePrefix="1" applyFill="1" applyBorder="1" applyAlignment="1">
      <alignment horizontal="center"/>
    </xf>
    <xf numFmtId="0" fontId="1" fillId="0" borderId="68" xfId="4182" applyFont="1" applyBorder="1" applyAlignment="1">
      <alignment horizontal="center"/>
    </xf>
    <xf numFmtId="0" fontId="1" fillId="0" borderId="71" xfId="4182" applyFont="1" applyBorder="1" applyAlignment="1">
      <alignment horizontal="center"/>
    </xf>
    <xf numFmtId="0" fontId="1" fillId="0" borderId="55" xfId="4182" applyFill="1" applyBorder="1" applyAlignment="1">
      <alignment horizontal="center"/>
    </xf>
    <xf numFmtId="0" fontId="6" fillId="0" borderId="24" xfId="4182" applyFont="1" applyBorder="1" applyAlignment="1">
      <alignment horizontal="center"/>
    </xf>
    <xf numFmtId="0" fontId="1" fillId="0" borderId="24" xfId="4182" quotePrefix="1" applyBorder="1" applyAlignment="1">
      <alignment horizontal="center"/>
    </xf>
    <xf numFmtId="0" fontId="1" fillId="0" borderId="24" xfId="4182" applyFont="1" applyBorder="1" applyAlignment="1">
      <alignment horizontal="left"/>
    </xf>
    <xf numFmtId="0" fontId="1" fillId="0" borderId="48" xfId="4182" applyFont="1" applyFill="1" applyBorder="1"/>
    <xf numFmtId="0" fontId="1" fillId="0" borderId="27" xfId="4182" quotePrefix="1" applyFont="1" applyBorder="1" applyAlignment="1">
      <alignment horizontal="left"/>
    </xf>
    <xf numFmtId="0" fontId="1" fillId="0" borderId="27" xfId="4182" applyFont="1" applyBorder="1" applyAlignment="1">
      <alignment horizontal="left"/>
    </xf>
    <xf numFmtId="0" fontId="1" fillId="0" borderId="27" xfId="4182" applyFill="1" applyBorder="1" applyAlignment="1">
      <alignment horizontal="left"/>
    </xf>
    <xf numFmtId="0" fontId="1" fillId="47" borderId="54" xfId="4182" applyFill="1" applyBorder="1" applyAlignment="1">
      <alignment horizontal="center"/>
    </xf>
    <xf numFmtId="0" fontId="1" fillId="47" borderId="27" xfId="4182" applyFill="1" applyBorder="1"/>
    <xf numFmtId="0" fontId="1" fillId="47" borderId="27" xfId="4182" quotePrefix="1" applyFill="1" applyBorder="1" applyAlignment="1">
      <alignment horizontal="center"/>
    </xf>
    <xf numFmtId="0" fontId="1" fillId="47" borderId="27" xfId="4182" quotePrefix="1" applyFill="1" applyBorder="1" applyAlignment="1">
      <alignment horizontal="left"/>
    </xf>
    <xf numFmtId="0" fontId="1" fillId="47" borderId="0" xfId="4182" applyFill="1"/>
    <xf numFmtId="0" fontId="1" fillId="0" borderId="41" xfId="4182" applyBorder="1" applyAlignment="1">
      <alignment horizontal="center"/>
    </xf>
    <xf numFmtId="0" fontId="1" fillId="0" borderId="37" xfId="4182" quotePrefix="1" applyFill="1" applyBorder="1" applyAlignment="1">
      <alignment horizontal="center"/>
    </xf>
    <xf numFmtId="0" fontId="6" fillId="0" borderId="39" xfId="4182" applyFont="1" applyBorder="1" applyAlignment="1">
      <alignment horizontal="centerContinuous"/>
    </xf>
    <xf numFmtId="0" fontId="6" fillId="0" borderId="0" xfId="4182" quotePrefix="1" applyFont="1" applyBorder="1" applyAlignment="1">
      <alignment horizontal="left"/>
    </xf>
    <xf numFmtId="167" fontId="164" fillId="0" borderId="24" xfId="1930" applyNumberFormat="1" applyFont="1" applyFill="1" applyBorder="1"/>
    <xf numFmtId="167" fontId="164" fillId="0" borderId="40" xfId="1930" applyNumberFormat="1" applyFont="1" applyFill="1" applyBorder="1"/>
    <xf numFmtId="167" fontId="1" fillId="0" borderId="24" xfId="1930" applyNumberFormat="1" applyFont="1" applyBorder="1"/>
    <xf numFmtId="167" fontId="1" fillId="0" borderId="27" xfId="1930" applyNumberFormat="1" applyFont="1" applyBorder="1"/>
    <xf numFmtId="167" fontId="1" fillId="0" borderId="55" xfId="1930" applyNumberFormat="1" applyFont="1" applyBorder="1"/>
    <xf numFmtId="0" fontId="1" fillId="0" borderId="39" xfId="4182" applyBorder="1" applyAlignment="1">
      <alignment vertical="top"/>
    </xf>
    <xf numFmtId="0" fontId="1" fillId="0" borderId="0" xfId="4182" applyBorder="1" applyAlignment="1">
      <alignment vertical="top"/>
    </xf>
    <xf numFmtId="0" fontId="1" fillId="0" borderId="0" xfId="4182" quotePrefix="1" applyAlignment="1">
      <alignment horizontal="left"/>
    </xf>
    <xf numFmtId="0" fontId="1" fillId="0" borderId="9" xfId="4182" applyBorder="1" applyAlignment="1">
      <alignment horizontal="left"/>
    </xf>
    <xf numFmtId="167" fontId="1" fillId="0" borderId="9" xfId="1930" applyNumberFormat="1" applyFont="1" applyBorder="1"/>
    <xf numFmtId="167" fontId="1" fillId="0" borderId="42" xfId="1930" applyNumberFormat="1" applyFont="1" applyBorder="1"/>
    <xf numFmtId="0" fontId="6" fillId="0" borderId="44" xfId="4182" applyFont="1" applyBorder="1" applyAlignment="1">
      <alignment horizontal="centerContinuous"/>
    </xf>
    <xf numFmtId="0" fontId="6" fillId="0" borderId="45" xfId="4182" quotePrefix="1" applyFont="1" applyBorder="1" applyAlignment="1">
      <alignment horizontal="centerContinuous"/>
    </xf>
    <xf numFmtId="0" fontId="1" fillId="0" borderId="45" xfId="4182" applyBorder="1" applyAlignment="1">
      <alignment horizontal="centerContinuous"/>
    </xf>
    <xf numFmtId="0" fontId="1" fillId="0" borderId="46" xfId="4182" applyBorder="1" applyAlignment="1">
      <alignment horizontal="centerContinuous"/>
    </xf>
    <xf numFmtId="0" fontId="143" fillId="0" borderId="0" xfId="4182" applyFont="1" applyAlignment="1">
      <alignment horizontal="left" vertical="center" textRotation="180"/>
    </xf>
    <xf numFmtId="0" fontId="1" fillId="0" borderId="38" xfId="4182" applyBorder="1" applyAlignment="1">
      <alignment horizontal="centerContinuous"/>
    </xf>
    <xf numFmtId="0" fontId="143" fillId="0" borderId="0" xfId="4182" applyFont="1" applyAlignment="1">
      <alignment vertical="center" textRotation="180"/>
    </xf>
    <xf numFmtId="0" fontId="1" fillId="0" borderId="39" xfId="4182" applyFont="1" applyBorder="1" applyAlignment="1">
      <alignment horizontal="centerContinuous"/>
    </xf>
    <xf numFmtId="0" fontId="1" fillId="0" borderId="40" xfId="4182" applyFont="1" applyBorder="1" applyAlignment="1">
      <alignment horizontal="centerContinuous"/>
    </xf>
    <xf numFmtId="0" fontId="1" fillId="0" borderId="40" xfId="4182" applyFont="1" applyBorder="1" applyAlignment="1">
      <alignment horizontal="left"/>
    </xf>
    <xf numFmtId="0" fontId="1" fillId="0" borderId="38" xfId="4182" applyBorder="1"/>
    <xf numFmtId="0" fontId="1" fillId="0" borderId="41" xfId="4182" applyBorder="1" applyAlignment="1">
      <alignment horizontal="centerContinuous"/>
    </xf>
    <xf numFmtId="0" fontId="1" fillId="0" borderId="9" xfId="4182" applyBorder="1" applyAlignment="1">
      <alignment horizontal="centerContinuous"/>
    </xf>
    <xf numFmtId="0" fontId="1" fillId="0" borderId="42" xfId="4182" applyBorder="1" applyAlignment="1">
      <alignment horizontal="centerContinuous"/>
    </xf>
    <xf numFmtId="167" fontId="1" fillId="0" borderId="27" xfId="1930" applyNumberFormat="1" applyFont="1" applyBorder="1" applyAlignment="1">
      <alignment horizontal="center"/>
    </xf>
    <xf numFmtId="0" fontId="1" fillId="0" borderId="0" xfId="4182" quotePrefix="1" applyAlignment="1">
      <alignment horizontal="left" vertical="justify" textRotation="180"/>
    </xf>
    <xf numFmtId="0" fontId="1" fillId="0" borderId="36" xfId="4182" applyBorder="1" applyAlignment="1">
      <alignment horizontal="centerContinuous"/>
    </xf>
    <xf numFmtId="0" fontId="11" fillId="125" borderId="0" xfId="4189" quotePrefix="1" applyNumberFormat="1" applyFont="1" applyFill="1" applyAlignment="1" applyProtection="1">
      <alignment horizontal="left" vertical="center"/>
      <protection locked="0"/>
    </xf>
    <xf numFmtId="0" fontId="9" fillId="125" borderId="0" xfId="4189" applyNumberFormat="1" applyFont="1" applyFill="1" applyAlignment="1" applyProtection="1">
      <alignment vertical="center"/>
      <protection locked="0"/>
    </xf>
    <xf numFmtId="0" fontId="11" fillId="125" borderId="0" xfId="4189" applyNumberFormat="1" applyFont="1" applyFill="1" applyAlignment="1" applyProtection="1">
      <alignment horizontal="right" vertical="center"/>
      <protection locked="0"/>
    </xf>
    <xf numFmtId="0" fontId="9" fillId="125" borderId="0" xfId="4189" applyFont="1" applyFill="1" applyAlignment="1">
      <alignment vertical="center"/>
    </xf>
    <xf numFmtId="0" fontId="9" fillId="125" borderId="0" xfId="4189" applyFont="1" applyFill="1" applyAlignment="1">
      <alignment horizontal="center" vertical="center"/>
    </xf>
    <xf numFmtId="174" fontId="9" fillId="125" borderId="0" xfId="4189" applyNumberFormat="1" applyFont="1" applyFill="1" applyAlignment="1">
      <alignment vertical="center"/>
    </xf>
    <xf numFmtId="0" fontId="10" fillId="47" borderId="36" xfId="4189" applyNumberFormat="1" applyFont="1" applyFill="1" applyBorder="1" applyAlignment="1" applyProtection="1">
      <alignment horizontal="centerContinuous" vertical="center"/>
      <protection locked="0"/>
    </xf>
    <xf numFmtId="0" fontId="9" fillId="47" borderId="37" xfId="4189" applyNumberFormat="1" applyFont="1" applyFill="1" applyBorder="1" applyAlignment="1" applyProtection="1">
      <alignment horizontal="centerContinuous" vertical="center"/>
      <protection locked="0"/>
    </xf>
    <xf numFmtId="0" fontId="9" fillId="0" borderId="37" xfId="4189" applyNumberFormat="1" applyFont="1" applyFill="1" applyBorder="1" applyAlignment="1" applyProtection="1">
      <alignment horizontal="centerContinuous" vertical="center"/>
      <protection locked="0"/>
    </xf>
    <xf numFmtId="0" fontId="9" fillId="47" borderId="38" xfId="4189" applyNumberFormat="1" applyFont="1" applyFill="1" applyBorder="1" applyAlignment="1" applyProtection="1">
      <alignment vertical="center"/>
      <protection locked="0"/>
    </xf>
    <xf numFmtId="0" fontId="9" fillId="47" borderId="0" xfId="4189" applyFont="1" applyFill="1" applyAlignment="1">
      <alignment vertical="center"/>
    </xf>
    <xf numFmtId="0" fontId="9" fillId="47" borderId="0" xfId="4189" applyFont="1" applyFill="1" applyAlignment="1">
      <alignment horizontal="center" vertical="center"/>
    </xf>
    <xf numFmtId="174" fontId="9" fillId="47" borderId="0" xfId="4189" applyNumberFormat="1" applyFont="1" applyFill="1" applyAlignment="1">
      <alignment vertical="center"/>
    </xf>
    <xf numFmtId="0" fontId="9" fillId="47" borderId="39" xfId="4189" applyNumberFormat="1" applyFont="1" applyFill="1" applyBorder="1" applyAlignment="1" applyProtection="1">
      <alignment horizontal="centerContinuous" vertical="center"/>
      <protection locked="0"/>
    </xf>
    <xf numFmtId="0" fontId="9" fillId="47" borderId="0" xfId="4189" applyNumberFormat="1" applyFont="1" applyFill="1" applyBorder="1" applyAlignment="1" applyProtection="1">
      <alignment horizontal="centerContinuous" vertical="center"/>
      <protection locked="0"/>
    </xf>
    <xf numFmtId="0" fontId="9" fillId="0" borderId="0" xfId="4189" applyNumberFormat="1" applyFont="1" applyFill="1" applyBorder="1" applyAlignment="1" applyProtection="1">
      <alignment horizontal="centerContinuous" vertical="center"/>
      <protection locked="0"/>
    </xf>
    <xf numFmtId="0" fontId="9" fillId="47" borderId="40" xfId="4189" applyNumberFormat="1" applyFont="1" applyFill="1" applyBorder="1" applyAlignment="1" applyProtection="1">
      <alignment vertical="center"/>
      <protection locked="0"/>
    </xf>
    <xf numFmtId="0" fontId="9" fillId="47" borderId="39" xfId="4189" applyNumberFormat="1" applyFont="1" applyFill="1" applyBorder="1" applyAlignment="1" applyProtection="1">
      <alignment vertical="center"/>
      <protection locked="0"/>
    </xf>
    <xf numFmtId="0" fontId="9" fillId="47" borderId="0" xfId="4189" applyNumberFormat="1" applyFont="1" applyFill="1" applyBorder="1" applyAlignment="1" applyProtection="1">
      <alignment vertical="center"/>
      <protection locked="0"/>
    </xf>
    <xf numFmtId="0" fontId="9" fillId="0" borderId="0" xfId="4189" applyNumberFormat="1" applyFont="1" applyFill="1" applyBorder="1" applyAlignment="1" applyProtection="1">
      <alignment vertical="center"/>
      <protection locked="0"/>
    </xf>
    <xf numFmtId="0" fontId="9" fillId="47" borderId="61" xfId="4189" applyNumberFormat="1" applyFont="1" applyFill="1" applyBorder="1" applyAlignment="1" applyProtection="1">
      <alignment vertical="center"/>
      <protection locked="0"/>
    </xf>
    <xf numFmtId="0" fontId="9" fillId="47" borderId="26" xfId="4189" applyNumberFormat="1" applyFont="1" applyFill="1" applyBorder="1" applyAlignment="1" applyProtection="1">
      <alignment vertical="center"/>
      <protection locked="0"/>
    </xf>
    <xf numFmtId="0" fontId="9" fillId="0" borderId="26" xfId="4189" applyNumberFormat="1" applyFont="1" applyFill="1" applyBorder="1" applyAlignment="1" applyProtection="1">
      <alignment vertical="center"/>
      <protection locked="0"/>
    </xf>
    <xf numFmtId="0" fontId="9" fillId="47" borderId="55" xfId="4189" applyNumberFormat="1" applyFont="1" applyFill="1" applyBorder="1" applyAlignment="1" applyProtection="1">
      <alignment vertical="center"/>
      <protection locked="0"/>
    </xf>
    <xf numFmtId="0" fontId="9" fillId="47" borderId="61" xfId="4189" applyNumberFormat="1" applyFont="1" applyFill="1" applyBorder="1" applyAlignment="1" applyProtection="1">
      <alignment horizontal="centerContinuous" vertical="center"/>
      <protection locked="0"/>
    </xf>
    <xf numFmtId="0" fontId="9" fillId="47" borderId="26" xfId="4189" applyNumberFormat="1" applyFont="1" applyFill="1" applyBorder="1" applyAlignment="1" applyProtection="1">
      <alignment horizontal="centerContinuous" vertical="center"/>
      <protection locked="0"/>
    </xf>
    <xf numFmtId="0" fontId="9" fillId="0" borderId="26" xfId="4189" applyNumberFormat="1" applyFont="1" applyFill="1" applyBorder="1" applyAlignment="1" applyProtection="1">
      <alignment horizontal="centerContinuous" vertical="center"/>
      <protection locked="0"/>
    </xf>
    <xf numFmtId="0" fontId="9" fillId="47" borderId="40" xfId="4189" applyNumberFormat="1" applyFont="1" applyFill="1" applyBorder="1" applyAlignment="1" applyProtection="1">
      <alignment horizontal="centerContinuous" vertical="center"/>
      <protection locked="0"/>
    </xf>
    <xf numFmtId="0" fontId="9" fillId="47" borderId="52" xfId="4189" applyNumberFormat="1" applyFont="1" applyFill="1" applyBorder="1" applyAlignment="1" applyProtection="1">
      <alignment horizontal="center" vertical="center"/>
      <protection locked="0"/>
    </xf>
    <xf numFmtId="0" fontId="9" fillId="47" borderId="24" xfId="4189" applyNumberFormat="1" applyFont="1" applyFill="1" applyBorder="1" applyAlignment="1" applyProtection="1">
      <alignment horizontal="center" vertical="center"/>
      <protection locked="0"/>
    </xf>
    <xf numFmtId="0" fontId="9" fillId="0" borderId="24" xfId="4189" applyNumberFormat="1" applyFont="1" applyFill="1" applyBorder="1" applyAlignment="1" applyProtection="1">
      <alignment horizontal="center" vertical="center"/>
      <protection locked="0"/>
    </xf>
    <xf numFmtId="0" fontId="9" fillId="47" borderId="75" xfId="4189" applyNumberFormat="1" applyFont="1" applyFill="1" applyBorder="1" applyAlignment="1" applyProtection="1">
      <alignment horizontal="center" vertical="center"/>
      <protection locked="0"/>
    </xf>
    <xf numFmtId="0" fontId="9" fillId="47" borderId="54" xfId="4189" applyNumberFormat="1" applyFont="1" applyFill="1" applyBorder="1" applyAlignment="1" applyProtection="1">
      <alignment horizontal="center" vertical="center"/>
      <protection locked="0"/>
    </xf>
    <xf numFmtId="0" fontId="9" fillId="47" borderId="27" xfId="4189" applyNumberFormat="1" applyFont="1" applyFill="1" applyBorder="1" applyAlignment="1" applyProtection="1">
      <alignment horizontal="center" vertical="center"/>
      <protection locked="0"/>
    </xf>
    <xf numFmtId="0" fontId="9" fillId="0" borderId="27" xfId="4189" applyNumberFormat="1" applyFont="1" applyFill="1" applyBorder="1" applyAlignment="1" applyProtection="1">
      <alignment horizontal="center" vertical="center"/>
      <protection locked="0"/>
    </xf>
    <xf numFmtId="0" fontId="9" fillId="47" borderId="76" xfId="4189" applyNumberFormat="1" applyFont="1" applyFill="1" applyBorder="1" applyAlignment="1" applyProtection="1">
      <alignment horizontal="center" vertical="center"/>
      <protection locked="0"/>
    </xf>
    <xf numFmtId="169" fontId="9" fillId="47" borderId="77" xfId="4189" quotePrefix="1" applyNumberFormat="1" applyFont="1" applyFill="1" applyBorder="1" applyAlignment="1" applyProtection="1">
      <alignment horizontal="center" vertical="center"/>
      <protection locked="0"/>
    </xf>
    <xf numFmtId="0" fontId="9" fillId="47" borderId="78" xfId="4189" applyFont="1" applyFill="1" applyBorder="1" applyAlignment="1">
      <alignment vertical="center"/>
    </xf>
    <xf numFmtId="0" fontId="9" fillId="0" borderId="78" xfId="4189" applyFont="1" applyFill="1" applyBorder="1" applyAlignment="1">
      <alignment vertical="center"/>
    </xf>
    <xf numFmtId="174" fontId="9" fillId="0" borderId="78" xfId="4189" applyNumberFormat="1" applyFont="1" applyFill="1" applyBorder="1" applyAlignment="1">
      <alignment vertical="center"/>
    </xf>
    <xf numFmtId="169" fontId="9" fillId="47" borderId="79" xfId="4189" quotePrefix="1" applyNumberFormat="1" applyFont="1" applyFill="1" applyBorder="1" applyAlignment="1" applyProtection="1">
      <alignment horizontal="center" vertical="center"/>
      <protection locked="0"/>
    </xf>
    <xf numFmtId="0" fontId="9" fillId="47" borderId="0" xfId="4189" applyFont="1" applyFill="1" applyBorder="1" applyAlignment="1">
      <alignment vertical="center"/>
    </xf>
    <xf numFmtId="0" fontId="6" fillId="0" borderId="0" xfId="4182" applyFont="1" applyFill="1" applyBorder="1" applyAlignment="1">
      <alignment horizontal="center"/>
    </xf>
    <xf numFmtId="169" fontId="9" fillId="47" borderId="54" xfId="4189" quotePrefix="1" applyNumberFormat="1" applyFont="1" applyFill="1" applyBorder="1" applyAlignment="1" applyProtection="1">
      <alignment horizontal="center" vertical="center"/>
      <protection locked="0"/>
    </xf>
    <xf numFmtId="0" fontId="9" fillId="47" borderId="27" xfId="4189" applyFont="1" applyFill="1" applyBorder="1" applyAlignment="1">
      <alignment vertical="center"/>
    </xf>
    <xf numFmtId="0" fontId="9" fillId="0" borderId="27" xfId="4189" applyFont="1" applyFill="1" applyBorder="1" applyAlignment="1">
      <alignment vertical="center"/>
    </xf>
    <xf numFmtId="174" fontId="9" fillId="0" borderId="27" xfId="4189" applyNumberFormat="1" applyFont="1" applyFill="1" applyBorder="1" applyAlignment="1">
      <alignment vertical="center"/>
    </xf>
    <xf numFmtId="169" fontId="9" fillId="47" borderId="55" xfId="4189" quotePrefix="1" applyNumberFormat="1" applyFont="1" applyFill="1" applyBorder="1" applyAlignment="1" applyProtection="1">
      <alignment horizontal="center" vertical="center"/>
      <protection locked="0"/>
    </xf>
    <xf numFmtId="0" fontId="9" fillId="47" borderId="54" xfId="4189" applyNumberFormat="1" applyFont="1" applyFill="1" applyBorder="1" applyAlignment="1" applyProtection="1">
      <alignment horizontal="centerContinuous" vertical="center"/>
      <protection locked="0"/>
    </xf>
    <xf numFmtId="0" fontId="9" fillId="47" borderId="27" xfId="4189" applyNumberFormat="1" applyFont="1" applyFill="1" applyBorder="1" applyAlignment="1" applyProtection="1">
      <alignment horizontal="centerContinuous" vertical="center"/>
      <protection locked="0"/>
    </xf>
    <xf numFmtId="174" fontId="9" fillId="0" borderId="26" xfId="4189" applyNumberFormat="1" applyFont="1" applyFill="1" applyBorder="1" applyAlignment="1" applyProtection="1">
      <alignment horizontal="centerContinuous" vertical="center"/>
      <protection locked="0"/>
    </xf>
    <xf numFmtId="0" fontId="9" fillId="47" borderId="55" xfId="4189" applyNumberFormat="1" applyFont="1" applyFill="1" applyBorder="1" applyAlignment="1" applyProtection="1">
      <alignment horizontal="centerContinuous" vertical="center"/>
      <protection locked="0"/>
    </xf>
    <xf numFmtId="0" fontId="9" fillId="47" borderId="50" xfId="4189" applyNumberFormat="1" applyFont="1" applyFill="1" applyBorder="1" applyAlignment="1" applyProtection="1">
      <alignment horizontal="center" vertical="center"/>
      <protection locked="0"/>
    </xf>
    <xf numFmtId="0" fontId="9" fillId="47" borderId="22" xfId="4189" applyNumberFormat="1" applyFont="1" applyFill="1" applyBorder="1" applyAlignment="1" applyProtection="1">
      <alignment horizontal="center" vertical="center"/>
      <protection locked="0"/>
    </xf>
    <xf numFmtId="174" fontId="9" fillId="0" borderId="22" xfId="4189" applyNumberFormat="1" applyFont="1" applyFill="1" applyBorder="1" applyAlignment="1" applyProtection="1">
      <alignment horizontal="center" vertical="center"/>
      <protection locked="0"/>
    </xf>
    <xf numFmtId="0" fontId="9" fillId="47" borderId="51" xfId="4189" applyNumberFormat="1" applyFont="1" applyFill="1" applyBorder="1" applyAlignment="1" applyProtection="1">
      <alignment horizontal="center" vertical="center"/>
      <protection locked="0"/>
    </xf>
    <xf numFmtId="174" fontId="9" fillId="0" borderId="27" xfId="4189" applyNumberFormat="1" applyFont="1" applyFill="1" applyBorder="1" applyAlignment="1" applyProtection="1">
      <alignment horizontal="center" vertical="center"/>
      <protection locked="0"/>
    </xf>
    <xf numFmtId="174" fontId="9" fillId="0" borderId="27" xfId="4189" quotePrefix="1" applyNumberFormat="1" applyFont="1" applyFill="1" applyBorder="1" applyAlignment="1" applyProtection="1">
      <alignment horizontal="center" vertical="center"/>
      <protection locked="0"/>
    </xf>
    <xf numFmtId="0" fontId="9" fillId="47" borderId="55" xfId="4189" applyNumberFormat="1" applyFont="1" applyFill="1" applyBorder="1" applyAlignment="1" applyProtection="1">
      <alignment horizontal="center" vertical="center"/>
      <protection locked="0"/>
    </xf>
    <xf numFmtId="0" fontId="9" fillId="47" borderId="27" xfId="4189" applyNumberFormat="1" applyFont="1" applyFill="1" applyBorder="1" applyAlignment="1" applyProtection="1">
      <alignment vertical="center"/>
      <protection locked="0"/>
    </xf>
    <xf numFmtId="37" fontId="9" fillId="0" borderId="71" xfId="4190" applyNumberFormat="1" applyFont="1" applyFill="1" applyBorder="1" applyAlignment="1" applyProtection="1">
      <alignment vertical="center"/>
      <protection locked="0"/>
    </xf>
    <xf numFmtId="167" fontId="9" fillId="0" borderId="71" xfId="1930" applyNumberFormat="1" applyFont="1" applyFill="1" applyBorder="1" applyAlignment="1" applyProtection="1">
      <alignment vertical="center"/>
      <protection locked="0"/>
    </xf>
    <xf numFmtId="174" fontId="9" fillId="0" borderId="24" xfId="4189" applyNumberFormat="1" applyFont="1" applyFill="1" applyBorder="1" applyAlignment="1" applyProtection="1">
      <alignment horizontal="center" vertical="center"/>
      <protection locked="0"/>
    </xf>
    <xf numFmtId="0" fontId="9" fillId="47" borderId="40" xfId="4189" applyNumberFormat="1" applyFont="1" applyFill="1" applyBorder="1" applyAlignment="1" applyProtection="1">
      <alignment horizontal="center" vertical="center"/>
      <protection locked="0"/>
    </xf>
    <xf numFmtId="169" fontId="9" fillId="47" borderId="54" xfId="4189" applyNumberFormat="1" applyFont="1" applyFill="1" applyBorder="1" applyAlignment="1" applyProtection="1">
      <alignment horizontal="center" vertical="center"/>
      <protection locked="0"/>
    </xf>
    <xf numFmtId="0" fontId="9" fillId="47" borderId="80" xfId="4189" applyNumberFormat="1" applyFont="1" applyFill="1" applyBorder="1" applyAlignment="1" applyProtection="1">
      <alignment vertical="center"/>
      <protection locked="0"/>
    </xf>
    <xf numFmtId="41" fontId="9" fillId="0" borderId="71" xfId="4190" applyNumberFormat="1" applyFont="1" applyFill="1" applyBorder="1" applyAlignment="1" applyProtection="1">
      <alignment vertical="center"/>
      <protection locked="0"/>
    </xf>
    <xf numFmtId="37" fontId="9" fillId="47" borderId="0" xfId="4189" applyNumberFormat="1" applyFont="1" applyFill="1" applyAlignment="1">
      <alignment vertical="center"/>
    </xf>
    <xf numFmtId="169" fontId="9" fillId="47" borderId="52" xfId="4189" applyNumberFormat="1" applyFont="1" applyFill="1" applyBorder="1" applyAlignment="1">
      <alignment horizontal="center" vertical="center"/>
    </xf>
    <xf numFmtId="0" fontId="9" fillId="47" borderId="24" xfId="4189" applyFont="1" applyFill="1" applyBorder="1" applyAlignment="1">
      <alignment vertical="center"/>
    </xf>
    <xf numFmtId="37" fontId="165" fillId="0" borderId="68" xfId="4190" applyNumberFormat="1" applyFont="1" applyFill="1" applyBorder="1" applyAlignment="1" applyProtection="1">
      <alignment vertical="center"/>
      <protection locked="0"/>
    </xf>
    <xf numFmtId="167" fontId="166" fillId="0" borderId="71" xfId="1930" applyNumberFormat="1" applyFont="1" applyFill="1" applyBorder="1" applyAlignment="1" applyProtection="1">
      <alignment vertical="center"/>
      <protection locked="0"/>
    </xf>
    <xf numFmtId="174" fontId="9" fillId="47" borderId="0" xfId="4189" applyNumberFormat="1" applyFont="1" applyFill="1" applyBorder="1" applyAlignment="1" applyProtection="1">
      <alignment vertical="center"/>
      <protection locked="0"/>
    </xf>
    <xf numFmtId="0" fontId="9" fillId="47" borderId="0" xfId="4189" applyFont="1" applyFill="1" applyBorder="1" applyAlignment="1">
      <alignment horizontal="centerContinuous" vertical="center"/>
    </xf>
    <xf numFmtId="0" fontId="151" fillId="47" borderId="0" xfId="4189" applyNumberFormat="1" applyFont="1" applyFill="1" applyBorder="1" applyAlignment="1" applyProtection="1">
      <alignment horizontal="centerContinuous" vertical="center"/>
      <protection locked="0"/>
    </xf>
    <xf numFmtId="1" fontId="9" fillId="47" borderId="0" xfId="4189" applyNumberFormat="1" applyFont="1" applyFill="1" applyBorder="1" applyAlignment="1" applyProtection="1">
      <alignment horizontal="centerContinuous" vertical="center"/>
      <protection locked="0"/>
    </xf>
    <xf numFmtId="0" fontId="9" fillId="47" borderId="41" xfId="4189" applyNumberFormat="1" applyFont="1" applyFill="1" applyBorder="1" applyAlignment="1" applyProtection="1">
      <alignment vertical="center"/>
      <protection locked="0"/>
    </xf>
    <xf numFmtId="0" fontId="9" fillId="47" borderId="9" xfId="4189" applyNumberFormat="1" applyFont="1" applyFill="1" applyBorder="1" applyAlignment="1" applyProtection="1">
      <alignment vertical="center"/>
      <protection locked="0"/>
    </xf>
    <xf numFmtId="0" fontId="9" fillId="0" borderId="9" xfId="4189" applyNumberFormat="1" applyFont="1" applyFill="1" applyBorder="1" applyAlignment="1" applyProtection="1">
      <alignment vertical="center"/>
      <protection locked="0"/>
    </xf>
    <xf numFmtId="0" fontId="9" fillId="47" borderId="42" xfId="4189" applyNumberFormat="1" applyFont="1" applyFill="1" applyBorder="1" applyAlignment="1" applyProtection="1">
      <alignment vertical="center"/>
      <protection locked="0"/>
    </xf>
    <xf numFmtId="0" fontId="11" fillId="47" borderId="0" xfId="4189" applyNumberFormat="1" applyFont="1" applyFill="1" applyAlignment="1" applyProtection="1">
      <alignment vertical="center"/>
      <protection locked="0"/>
    </xf>
    <xf numFmtId="0" fontId="9" fillId="47" borderId="0" xfId="4189" applyNumberFormat="1" applyFont="1" applyFill="1" applyAlignment="1" applyProtection="1">
      <alignment vertical="center"/>
      <protection locked="0"/>
    </xf>
    <xf numFmtId="0" fontId="9" fillId="0" borderId="0" xfId="4189" applyNumberFormat="1" applyFont="1" applyFill="1" applyAlignment="1" applyProtection="1">
      <alignment vertical="center"/>
      <protection locked="0"/>
    </xf>
    <xf numFmtId="0" fontId="9" fillId="0" borderId="0" xfId="4189" applyFont="1" applyFill="1" applyAlignment="1">
      <alignment vertical="center"/>
    </xf>
    <xf numFmtId="0" fontId="11" fillId="125" borderId="0" xfId="4191" applyFont="1" applyFill="1" applyAlignment="1">
      <alignment horizontal="left"/>
    </xf>
    <xf numFmtId="0" fontId="9" fillId="125" borderId="0" xfId="4191" applyNumberFormat="1" applyFont="1" applyFill="1" applyBorder="1" applyAlignment="1" applyProtection="1">
      <alignment vertical="center"/>
      <protection locked="0"/>
    </xf>
    <xf numFmtId="0" fontId="9" fillId="125" borderId="0" xfId="4191" quotePrefix="1" applyNumberFormat="1" applyFont="1" applyFill="1" applyBorder="1" applyAlignment="1" applyProtection="1">
      <alignment horizontal="left" vertical="center"/>
      <protection locked="0"/>
    </xf>
    <xf numFmtId="0" fontId="11" fillId="125" borderId="0" xfId="4191" quotePrefix="1" applyNumberFormat="1" applyFont="1" applyFill="1" applyBorder="1" applyAlignment="1" applyProtection="1">
      <alignment horizontal="right" vertical="center"/>
      <protection locked="0"/>
    </xf>
    <xf numFmtId="0" fontId="9" fillId="125" borderId="0" xfId="4191" applyFont="1" applyFill="1" applyBorder="1" applyAlignment="1">
      <alignment vertical="center"/>
    </xf>
    <xf numFmtId="0" fontId="9" fillId="125" borderId="0" xfId="4191" applyFont="1" applyFill="1" applyBorder="1" applyAlignment="1">
      <alignment horizontal="center" vertical="center"/>
    </xf>
    <xf numFmtId="174" fontId="9" fillId="125" borderId="0" xfId="4191" applyNumberFormat="1" applyFont="1" applyFill="1" applyBorder="1" applyAlignment="1">
      <alignment vertical="center"/>
    </xf>
    <xf numFmtId="0" fontId="10" fillId="47" borderId="36" xfId="4191" applyNumberFormat="1" applyFont="1" applyFill="1" applyBorder="1" applyAlignment="1" applyProtection="1">
      <alignment horizontal="centerContinuous" vertical="center"/>
      <protection locked="0"/>
    </xf>
    <xf numFmtId="0" fontId="9" fillId="47" borderId="37" xfId="4191" applyNumberFormat="1" applyFont="1" applyFill="1" applyBorder="1" applyAlignment="1" applyProtection="1">
      <alignment horizontal="centerContinuous" vertical="center"/>
      <protection locked="0"/>
    </xf>
    <xf numFmtId="0" fontId="9" fillId="47" borderId="38" xfId="4191" applyNumberFormat="1" applyFont="1" applyFill="1" applyBorder="1" applyAlignment="1" applyProtection="1">
      <alignment horizontal="centerContinuous" vertical="center"/>
      <protection locked="0"/>
    </xf>
    <xf numFmtId="0" fontId="9" fillId="47" borderId="0" xfId="4191" applyNumberFormat="1" applyFont="1" applyFill="1" applyBorder="1" applyAlignment="1" applyProtection="1">
      <alignment vertical="center"/>
      <protection locked="0"/>
    </xf>
    <xf numFmtId="0" fontId="9" fillId="47" borderId="0" xfId="4191" applyFont="1" applyFill="1" applyBorder="1" applyAlignment="1">
      <alignment vertical="center"/>
    </xf>
    <xf numFmtId="0" fontId="9" fillId="47" borderId="0" xfId="4191" applyFont="1" applyFill="1" applyBorder="1" applyAlignment="1">
      <alignment horizontal="center" vertical="center"/>
    </xf>
    <xf numFmtId="174" fontId="9" fillId="47" borderId="0" xfId="4191" applyNumberFormat="1" applyFont="1" applyFill="1" applyBorder="1" applyAlignment="1">
      <alignment vertical="center"/>
    </xf>
    <xf numFmtId="0" fontId="9" fillId="47" borderId="39" xfId="4191" applyNumberFormat="1" applyFont="1" applyFill="1" applyBorder="1" applyAlignment="1" applyProtection="1">
      <alignment horizontal="centerContinuous" vertical="center"/>
      <protection locked="0"/>
    </xf>
    <xf numFmtId="0" fontId="9" fillId="47" borderId="0" xfId="4191" applyNumberFormat="1" applyFont="1" applyFill="1" applyBorder="1" applyAlignment="1" applyProtection="1">
      <alignment horizontal="centerContinuous" vertical="center"/>
      <protection locked="0"/>
    </xf>
    <xf numFmtId="0" fontId="9" fillId="47" borderId="40" xfId="4191" applyNumberFormat="1" applyFont="1" applyFill="1" applyBorder="1" applyAlignment="1" applyProtection="1">
      <alignment horizontal="centerContinuous" vertical="center"/>
      <protection locked="0"/>
    </xf>
    <xf numFmtId="0" fontId="9" fillId="47" borderId="61" xfId="4191" applyNumberFormat="1" applyFont="1" applyFill="1" applyBorder="1" applyAlignment="1" applyProtection="1">
      <alignment horizontal="centerContinuous" vertical="center"/>
      <protection locked="0"/>
    </xf>
    <xf numFmtId="0" fontId="9" fillId="47" borderId="26" xfId="4191" applyNumberFormat="1" applyFont="1" applyFill="1" applyBorder="1" applyAlignment="1" applyProtection="1">
      <alignment horizontal="centerContinuous" vertical="center"/>
      <protection locked="0"/>
    </xf>
    <xf numFmtId="0" fontId="9" fillId="47" borderId="55" xfId="4191" applyNumberFormat="1" applyFont="1" applyFill="1" applyBorder="1" applyAlignment="1" applyProtection="1">
      <alignment horizontal="centerContinuous" vertical="center"/>
      <protection locked="0"/>
    </xf>
    <xf numFmtId="0" fontId="9" fillId="47" borderId="52" xfId="4191" applyNumberFormat="1" applyFont="1" applyFill="1" applyBorder="1" applyAlignment="1" applyProtection="1">
      <alignment horizontal="center" vertical="center"/>
      <protection locked="0"/>
    </xf>
    <xf numFmtId="0" fontId="9" fillId="47" borderId="24" xfId="4191" applyNumberFormat="1" applyFont="1" applyFill="1" applyBorder="1" applyAlignment="1" applyProtection="1">
      <alignment horizontal="center" vertical="center"/>
      <protection locked="0"/>
    </xf>
    <xf numFmtId="0" fontId="9" fillId="47" borderId="40" xfId="4191" applyNumberFormat="1" applyFont="1" applyFill="1" applyBorder="1" applyAlignment="1" applyProtection="1">
      <alignment horizontal="center" vertical="center"/>
      <protection locked="0"/>
    </xf>
    <xf numFmtId="0" fontId="9" fillId="47" borderId="54" xfId="4191" applyNumberFormat="1" applyFont="1" applyFill="1" applyBorder="1" applyAlignment="1" applyProtection="1">
      <alignment horizontal="center" vertical="center"/>
      <protection locked="0"/>
    </xf>
    <xf numFmtId="0" fontId="9" fillId="47" borderId="27" xfId="4191" applyNumberFormat="1" applyFont="1" applyFill="1" applyBorder="1" applyAlignment="1" applyProtection="1">
      <alignment horizontal="center" vertical="center"/>
      <protection locked="0"/>
    </xf>
    <xf numFmtId="0" fontId="9" fillId="47" borderId="55" xfId="4191" applyNumberFormat="1" applyFont="1" applyFill="1" applyBorder="1" applyAlignment="1" applyProtection="1">
      <alignment horizontal="center" vertical="center"/>
      <protection locked="0"/>
    </xf>
    <xf numFmtId="169" fontId="9" fillId="47" borderId="54" xfId="4191" quotePrefix="1" applyNumberFormat="1" applyFont="1" applyFill="1" applyBorder="1" applyAlignment="1" applyProtection="1">
      <alignment horizontal="center" vertical="center"/>
      <protection locked="0"/>
    </xf>
    <xf numFmtId="0" fontId="9" fillId="47" borderId="27" xfId="4191" applyFont="1" applyFill="1" applyBorder="1" applyAlignment="1">
      <alignment vertical="center"/>
    </xf>
    <xf numFmtId="0" fontId="9" fillId="47" borderId="27" xfId="4191" applyNumberFormat="1" applyFont="1" applyFill="1" applyBorder="1" applyAlignment="1" applyProtection="1">
      <alignment vertical="center"/>
      <protection locked="0"/>
    </xf>
    <xf numFmtId="174" fontId="9" fillId="47" borderId="27" xfId="4191" applyNumberFormat="1" applyFont="1" applyFill="1" applyBorder="1" applyAlignment="1">
      <alignment vertical="center"/>
    </xf>
    <xf numFmtId="169" fontId="9" fillId="47" borderId="55" xfId="4191" quotePrefix="1" applyNumberFormat="1" applyFont="1" applyFill="1" applyBorder="1" applyAlignment="1" applyProtection="1">
      <alignment horizontal="center" vertical="center"/>
      <protection locked="0"/>
    </xf>
    <xf numFmtId="169" fontId="9" fillId="47" borderId="52" xfId="4191" quotePrefix="1" applyNumberFormat="1" applyFont="1" applyFill="1" applyBorder="1" applyAlignment="1" applyProtection="1">
      <alignment horizontal="center" vertical="center"/>
      <protection locked="0"/>
    </xf>
    <xf numFmtId="0" fontId="9" fillId="47" borderId="24" xfId="4191" applyFont="1" applyFill="1" applyBorder="1" applyAlignment="1">
      <alignment vertical="center"/>
    </xf>
    <xf numFmtId="0" fontId="9" fillId="47" borderId="24" xfId="4191" applyNumberFormat="1" applyFont="1" applyFill="1" applyBorder="1" applyAlignment="1" applyProtection="1">
      <alignment vertical="center"/>
      <protection locked="0"/>
    </xf>
    <xf numFmtId="0" fontId="150" fillId="47" borderId="24" xfId="4191" applyFill="1" applyBorder="1"/>
    <xf numFmtId="169" fontId="9" fillId="47" borderId="40" xfId="4191" quotePrefix="1" applyNumberFormat="1" applyFont="1" applyFill="1" applyBorder="1" applyAlignment="1" applyProtection="1">
      <alignment horizontal="center" vertical="center"/>
      <protection locked="0"/>
    </xf>
    <xf numFmtId="0" fontId="9" fillId="47" borderId="27" xfId="4191" applyNumberFormat="1" applyFont="1" applyFill="1" applyBorder="1" applyAlignment="1" applyProtection="1">
      <alignment horizontal="centerContinuous" vertical="center"/>
      <protection locked="0"/>
    </xf>
    <xf numFmtId="174" fontId="9" fillId="47" borderId="27" xfId="4191" applyNumberFormat="1" applyFont="1" applyFill="1" applyBorder="1" applyAlignment="1" applyProtection="1">
      <alignment horizontal="right" vertical="center"/>
      <protection locked="0"/>
    </xf>
    <xf numFmtId="0" fontId="9" fillId="47" borderId="24" xfId="4191" applyNumberFormat="1" applyFont="1" applyFill="1" applyBorder="1" applyAlignment="1" applyProtection="1">
      <alignment horizontal="centerContinuous" vertical="center"/>
      <protection locked="0"/>
    </xf>
    <xf numFmtId="174" fontId="9" fillId="47" borderId="24" xfId="4191" applyNumberFormat="1" applyFont="1" applyFill="1" applyBorder="1" applyAlignment="1" applyProtection="1">
      <alignment horizontal="right" vertical="center"/>
      <protection locked="0"/>
    </xf>
    <xf numFmtId="0" fontId="150" fillId="0" borderId="52" xfId="4191" applyBorder="1"/>
    <xf numFmtId="174" fontId="9" fillId="47" borderId="24" xfId="4191" applyNumberFormat="1" applyFont="1" applyFill="1" applyBorder="1" applyAlignment="1" applyProtection="1">
      <alignment horizontal="centerContinuous" vertical="center"/>
      <protection locked="0"/>
    </xf>
    <xf numFmtId="0" fontId="150" fillId="47" borderId="40" xfId="4191" applyFill="1" applyBorder="1"/>
    <xf numFmtId="169" fontId="9" fillId="47" borderId="39" xfId="4191" quotePrefix="1" applyNumberFormat="1" applyFont="1" applyFill="1" applyBorder="1" applyAlignment="1" applyProtection="1">
      <alignment horizontal="center" vertical="center"/>
      <protection locked="0"/>
    </xf>
    <xf numFmtId="174" fontId="9" fillId="47" borderId="0" xfId="4191" applyNumberFormat="1" applyFont="1" applyFill="1" applyBorder="1" applyAlignment="1" applyProtection="1">
      <alignment horizontal="centerContinuous" vertical="center"/>
      <protection locked="0"/>
    </xf>
    <xf numFmtId="169" fontId="9" fillId="47" borderId="39" xfId="4191" applyNumberFormat="1" applyFont="1" applyFill="1" applyBorder="1" applyAlignment="1" applyProtection="1">
      <alignment horizontal="left" vertical="center"/>
      <protection locked="0"/>
    </xf>
    <xf numFmtId="169" fontId="9" fillId="47" borderId="40" xfId="4191" applyNumberFormat="1" applyFont="1" applyFill="1" applyBorder="1" applyAlignment="1" applyProtection="1">
      <alignment horizontal="center" vertical="center"/>
      <protection locked="0"/>
    </xf>
    <xf numFmtId="0" fontId="150" fillId="0" borderId="39" xfId="4191" applyBorder="1"/>
    <xf numFmtId="0" fontId="9" fillId="47" borderId="39" xfId="4191" applyFont="1" applyFill="1" applyBorder="1" applyAlignment="1">
      <alignment horizontal="centerContinuous" vertical="center"/>
    </xf>
    <xf numFmtId="0" fontId="9" fillId="47" borderId="0" xfId="4191" applyFont="1" applyFill="1" applyBorder="1" applyAlignment="1">
      <alignment horizontal="centerContinuous" vertical="center"/>
    </xf>
    <xf numFmtId="0" fontId="9" fillId="47" borderId="40" xfId="4191" applyFont="1" applyFill="1" applyBorder="1" applyAlignment="1">
      <alignment horizontal="centerContinuous" vertical="center"/>
    </xf>
    <xf numFmtId="0" fontId="9" fillId="47" borderId="39" xfId="4191" applyFont="1" applyFill="1" applyBorder="1" applyAlignment="1">
      <alignment vertical="center"/>
    </xf>
    <xf numFmtId="0" fontId="9" fillId="47" borderId="40" xfId="4191" applyFont="1" applyFill="1" applyBorder="1" applyAlignment="1">
      <alignment vertical="center"/>
    </xf>
    <xf numFmtId="0" fontId="9" fillId="47" borderId="0" xfId="4191" applyNumberFormat="1" applyFont="1" applyFill="1" applyBorder="1" applyAlignment="1" applyProtection="1">
      <alignment horizontal="center" vertical="center"/>
      <protection locked="0"/>
    </xf>
    <xf numFmtId="174" fontId="9" fillId="47" borderId="0" xfId="4191" applyNumberFormat="1" applyFont="1" applyFill="1" applyBorder="1" applyAlignment="1" applyProtection="1">
      <alignment vertical="center"/>
      <protection locked="0"/>
    </xf>
    <xf numFmtId="0" fontId="9" fillId="47" borderId="0" xfId="4191" applyNumberFormat="1" applyFont="1" applyFill="1" applyBorder="1" applyAlignment="1" applyProtection="1">
      <alignment horizontal="right" vertical="center"/>
      <protection locked="0"/>
    </xf>
    <xf numFmtId="0" fontId="9" fillId="47" borderId="39" xfId="4191" applyFont="1" applyFill="1" applyBorder="1" applyAlignment="1">
      <alignment horizontal="left" vertical="center" indent="1"/>
    </xf>
    <xf numFmtId="0" fontId="9" fillId="47" borderId="0" xfId="4191" applyFont="1" applyFill="1" applyBorder="1" applyAlignment="1">
      <alignment horizontal="left" vertical="center" indent="1"/>
    </xf>
    <xf numFmtId="0" fontId="9" fillId="0" borderId="0" xfId="4191" applyNumberFormat="1" applyFont="1" applyFill="1" applyBorder="1" applyAlignment="1" applyProtection="1">
      <alignment vertical="center"/>
      <protection locked="0"/>
    </xf>
    <xf numFmtId="174" fontId="9" fillId="0" borderId="0" xfId="4191" applyNumberFormat="1" applyFont="1" applyFill="1" applyBorder="1" applyAlignment="1" applyProtection="1">
      <alignment vertical="center"/>
      <protection locked="0"/>
    </xf>
    <xf numFmtId="0" fontId="9" fillId="0" borderId="0" xfId="4191" applyNumberFormat="1" applyFont="1" applyFill="1" applyBorder="1" applyAlignment="1" applyProtection="1">
      <alignment horizontal="center" vertical="center"/>
      <protection locked="0"/>
    </xf>
    <xf numFmtId="0" fontId="9" fillId="0" borderId="0" xfId="4191" applyFont="1" applyFill="1" applyBorder="1" applyAlignment="1">
      <alignment vertical="center"/>
    </xf>
    <xf numFmtId="0" fontId="9" fillId="47" borderId="39" xfId="4191" applyNumberFormat="1" applyFont="1" applyFill="1" applyBorder="1" applyAlignment="1" applyProtection="1">
      <alignment vertical="center"/>
      <protection locked="0"/>
    </xf>
    <xf numFmtId="0" fontId="9" fillId="47" borderId="40" xfId="4191" applyNumberFormat="1" applyFont="1" applyFill="1" applyBorder="1" applyAlignment="1" applyProtection="1">
      <alignment vertical="center"/>
      <protection locked="0"/>
    </xf>
    <xf numFmtId="174" fontId="9" fillId="47" borderId="0" xfId="4191" applyNumberFormat="1" applyFont="1" applyFill="1" applyBorder="1" applyAlignment="1" applyProtection="1">
      <alignment horizontal="center" vertical="center"/>
      <protection locked="0"/>
    </xf>
    <xf numFmtId="37" fontId="9" fillId="47" borderId="0" xfId="4191" applyNumberFormat="1" applyFont="1" applyFill="1" applyBorder="1" applyAlignment="1" applyProtection="1">
      <alignment vertical="center"/>
      <protection locked="0"/>
    </xf>
    <xf numFmtId="1" fontId="9" fillId="47" borderId="0" xfId="4191" applyNumberFormat="1" applyFont="1" applyFill="1" applyBorder="1" applyAlignment="1" applyProtection="1">
      <alignment vertical="center"/>
      <protection locked="0"/>
    </xf>
    <xf numFmtId="174" fontId="9" fillId="47" borderId="0" xfId="4191" applyNumberFormat="1" applyFont="1" applyFill="1" applyBorder="1" applyAlignment="1" applyProtection="1">
      <alignment horizontal="right" vertical="center"/>
      <protection locked="0"/>
    </xf>
    <xf numFmtId="0" fontId="9" fillId="47" borderId="41" xfId="4191" applyFont="1" applyFill="1" applyBorder="1" applyAlignment="1">
      <alignment vertical="center"/>
    </xf>
    <xf numFmtId="0" fontId="9" fillId="47" borderId="9" xfId="4191" applyFont="1" applyFill="1" applyBorder="1" applyAlignment="1">
      <alignment vertical="center"/>
    </xf>
    <xf numFmtId="0" fontId="9" fillId="47" borderId="9" xfId="4191" applyNumberFormat="1" applyFont="1" applyFill="1" applyBorder="1" applyAlignment="1" applyProtection="1">
      <alignment vertical="center"/>
      <protection locked="0"/>
    </xf>
    <xf numFmtId="1" fontId="9" fillId="47" borderId="9" xfId="4191" applyNumberFormat="1" applyFont="1" applyFill="1" applyBorder="1" applyAlignment="1" applyProtection="1">
      <alignment vertical="center"/>
      <protection locked="0"/>
    </xf>
    <xf numFmtId="0" fontId="9" fillId="47" borderId="42" xfId="4191" applyFont="1" applyFill="1" applyBorder="1" applyAlignment="1">
      <alignment vertical="center"/>
    </xf>
    <xf numFmtId="0" fontId="9" fillId="47" borderId="0" xfId="4191" applyNumberFormat="1" applyFont="1" applyFill="1" applyBorder="1" applyAlignment="1" applyProtection="1">
      <alignment horizontal="left" vertical="center"/>
      <protection locked="0"/>
    </xf>
    <xf numFmtId="0" fontId="11" fillId="47" borderId="0" xfId="4191" applyNumberFormat="1" applyFont="1" applyFill="1" applyBorder="1" applyAlignment="1" applyProtection="1">
      <alignment horizontal="right" vertical="center"/>
      <protection locked="0"/>
    </xf>
    <xf numFmtId="37" fontId="9" fillId="47" borderId="0" xfId="4191" applyNumberFormat="1" applyFont="1" applyFill="1" applyBorder="1" applyAlignment="1">
      <alignment vertical="center"/>
    </xf>
    <xf numFmtId="174" fontId="9" fillId="47" borderId="0" xfId="4191" applyNumberFormat="1" applyFont="1" applyFill="1" applyBorder="1" applyAlignment="1">
      <alignment horizontal="centerContinuous" vertical="center"/>
    </xf>
    <xf numFmtId="37" fontId="9" fillId="47" borderId="0" xfId="4191" applyNumberFormat="1" applyFont="1" applyFill="1" applyBorder="1" applyAlignment="1">
      <alignment horizontal="centerContinuous" vertical="center"/>
    </xf>
    <xf numFmtId="1" fontId="9" fillId="0" borderId="0" xfId="4191" applyNumberFormat="1" applyFont="1" applyFill="1" applyBorder="1" applyAlignment="1" applyProtection="1">
      <alignment vertical="center"/>
      <protection locked="0"/>
    </xf>
    <xf numFmtId="5" fontId="11" fillId="0" borderId="26" xfId="4190" quotePrefix="1" applyNumberFormat="1" applyFont="1" applyFill="1" applyBorder="1" applyAlignment="1" applyProtection="1">
      <alignment horizontal="left" vertical="center"/>
      <protection locked="0"/>
    </xf>
    <xf numFmtId="0" fontId="9" fillId="0" borderId="26" xfId="4190" applyFont="1" applyFill="1" applyBorder="1" applyAlignment="1" applyProtection="1">
      <alignment vertical="center"/>
      <protection locked="0"/>
    </xf>
    <xf numFmtId="0" fontId="11" fillId="0" borderId="26" xfId="4190" applyFont="1" applyFill="1" applyBorder="1" applyAlignment="1" applyProtection="1">
      <alignment horizontal="right" vertical="center"/>
      <protection locked="0"/>
    </xf>
    <xf numFmtId="0" fontId="168" fillId="0" borderId="0" xfId="4190" applyFont="1" applyFill="1" applyProtection="1">
      <protection locked="0"/>
    </xf>
    <xf numFmtId="5" fontId="168" fillId="0" borderId="0" xfId="4190" applyNumberFormat="1" applyFont="1" applyFill="1" applyProtection="1">
      <protection locked="0"/>
    </xf>
    <xf numFmtId="5" fontId="10" fillId="0" borderId="36" xfId="4190" applyNumberFormat="1" applyFont="1" applyBorder="1" applyAlignment="1" applyProtection="1">
      <alignment horizontal="centerContinuous"/>
      <protection locked="0"/>
    </xf>
    <xf numFmtId="5" fontId="9" fillId="0" borderId="37" xfId="4190" applyNumberFormat="1" applyFont="1" applyBorder="1" applyAlignment="1" applyProtection="1">
      <alignment horizontal="centerContinuous" vertical="center"/>
      <protection locked="0"/>
    </xf>
    <xf numFmtId="5" fontId="9" fillId="0" borderId="38" xfId="4190" applyNumberFormat="1" applyFont="1" applyBorder="1" applyAlignment="1" applyProtection="1">
      <alignment horizontal="centerContinuous" vertical="center"/>
      <protection locked="0"/>
    </xf>
    <xf numFmtId="0" fontId="168" fillId="0" borderId="0" xfId="4190" applyFont="1" applyProtection="1">
      <protection locked="0"/>
    </xf>
    <xf numFmtId="5" fontId="168" fillId="0" borderId="0" xfId="4190" applyNumberFormat="1" applyFont="1" applyProtection="1">
      <protection locked="0"/>
    </xf>
    <xf numFmtId="5" fontId="9" fillId="0" borderId="39" xfId="4190" applyNumberFormat="1" applyFont="1" applyBorder="1" applyAlignment="1" applyProtection="1">
      <alignment horizontal="centerContinuous" vertical="center"/>
      <protection locked="0"/>
    </xf>
    <xf numFmtId="5" fontId="9" fillId="0" borderId="0" xfId="4190" applyNumberFormat="1" applyFont="1" applyBorder="1" applyAlignment="1" applyProtection="1">
      <alignment horizontal="centerContinuous" vertical="center"/>
      <protection locked="0"/>
    </xf>
    <xf numFmtId="5" fontId="9" fillId="0" borderId="40" xfId="4190" applyNumberFormat="1" applyFont="1" applyBorder="1" applyAlignment="1" applyProtection="1">
      <alignment horizontal="centerContinuous" vertical="center"/>
      <protection locked="0"/>
    </xf>
    <xf numFmtId="5" fontId="9" fillId="0" borderId="39" xfId="4190" applyNumberFormat="1" applyFont="1" applyBorder="1" applyAlignment="1" applyProtection="1">
      <alignment vertical="center"/>
      <protection locked="0"/>
    </xf>
    <xf numFmtId="5" fontId="9" fillId="0" borderId="0" xfId="4190" applyNumberFormat="1" applyFont="1" applyBorder="1" applyAlignment="1" applyProtection="1">
      <alignment vertical="center"/>
      <protection locked="0"/>
    </xf>
    <xf numFmtId="5" fontId="9" fillId="0" borderId="40" xfId="4190" applyNumberFormat="1" applyFont="1" applyBorder="1" applyAlignment="1" applyProtection="1">
      <alignment vertical="center"/>
      <protection locked="0"/>
    </xf>
    <xf numFmtId="3" fontId="168" fillId="0" borderId="0" xfId="4190" applyNumberFormat="1" applyFont="1" applyProtection="1">
      <protection locked="0"/>
    </xf>
    <xf numFmtId="0" fontId="9" fillId="0" borderId="61" xfId="4190" applyFont="1" applyBorder="1" applyAlignment="1" applyProtection="1">
      <alignment vertical="center"/>
      <protection locked="0"/>
    </xf>
    <xf numFmtId="0" fontId="9" fillId="0" borderId="26" xfId="4190" applyFont="1" applyBorder="1" applyAlignment="1" applyProtection="1">
      <alignment vertical="center"/>
      <protection locked="0"/>
    </xf>
    <xf numFmtId="0" fontId="9" fillId="0" borderId="0" xfId="4190" applyFont="1" applyBorder="1" applyAlignment="1" applyProtection="1">
      <alignment vertical="center"/>
      <protection locked="0"/>
    </xf>
    <xf numFmtId="0" fontId="9" fillId="0" borderId="55" xfId="4190" applyFont="1" applyBorder="1" applyAlignment="1" applyProtection="1">
      <alignment vertical="center"/>
      <protection locked="0"/>
    </xf>
    <xf numFmtId="0" fontId="9" fillId="0" borderId="52" xfId="4190" applyFont="1" applyBorder="1" applyAlignment="1" applyProtection="1">
      <alignment horizontal="centerContinuous" vertical="center"/>
      <protection locked="0"/>
    </xf>
    <xf numFmtId="0" fontId="9" fillId="0" borderId="24" xfId="4190" applyFont="1" applyBorder="1" applyAlignment="1" applyProtection="1">
      <alignment horizontal="centerContinuous" vertical="center"/>
      <protection locked="0"/>
    </xf>
    <xf numFmtId="0" fontId="9" fillId="0" borderId="0" xfId="4190" applyFont="1" applyBorder="1" applyAlignment="1" applyProtection="1">
      <alignment horizontal="centerContinuous" vertical="center"/>
      <protection locked="0"/>
    </xf>
    <xf numFmtId="0" fontId="9" fillId="0" borderId="70" xfId="4190" applyFont="1" applyBorder="1" applyAlignment="1" applyProtection="1">
      <alignment horizontal="centerContinuous" vertical="center"/>
      <protection locked="0"/>
    </xf>
    <xf numFmtId="0" fontId="9" fillId="0" borderId="40" xfId="4190" applyFont="1" applyBorder="1" applyAlignment="1" applyProtection="1">
      <alignment horizontal="centerContinuous" vertical="center"/>
      <protection locked="0"/>
    </xf>
    <xf numFmtId="0" fontId="9" fillId="0" borderId="54" xfId="4190" applyFont="1" applyBorder="1" applyAlignment="1" applyProtection="1">
      <alignment horizontal="centerContinuous" vertical="center"/>
      <protection locked="0"/>
    </xf>
    <xf numFmtId="0" fontId="9" fillId="0" borderId="27" xfId="4190" applyFont="1" applyBorder="1" applyAlignment="1" applyProtection="1">
      <alignment horizontal="centerContinuous" vertical="center"/>
      <protection locked="0"/>
    </xf>
    <xf numFmtId="0" fontId="9" fillId="0" borderId="71" xfId="4190" applyFont="1" applyBorder="1" applyAlignment="1" applyProtection="1">
      <alignment horizontal="center" vertical="center"/>
      <protection locked="0"/>
    </xf>
    <xf numFmtId="0" fontId="9" fillId="0" borderId="55" xfId="4190" applyFont="1" applyBorder="1" applyAlignment="1" applyProtection="1">
      <alignment horizontal="centerContinuous" vertical="center"/>
      <protection locked="0"/>
    </xf>
    <xf numFmtId="0" fontId="9" fillId="0" borderId="24" xfId="4190" applyFont="1" applyBorder="1" applyAlignment="1" applyProtection="1">
      <alignment vertical="center"/>
      <protection locked="0"/>
    </xf>
    <xf numFmtId="0" fontId="9" fillId="0" borderId="68" xfId="4190" applyFont="1" applyBorder="1" applyAlignment="1" applyProtection="1">
      <alignment vertical="center"/>
      <protection locked="0"/>
    </xf>
    <xf numFmtId="0" fontId="9" fillId="0" borderId="27" xfId="4190" applyFont="1" applyBorder="1" applyAlignment="1" applyProtection="1">
      <alignment vertical="center"/>
      <protection locked="0"/>
    </xf>
    <xf numFmtId="167" fontId="9" fillId="0" borderId="71" xfId="1930" applyNumberFormat="1" applyFont="1" applyBorder="1" applyAlignment="1" applyProtection="1">
      <alignment vertical="center"/>
      <protection locked="0"/>
    </xf>
    <xf numFmtId="37" fontId="9" fillId="0" borderId="71" xfId="4190" applyNumberFormat="1" applyFont="1" applyBorder="1" applyAlignment="1" applyProtection="1">
      <alignment vertical="center"/>
      <protection locked="0"/>
    </xf>
    <xf numFmtId="37" fontId="9" fillId="0" borderId="68" xfId="4190" applyNumberFormat="1" applyFont="1" applyBorder="1" applyAlignment="1" applyProtection="1">
      <alignment vertical="center"/>
      <protection locked="0"/>
    </xf>
    <xf numFmtId="0" fontId="9" fillId="0" borderId="54" xfId="4190" applyFont="1" applyFill="1" applyBorder="1" applyAlignment="1" applyProtection="1">
      <alignment horizontal="centerContinuous" vertical="center"/>
      <protection locked="0"/>
    </xf>
    <xf numFmtId="0" fontId="9" fillId="0" borderId="27" xfId="4190" applyFont="1" applyFill="1" applyBorder="1" applyAlignment="1" applyProtection="1">
      <alignment vertical="center"/>
      <protection locked="0"/>
    </xf>
    <xf numFmtId="0" fontId="9" fillId="0" borderId="39" xfId="4190" applyFont="1" applyBorder="1" applyAlignment="1" applyProtection="1">
      <alignment vertical="center"/>
      <protection locked="0"/>
    </xf>
    <xf numFmtId="0" fontId="9" fillId="0" borderId="40" xfId="4190" applyFont="1" applyBorder="1" applyAlignment="1" applyProtection="1">
      <alignment vertical="center"/>
      <protection locked="0"/>
    </xf>
    <xf numFmtId="5" fontId="9" fillId="0" borderId="41" xfId="4190" applyNumberFormat="1" applyFont="1" applyBorder="1" applyAlignment="1" applyProtection="1">
      <alignment vertical="center"/>
      <protection locked="0"/>
    </xf>
    <xf numFmtId="5" fontId="9" fillId="0" borderId="9" xfId="4190" applyNumberFormat="1" applyFont="1" applyBorder="1" applyAlignment="1" applyProtection="1">
      <alignment vertical="center"/>
      <protection locked="0"/>
    </xf>
    <xf numFmtId="5" fontId="9" fillId="0" borderId="42" xfId="4190" applyNumberFormat="1" applyFont="1" applyBorder="1" applyAlignment="1" applyProtection="1">
      <alignment vertical="center"/>
      <protection locked="0"/>
    </xf>
    <xf numFmtId="5" fontId="11" fillId="0" borderId="0" xfId="4190" applyNumberFormat="1" applyFont="1" applyAlignment="1" applyProtection="1">
      <alignment vertical="center"/>
      <protection locked="0"/>
    </xf>
    <xf numFmtId="0" fontId="9" fillId="0" borderId="0" xfId="4190" applyFont="1" applyAlignment="1" applyProtection="1">
      <alignment vertical="center"/>
      <protection locked="0"/>
    </xf>
    <xf numFmtId="0" fontId="17" fillId="0" borderId="0" xfId="4190" applyFont="1" applyProtection="1">
      <protection locked="0"/>
    </xf>
    <xf numFmtId="0" fontId="169" fillId="0" borderId="0" xfId="4190" applyFont="1" applyProtection="1">
      <protection locked="0"/>
    </xf>
    <xf numFmtId="0" fontId="11" fillId="125" borderId="0" xfId="4177" quotePrefix="1" applyFont="1" applyFill="1" applyAlignment="1">
      <alignment horizontal="left"/>
    </xf>
    <xf numFmtId="168" fontId="3" fillId="125" borderId="0" xfId="4192" applyFill="1"/>
    <xf numFmtId="0" fontId="11" fillId="125" borderId="0" xfId="4177" quotePrefix="1" applyFont="1" applyFill="1" applyAlignment="1">
      <alignment horizontal="right"/>
    </xf>
    <xf numFmtId="0" fontId="9" fillId="125" borderId="0" xfId="4177" applyFont="1" applyFill="1"/>
    <xf numFmtId="0" fontId="9" fillId="0" borderId="0" xfId="4177" applyFont="1"/>
    <xf numFmtId="0" fontId="10" fillId="0" borderId="39" xfId="4177" applyFont="1" applyBorder="1" applyAlignment="1">
      <alignment horizontal="centerContinuous"/>
    </xf>
    <xf numFmtId="0" fontId="9" fillId="0" borderId="0" xfId="4177" applyFont="1" applyBorder="1" applyAlignment="1">
      <alignment horizontal="centerContinuous"/>
    </xf>
    <xf numFmtId="0" fontId="9" fillId="0" borderId="40" xfId="4177" quotePrefix="1" applyFont="1" applyBorder="1" applyAlignment="1">
      <alignment horizontal="center"/>
    </xf>
    <xf numFmtId="0" fontId="10" fillId="0" borderId="39" xfId="4177" applyFont="1" applyBorder="1" applyAlignment="1">
      <alignment horizontal="left"/>
    </xf>
    <xf numFmtId="0" fontId="9" fillId="0" borderId="39" xfId="4177" applyFont="1" applyBorder="1" applyAlignment="1">
      <alignment horizontal="left"/>
    </xf>
    <xf numFmtId="0" fontId="9" fillId="0" borderId="39" xfId="4177" applyFont="1" applyBorder="1" applyAlignment="1"/>
    <xf numFmtId="0" fontId="9" fillId="0" borderId="0" xfId="4177" applyFont="1" applyBorder="1" applyAlignment="1">
      <alignment horizontal="center"/>
    </xf>
    <xf numFmtId="0" fontId="9" fillId="0" borderId="40" xfId="4177" applyFont="1" applyBorder="1" applyAlignment="1">
      <alignment horizontal="center"/>
    </xf>
    <xf numFmtId="0" fontId="9" fillId="0" borderId="39" xfId="4177" applyFont="1" applyBorder="1"/>
    <xf numFmtId="167" fontId="9" fillId="0" borderId="0" xfId="4193" applyNumberFormat="1" applyFont="1" applyBorder="1" applyAlignment="1">
      <alignment horizontal="left"/>
    </xf>
    <xf numFmtId="167" fontId="9" fillId="0" borderId="40" xfId="4193" applyNumberFormat="1" applyFont="1" applyBorder="1" applyAlignment="1">
      <alignment horizontal="left"/>
    </xf>
    <xf numFmtId="167" fontId="9" fillId="0" borderId="0" xfId="4193" applyNumberFormat="1" applyFont="1" applyBorder="1" applyAlignment="1">
      <alignment horizontal="center"/>
    </xf>
    <xf numFmtId="0" fontId="9" fillId="0" borderId="39" xfId="4177" quotePrefix="1" applyFont="1" applyBorder="1" applyAlignment="1">
      <alignment horizontal="right"/>
    </xf>
    <xf numFmtId="0" fontId="9" fillId="0" borderId="39" xfId="4177" applyFont="1" applyBorder="1" applyAlignment="1">
      <alignment vertical="top"/>
    </xf>
    <xf numFmtId="167" fontId="9" fillId="0" borderId="0" xfId="4193" applyNumberFormat="1" applyFont="1" applyBorder="1" applyAlignment="1">
      <alignment horizontal="left" vertical="top"/>
    </xf>
    <xf numFmtId="167" fontId="9" fillId="0" borderId="40" xfId="4193" applyNumberFormat="1" applyFont="1" applyBorder="1" applyAlignment="1">
      <alignment horizontal="left" vertical="top"/>
    </xf>
    <xf numFmtId="0" fontId="9" fillId="0" borderId="0" xfId="4177" applyFont="1" applyAlignment="1">
      <alignment vertical="top"/>
    </xf>
    <xf numFmtId="0" fontId="9" fillId="0" borderId="39" xfId="4177" applyFont="1" applyBorder="1" applyAlignment="1">
      <alignment horizontal="centerContinuous" vertical="center"/>
    </xf>
    <xf numFmtId="0" fontId="9" fillId="0" borderId="0" xfId="4177" applyFont="1" applyBorder="1" applyAlignment="1">
      <alignment horizontal="left" vertical="center"/>
    </xf>
    <xf numFmtId="0" fontId="9" fillId="0" borderId="40" xfId="4177" applyFont="1" applyBorder="1" applyAlignment="1">
      <alignment horizontal="left" vertical="center"/>
    </xf>
    <xf numFmtId="0" fontId="9" fillId="0" borderId="41" xfId="4177" applyFont="1" applyBorder="1" applyAlignment="1">
      <alignment horizontal="centerContinuous"/>
    </xf>
    <xf numFmtId="0" fontId="9" fillId="0" borderId="9" xfId="4177" applyFont="1" applyBorder="1" applyAlignment="1">
      <alignment horizontal="centerContinuous"/>
    </xf>
    <xf numFmtId="0" fontId="9" fillId="0" borderId="42" xfId="4177" applyFont="1" applyBorder="1" applyAlignment="1">
      <alignment horizontal="centerContinuous"/>
    </xf>
    <xf numFmtId="0" fontId="9" fillId="0" borderId="0" xfId="4177" quotePrefix="1" applyFont="1" applyAlignment="1">
      <alignment horizontal="left"/>
    </xf>
    <xf numFmtId="168" fontId="11" fillId="0" borderId="0" xfId="4192" applyFont="1" applyAlignment="1">
      <alignment horizontal="right"/>
    </xf>
    <xf numFmtId="0" fontId="9" fillId="0" borderId="0" xfId="4177" applyFont="1" applyAlignment="1">
      <alignment horizontal="left"/>
    </xf>
    <xf numFmtId="0" fontId="9" fillId="125" borderId="0" xfId="4182" applyFont="1" applyFill="1" applyAlignment="1">
      <alignment vertical="center"/>
    </xf>
    <xf numFmtId="0" fontId="11" fillId="125" borderId="0" xfId="4182" quotePrefix="1" applyFont="1" applyFill="1" applyAlignment="1" applyProtection="1">
      <alignment horizontal="left" vertical="center"/>
    </xf>
    <xf numFmtId="0" fontId="11" fillId="125" borderId="0" xfId="4182" applyFont="1" applyFill="1" applyAlignment="1">
      <alignment vertical="center"/>
    </xf>
    <xf numFmtId="0" fontId="9" fillId="125" borderId="0" xfId="4182" applyFont="1" applyFill="1"/>
    <xf numFmtId="0" fontId="9" fillId="0" borderId="0" xfId="4182" applyFont="1" applyAlignment="1">
      <alignment vertical="center"/>
    </xf>
    <xf numFmtId="0" fontId="9" fillId="0" borderId="37" xfId="4182" applyFont="1" applyBorder="1" applyAlignment="1">
      <alignment horizontal="centerContinuous" vertical="center"/>
    </xf>
    <xf numFmtId="0" fontId="9" fillId="0" borderId="38" xfId="4182" applyFont="1" applyBorder="1" applyAlignment="1">
      <alignment horizontal="centerContinuous" vertical="center"/>
    </xf>
    <xf numFmtId="0" fontId="9" fillId="0" borderId="0" xfId="4182" applyFont="1"/>
    <xf numFmtId="0" fontId="9" fillId="0" borderId="39" xfId="4182" quotePrefix="1" applyFont="1" applyBorder="1" applyAlignment="1" applyProtection="1">
      <alignment horizontal="left" vertical="center"/>
    </xf>
    <xf numFmtId="0" fontId="9" fillId="0" borderId="0" xfId="4182" applyFont="1" applyBorder="1" applyAlignment="1" applyProtection="1">
      <alignment horizontal="center" vertical="center"/>
    </xf>
    <xf numFmtId="0" fontId="9" fillId="0" borderId="0" xfId="4182" quotePrefix="1" applyFont="1" applyBorder="1" applyAlignment="1" applyProtection="1">
      <alignment horizontal="left" vertical="center"/>
    </xf>
    <xf numFmtId="0" fontId="9" fillId="0" borderId="0" xfId="4182" applyFont="1" applyBorder="1" applyAlignment="1">
      <alignment horizontal="centerContinuous" vertical="center"/>
    </xf>
    <xf numFmtId="0" fontId="9" fillId="0" borderId="40" xfId="4182" applyFont="1" applyBorder="1" applyAlignment="1">
      <alignment vertical="center"/>
    </xf>
    <xf numFmtId="0" fontId="9" fillId="0" borderId="0" xfId="4182" applyFont="1" applyBorder="1" applyAlignment="1">
      <alignment vertical="center"/>
    </xf>
    <xf numFmtId="37" fontId="9" fillId="0" borderId="0" xfId="4182" applyNumberFormat="1" applyFont="1" applyAlignment="1" applyProtection="1">
      <alignment vertical="center"/>
    </xf>
    <xf numFmtId="0" fontId="9" fillId="0" borderId="39" xfId="4182" applyFont="1" applyBorder="1" applyAlignment="1" applyProtection="1">
      <alignment horizontal="left" vertical="center"/>
    </xf>
    <xf numFmtId="0" fontId="9" fillId="0" borderId="0" xfId="4182" applyFont="1" applyBorder="1" applyAlignment="1" applyProtection="1">
      <alignment horizontal="left" vertical="center"/>
    </xf>
    <xf numFmtId="0" fontId="9" fillId="0" borderId="39" xfId="4182" applyFont="1" applyBorder="1" applyAlignment="1">
      <alignment vertical="center"/>
    </xf>
    <xf numFmtId="0" fontId="9" fillId="0" borderId="0" xfId="4182" applyFont="1" applyBorder="1" applyAlignment="1">
      <alignment horizontal="center" vertical="center"/>
    </xf>
    <xf numFmtId="0" fontId="9" fillId="0" borderId="0" xfId="4182" quotePrefix="1" applyFont="1" applyBorder="1" applyAlignment="1" applyProtection="1">
      <alignment horizontal="center" vertical="center"/>
    </xf>
    <xf numFmtId="0" fontId="9" fillId="0" borderId="0" xfId="4182" quotePrefix="1" applyFont="1" applyBorder="1" applyAlignment="1">
      <alignment horizontal="left" vertical="center"/>
    </xf>
    <xf numFmtId="0" fontId="9" fillId="0" borderId="0" xfId="4182" applyFont="1" applyBorder="1" applyAlignment="1" applyProtection="1">
      <alignment horizontal="right" vertical="center"/>
    </xf>
    <xf numFmtId="0" fontId="9" fillId="0" borderId="41" xfId="4182" applyFont="1" applyBorder="1" applyAlignment="1">
      <alignment horizontal="left" vertical="center"/>
    </xf>
    <xf numFmtId="0" fontId="9" fillId="0" borderId="9" xfId="4182" applyFont="1" applyBorder="1" applyAlignment="1">
      <alignment vertical="center"/>
    </xf>
    <xf numFmtId="0" fontId="9" fillId="0" borderId="9" xfId="4182" applyFont="1" applyBorder="1" applyAlignment="1">
      <alignment horizontal="centerContinuous" vertical="center"/>
    </xf>
    <xf numFmtId="0" fontId="9" fillId="0" borderId="42" xfId="4182" applyFont="1" applyBorder="1" applyAlignment="1">
      <alignment vertical="center"/>
    </xf>
    <xf numFmtId="0" fontId="11" fillId="0" borderId="0" xfId="4182" applyFont="1" applyAlignment="1" applyProtection="1">
      <alignment horizontal="left" vertical="center"/>
    </xf>
    <xf numFmtId="0" fontId="9" fillId="0" borderId="0" xfId="4182" applyFont="1" applyAlignment="1">
      <alignment horizontal="centerContinuous" vertical="center"/>
    </xf>
    <xf numFmtId="0" fontId="149" fillId="0" borderId="0" xfId="4182" applyFont="1"/>
    <xf numFmtId="0" fontId="149" fillId="0" borderId="0" xfId="4182" applyFont="1" applyAlignment="1">
      <alignment horizontal="centerContinuous"/>
    </xf>
    <xf numFmtId="0" fontId="9" fillId="0" borderId="0" xfId="4182" applyFont="1" applyAlignment="1">
      <alignment horizontal="centerContinuous"/>
    </xf>
    <xf numFmtId="0" fontId="9" fillId="0" borderId="0" xfId="4182" applyFont="1" applyAlignment="1" applyProtection="1">
      <alignment horizontal="left"/>
    </xf>
    <xf numFmtId="0" fontId="170" fillId="0" borderId="0" xfId="4182" applyFont="1" applyProtection="1">
      <protection locked="0"/>
    </xf>
    <xf numFmtId="0" fontId="11" fillId="125" borderId="0" xfId="4182" quotePrefix="1" applyFont="1" applyFill="1" applyAlignment="1">
      <alignment horizontal="left"/>
    </xf>
    <xf numFmtId="0" fontId="9" fillId="125" borderId="0" xfId="4182" applyFont="1" applyFill="1" applyAlignment="1">
      <alignment horizontal="center"/>
    </xf>
    <xf numFmtId="0" fontId="11" fillId="125" borderId="0" xfId="4182" quotePrefix="1" applyFont="1" applyFill="1" applyAlignment="1">
      <alignment horizontal="right"/>
    </xf>
    <xf numFmtId="0" fontId="10" fillId="0" borderId="36" xfId="4182" quotePrefix="1" applyFont="1" applyBorder="1" applyAlignment="1">
      <alignment horizontal="centerContinuous"/>
    </xf>
    <xf numFmtId="0" fontId="9" fillId="0" borderId="37" xfId="4182" applyFont="1" applyBorder="1" applyAlignment="1">
      <alignment horizontal="centerContinuous"/>
    </xf>
    <xf numFmtId="0" fontId="9" fillId="0" borderId="38" xfId="4182" quotePrefix="1" applyFont="1" applyBorder="1" applyAlignment="1">
      <alignment horizontal="centerContinuous"/>
    </xf>
    <xf numFmtId="0" fontId="9" fillId="0" borderId="39" xfId="4182" quotePrefix="1" applyFont="1" applyBorder="1" applyAlignment="1">
      <alignment horizontal="centerContinuous"/>
    </xf>
    <xf numFmtId="0" fontId="9" fillId="0" borderId="0" xfId="4182" applyFont="1" applyBorder="1" applyAlignment="1">
      <alignment horizontal="centerContinuous"/>
    </xf>
    <xf numFmtId="0" fontId="9" fillId="0" borderId="40" xfId="4182" applyFont="1" applyBorder="1" applyAlignment="1">
      <alignment horizontal="centerContinuous"/>
    </xf>
    <xf numFmtId="0" fontId="10" fillId="0" borderId="39" xfId="4182" quotePrefix="1" applyFont="1" applyBorder="1" applyAlignment="1">
      <alignment horizontal="center"/>
    </xf>
    <xf numFmtId="0" fontId="9" fillId="0" borderId="39" xfId="4182" applyNumberFormat="1" applyFont="1" applyBorder="1" applyAlignment="1" applyProtection="1">
      <alignment horizontal="left" vertical="center"/>
      <protection locked="0"/>
    </xf>
    <xf numFmtId="0" fontId="9" fillId="0" borderId="0" xfId="4182" applyFont="1" applyBorder="1" applyAlignment="1">
      <alignment horizontal="center"/>
    </xf>
    <xf numFmtId="0" fontId="9" fillId="0" borderId="0" xfId="4182" applyFont="1" applyBorder="1"/>
    <xf numFmtId="0" fontId="9" fillId="0" borderId="40" xfId="4182" applyFont="1" applyBorder="1" applyAlignment="1">
      <alignment horizontal="center"/>
    </xf>
    <xf numFmtId="0" fontId="9" fillId="0" borderId="50" xfId="4182" applyFont="1" applyBorder="1" applyAlignment="1">
      <alignment horizontal="center"/>
    </xf>
    <xf numFmtId="0" fontId="9" fillId="0" borderId="22" xfId="4182" applyFont="1" applyBorder="1" applyAlignment="1">
      <alignment horizontal="center"/>
    </xf>
    <xf numFmtId="0" fontId="9" fillId="0" borderId="22" xfId="4182" applyFont="1" applyBorder="1"/>
    <xf numFmtId="0" fontId="9" fillId="0" borderId="51" xfId="4182" applyFont="1" applyBorder="1" applyAlignment="1">
      <alignment horizontal="center"/>
    </xf>
    <xf numFmtId="0" fontId="9" fillId="0" borderId="52" xfId="4182" applyFont="1" applyBorder="1" applyAlignment="1">
      <alignment horizontal="center"/>
    </xf>
    <xf numFmtId="0" fontId="9" fillId="0" borderId="24" xfId="4182" applyFont="1" applyBorder="1" applyAlignment="1">
      <alignment horizontal="center"/>
    </xf>
    <xf numFmtId="0" fontId="9" fillId="0" borderId="24" xfId="4182" quotePrefix="1" applyFont="1" applyBorder="1" applyAlignment="1">
      <alignment horizontal="center"/>
    </xf>
    <xf numFmtId="0" fontId="9" fillId="0" borderId="0" xfId="4182" applyFont="1" applyAlignment="1">
      <alignment horizontal="center"/>
    </xf>
    <xf numFmtId="0" fontId="9" fillId="0" borderId="27" xfId="4182" applyFont="1" applyBorder="1" applyAlignment="1">
      <alignment horizontal="center"/>
    </xf>
    <xf numFmtId="0" fontId="9" fillId="0" borderId="55" xfId="4182" applyFont="1" applyBorder="1" applyAlignment="1">
      <alignment horizontal="center"/>
    </xf>
    <xf numFmtId="0" fontId="9" fillId="0" borderId="54" xfId="4182" applyFont="1" applyBorder="1" applyAlignment="1">
      <alignment horizontal="center"/>
    </xf>
    <xf numFmtId="167" fontId="9" fillId="0" borderId="27" xfId="1930" applyNumberFormat="1" applyFont="1" applyBorder="1" applyAlignment="1">
      <alignment horizontal="center"/>
    </xf>
    <xf numFmtId="0" fontId="9" fillId="0" borderId="27" xfId="4182" applyFont="1" applyBorder="1" applyAlignment="1">
      <alignment horizontal="left"/>
    </xf>
    <xf numFmtId="167" fontId="9" fillId="0" borderId="27" xfId="1930" quotePrefix="1" applyNumberFormat="1" applyFont="1" applyBorder="1" applyAlignment="1">
      <alignment horizontal="center"/>
    </xf>
    <xf numFmtId="0" fontId="9" fillId="0" borderId="27" xfId="4182" quotePrefix="1" applyFont="1" applyBorder="1" applyAlignment="1">
      <alignment horizontal="center"/>
    </xf>
    <xf numFmtId="167" fontId="9" fillId="0" borderId="27" xfId="1930" applyNumberFormat="1" applyFont="1" applyBorder="1"/>
    <xf numFmtId="0" fontId="9" fillId="0" borderId="27" xfId="4182" applyFont="1" applyFill="1" applyBorder="1" applyAlignment="1">
      <alignment horizontal="left"/>
    </xf>
    <xf numFmtId="0" fontId="9" fillId="0" borderId="27" xfId="4182" applyFont="1" applyBorder="1"/>
    <xf numFmtId="167" fontId="9" fillId="0" borderId="27" xfId="1930" applyNumberFormat="1" applyFont="1" applyBorder="1" applyAlignment="1">
      <alignment horizontal="right"/>
    </xf>
    <xf numFmtId="167" fontId="9" fillId="0" borderId="27" xfId="1930" quotePrefix="1" applyNumberFormat="1" applyFont="1" applyBorder="1" applyAlignment="1">
      <alignment horizontal="left"/>
    </xf>
    <xf numFmtId="0" fontId="9" fillId="0" borderId="41" xfId="4182" applyFont="1" applyBorder="1" applyAlignment="1">
      <alignment horizontal="center"/>
    </xf>
    <xf numFmtId="0" fontId="9" fillId="0" borderId="9" xfId="4182" applyFont="1" applyBorder="1" applyAlignment="1">
      <alignment horizontal="center"/>
    </xf>
    <xf numFmtId="167" fontId="9" fillId="0" borderId="9" xfId="1930" applyNumberFormat="1" applyFont="1" applyBorder="1" applyAlignment="1">
      <alignment horizontal="center"/>
    </xf>
    <xf numFmtId="167" fontId="9" fillId="0" borderId="9" xfId="1930" applyNumberFormat="1" applyFont="1" applyBorder="1"/>
    <xf numFmtId="167" fontId="9" fillId="0" borderId="42" xfId="1930" applyNumberFormat="1" applyFont="1" applyBorder="1" applyAlignment="1">
      <alignment horizontal="center"/>
    </xf>
    <xf numFmtId="167" fontId="9" fillId="0" borderId="0" xfId="1930" applyNumberFormat="1" applyFont="1" applyAlignment="1">
      <alignment horizontal="center"/>
    </xf>
    <xf numFmtId="0" fontId="9" fillId="0" borderId="0" xfId="4182" applyFont="1" applyAlignment="1">
      <alignment horizontal="left"/>
    </xf>
    <xf numFmtId="0" fontId="11" fillId="0" borderId="0" xfId="4182" applyFont="1" applyAlignment="1">
      <alignment horizontal="right"/>
    </xf>
    <xf numFmtId="167" fontId="9" fillId="0" borderId="0" xfId="1930" applyNumberFormat="1" applyFont="1"/>
    <xf numFmtId="0" fontId="11" fillId="125" borderId="0" xfId="4182" applyFont="1" applyFill="1"/>
    <xf numFmtId="0" fontId="9" fillId="0" borderId="37" xfId="4182" quotePrefix="1" applyFont="1" applyBorder="1" applyAlignment="1">
      <alignment horizontal="centerContinuous"/>
    </xf>
    <xf numFmtId="0" fontId="9" fillId="0" borderId="40" xfId="4182" applyFont="1" applyBorder="1"/>
    <xf numFmtId="0" fontId="9" fillId="0" borderId="39" xfId="4182" applyNumberFormat="1" applyFont="1" applyBorder="1" applyAlignment="1" applyProtection="1">
      <alignment vertical="center"/>
      <protection locked="0"/>
    </xf>
    <xf numFmtId="0" fontId="9" fillId="0" borderId="61" xfId="4182" applyNumberFormat="1" applyFont="1" applyBorder="1" applyAlignment="1" applyProtection="1">
      <alignment vertical="center"/>
      <protection locked="0"/>
    </xf>
    <xf numFmtId="0" fontId="9" fillId="0" borderId="26" xfId="4182" applyFont="1" applyBorder="1" applyAlignment="1">
      <alignment horizontal="centerContinuous"/>
    </xf>
    <xf numFmtId="0" fontId="9" fillId="0" borderId="26" xfId="4182" applyFont="1" applyBorder="1"/>
    <xf numFmtId="0" fontId="9" fillId="0" borderId="55" xfId="4182" applyFont="1" applyBorder="1"/>
    <xf numFmtId="0" fontId="9" fillId="0" borderId="52" xfId="4182" applyNumberFormat="1" applyFont="1" applyBorder="1" applyAlignment="1" applyProtection="1">
      <alignment vertical="center"/>
      <protection locked="0"/>
    </xf>
    <xf numFmtId="0" fontId="9" fillId="0" borderId="2" xfId="4182" applyFont="1" applyBorder="1" applyAlignment="1">
      <alignment horizontal="centerContinuous"/>
    </xf>
    <xf numFmtId="0" fontId="9" fillId="0" borderId="66" xfId="4182" applyFont="1" applyBorder="1" applyAlignment="1">
      <alignment horizontal="centerContinuous"/>
    </xf>
    <xf numFmtId="0" fontId="9" fillId="0" borderId="24" xfId="4182" applyFont="1" applyBorder="1" applyAlignment="1"/>
    <xf numFmtId="0" fontId="9" fillId="0" borderId="24" xfId="4182" applyFont="1" applyBorder="1"/>
    <xf numFmtId="0" fontId="9" fillId="0" borderId="24" xfId="4182" applyFont="1" applyFill="1" applyBorder="1"/>
    <xf numFmtId="167" fontId="9" fillId="0" borderId="24" xfId="1930" applyNumberFormat="1" applyFont="1" applyBorder="1" applyAlignment="1">
      <alignment horizontal="center"/>
    </xf>
    <xf numFmtId="0" fontId="1" fillId="0" borderId="24" xfId="4182" applyBorder="1" applyAlignment="1"/>
    <xf numFmtId="167" fontId="9" fillId="0" borderId="24" xfId="1930" applyNumberFormat="1" applyFont="1" applyFill="1" applyBorder="1" applyAlignment="1">
      <alignment horizontal="center"/>
    </xf>
    <xf numFmtId="0" fontId="9" fillId="0" borderId="24" xfId="4182" applyFont="1" applyFill="1" applyBorder="1" applyAlignment="1">
      <alignment horizontal="center"/>
    </xf>
    <xf numFmtId="167" fontId="9" fillId="0" borderId="27" xfId="1930" applyNumberFormat="1" applyFont="1" applyFill="1" applyBorder="1" applyAlignment="1">
      <alignment horizontal="center"/>
    </xf>
    <xf numFmtId="167" fontId="166" fillId="0" borderId="27" xfId="1930" applyNumberFormat="1" applyFont="1" applyBorder="1" applyAlignment="1">
      <alignment horizontal="right"/>
    </xf>
    <xf numFmtId="167" fontId="9" fillId="0" borderId="0" xfId="4182" applyNumberFormat="1" applyFont="1"/>
    <xf numFmtId="167" fontId="10" fillId="0" borderId="27" xfId="1930" applyNumberFormat="1" applyFont="1" applyBorder="1" applyAlignment="1">
      <alignment horizontal="right"/>
    </xf>
    <xf numFmtId="167" fontId="9" fillId="0" borderId="27" xfId="1930" applyNumberFormat="1" applyFont="1" applyFill="1" applyBorder="1" applyAlignment="1">
      <alignment horizontal="right"/>
    </xf>
    <xf numFmtId="167" fontId="166" fillId="0" borderId="27" xfId="1930" applyNumberFormat="1" applyFont="1" applyFill="1" applyBorder="1" applyAlignment="1">
      <alignment horizontal="right"/>
    </xf>
    <xf numFmtId="167" fontId="165" fillId="0" borderId="27" xfId="1930" applyNumberFormat="1" applyFont="1" applyBorder="1" applyAlignment="1">
      <alignment horizontal="right"/>
    </xf>
    <xf numFmtId="167" fontId="171" fillId="0" borderId="27" xfId="1930" applyNumberFormat="1" applyFont="1" applyBorder="1" applyAlignment="1">
      <alignment horizontal="right"/>
    </xf>
    <xf numFmtId="0" fontId="9" fillId="0" borderId="0" xfId="4182" applyFont="1" applyBorder="1" applyAlignment="1">
      <alignment horizontal="center" vertical="top"/>
    </xf>
    <xf numFmtId="0" fontId="9" fillId="0" borderId="41" xfId="4182" applyFont="1" applyBorder="1"/>
    <xf numFmtId="167" fontId="9" fillId="0" borderId="9" xfId="1930" applyNumberFormat="1" applyFont="1" applyBorder="1" applyAlignment="1">
      <alignment horizontal="right"/>
    </xf>
    <xf numFmtId="0" fontId="9" fillId="0" borderId="42" xfId="4182" applyFont="1" applyBorder="1"/>
    <xf numFmtId="0" fontId="11" fillId="0" borderId="0" xfId="4182" applyFont="1" applyBorder="1"/>
    <xf numFmtId="167" fontId="9" fillId="0" borderId="0" xfId="1930" applyNumberFormat="1" applyFont="1" applyBorder="1" applyAlignment="1">
      <alignment horizontal="left"/>
    </xf>
    <xf numFmtId="167" fontId="9" fillId="0" borderId="0" xfId="1930" applyNumberFormat="1" applyFont="1" applyBorder="1"/>
    <xf numFmtId="167" fontId="9" fillId="0" borderId="0" xfId="1930" applyNumberFormat="1" applyFont="1" applyAlignment="1">
      <alignment horizontal="left"/>
    </xf>
    <xf numFmtId="0" fontId="11" fillId="125" borderId="0" xfId="4182" applyFont="1" applyFill="1" applyAlignment="1">
      <alignment horizontal="right"/>
    </xf>
    <xf numFmtId="0" fontId="9" fillId="0" borderId="2" xfId="4187" applyFont="1" applyBorder="1" applyAlignment="1">
      <alignment horizontal="left"/>
    </xf>
    <xf numFmtId="0" fontId="9" fillId="0" borderId="54" xfId="4182" applyFont="1" applyBorder="1" applyAlignment="1">
      <alignment horizontal="center" vertical="top"/>
    </xf>
    <xf numFmtId="0" fontId="9" fillId="0" borderId="55" xfId="4182" applyFont="1" applyBorder="1" applyAlignment="1">
      <alignment horizontal="center" vertical="top"/>
    </xf>
    <xf numFmtId="0" fontId="9" fillId="0" borderId="27" xfId="4182" quotePrefix="1" applyFont="1" applyBorder="1" applyAlignment="1">
      <alignment horizontal="left"/>
    </xf>
    <xf numFmtId="167" fontId="9" fillId="0" borderId="66" xfId="1930" applyNumberFormat="1" applyFont="1" applyBorder="1"/>
    <xf numFmtId="0" fontId="9" fillId="0" borderId="39" xfId="4182" applyFont="1" applyBorder="1" applyAlignment="1">
      <alignment horizontal="center"/>
    </xf>
    <xf numFmtId="167" fontId="9" fillId="0" borderId="0" xfId="1930" applyNumberFormat="1" applyFont="1" applyBorder="1" applyAlignment="1">
      <alignment horizontal="center"/>
    </xf>
    <xf numFmtId="0" fontId="9" fillId="0" borderId="0" xfId="4182" applyFont="1" applyBorder="1" applyAlignment="1">
      <alignment horizontal="left"/>
    </xf>
    <xf numFmtId="0" fontId="9" fillId="0" borderId="38" xfId="4182" applyFont="1" applyBorder="1" applyAlignment="1">
      <alignment horizontal="centerContinuous"/>
    </xf>
    <xf numFmtId="167" fontId="9" fillId="0" borderId="27" xfId="1930" quotePrefix="1" applyNumberFormat="1" applyFont="1" applyBorder="1" applyAlignment="1">
      <alignment horizontal="right"/>
    </xf>
    <xf numFmtId="167" fontId="9" fillId="0" borderId="27" xfId="1930" applyNumberFormat="1" applyFont="1" applyBorder="1" applyAlignment="1">
      <alignment horizontal="right" vertical="top"/>
    </xf>
    <xf numFmtId="167" fontId="9" fillId="0" borderId="0" xfId="1930" applyNumberFormat="1" applyFont="1" applyBorder="1" applyAlignment="1">
      <alignment horizontal="right"/>
    </xf>
    <xf numFmtId="0" fontId="10" fillId="125" borderId="36" xfId="4182" quotePrefix="1" applyFont="1" applyFill="1" applyBorder="1" applyAlignment="1">
      <alignment horizontal="centerContinuous"/>
    </xf>
    <xf numFmtId="0" fontId="9" fillId="125" borderId="37" xfId="4182" applyFont="1" applyFill="1" applyBorder="1" applyAlignment="1">
      <alignment horizontal="centerContinuous"/>
    </xf>
    <xf numFmtId="0" fontId="9" fillId="125" borderId="37" xfId="4182" quotePrefix="1" applyFont="1" applyFill="1" applyBorder="1" applyAlignment="1">
      <alignment horizontal="centerContinuous"/>
    </xf>
    <xf numFmtId="0" fontId="9" fillId="125" borderId="38" xfId="4182" applyFont="1" applyFill="1" applyBorder="1" applyAlignment="1">
      <alignment horizontal="centerContinuous"/>
    </xf>
    <xf numFmtId="0" fontId="9" fillId="125" borderId="0" xfId="4182" applyFont="1" applyFill="1" applyBorder="1"/>
    <xf numFmtId="0" fontId="9" fillId="0" borderId="0" xfId="4182" applyFont="1" applyFill="1" applyBorder="1" applyAlignment="1">
      <alignment horizontal="centerContinuous"/>
    </xf>
    <xf numFmtId="0" fontId="9" fillId="0" borderId="39" xfId="4182" applyFont="1" applyBorder="1" applyAlignment="1">
      <alignment horizontal="centerContinuous"/>
    </xf>
    <xf numFmtId="0" fontId="9" fillId="0" borderId="39" xfId="4182" quotePrefix="1" applyFont="1" applyBorder="1" applyAlignment="1">
      <alignment horizontal="left"/>
    </xf>
    <xf numFmtId="0" fontId="9" fillId="0" borderId="0" xfId="4182" applyFont="1" applyBorder="1" applyAlignment="1">
      <alignment horizontal="right"/>
    </xf>
    <xf numFmtId="0" fontId="9" fillId="0" borderId="0" xfId="4182" applyFont="1" applyFill="1" applyBorder="1"/>
    <xf numFmtId="0" fontId="9" fillId="0" borderId="39" xfId="4182" quotePrefix="1" applyFont="1" applyBorder="1" applyAlignment="1">
      <alignment horizontal="center"/>
    </xf>
    <xf numFmtId="0" fontId="9" fillId="0" borderId="0" xfId="4182" applyNumberFormat="1" applyFont="1" applyBorder="1" applyProtection="1">
      <protection locked="0"/>
    </xf>
    <xf numFmtId="0" fontId="9" fillId="0" borderId="61" xfId="4182" quotePrefix="1" applyFont="1" applyBorder="1" applyAlignment="1">
      <alignment horizontal="center"/>
    </xf>
    <xf numFmtId="0" fontId="9" fillId="0" borderId="26" xfId="4182" applyNumberFormat="1" applyFont="1" applyBorder="1" applyProtection="1">
      <protection locked="0"/>
    </xf>
    <xf numFmtId="0" fontId="9" fillId="0" borderId="26" xfId="4182" applyFont="1" applyFill="1" applyBorder="1"/>
    <xf numFmtId="0" fontId="9" fillId="0" borderId="24" xfId="4182" applyFont="1" applyBorder="1" applyAlignment="1">
      <alignment horizontal="right"/>
    </xf>
    <xf numFmtId="0" fontId="9" fillId="0" borderId="27" xfId="4182" applyFont="1" applyFill="1" applyBorder="1" applyAlignment="1">
      <alignment horizontal="center"/>
    </xf>
    <xf numFmtId="0" fontId="9" fillId="0" borderId="24" xfId="4182" applyFont="1" applyBorder="1" applyAlignment="1">
      <alignment horizontal="left"/>
    </xf>
    <xf numFmtId="167" fontId="9" fillId="0" borderId="27" xfId="1930" applyNumberFormat="1" applyFont="1" applyFill="1" applyBorder="1"/>
    <xf numFmtId="0" fontId="9" fillId="0" borderId="24" xfId="4182" quotePrefix="1" applyFont="1" applyBorder="1" applyAlignment="1">
      <alignment horizontal="left"/>
    </xf>
    <xf numFmtId="0" fontId="9" fillId="0" borderId="54" xfId="4182" applyFont="1" applyFill="1" applyBorder="1" applyAlignment="1">
      <alignment horizontal="center"/>
    </xf>
    <xf numFmtId="0" fontId="9" fillId="0" borderId="55" xfId="4182" applyFont="1" applyFill="1" applyBorder="1" applyAlignment="1">
      <alignment horizontal="center"/>
    </xf>
    <xf numFmtId="0" fontId="9" fillId="0" borderId="56" xfId="4182" applyFont="1" applyBorder="1" applyAlignment="1">
      <alignment horizontal="center" vertical="top"/>
    </xf>
    <xf numFmtId="0" fontId="9" fillId="0" borderId="58" xfId="4182" applyFont="1" applyBorder="1" applyAlignment="1">
      <alignment horizontal="left"/>
    </xf>
    <xf numFmtId="167" fontId="9" fillId="0" borderId="58" xfId="1930" applyNumberFormat="1" applyFont="1" applyBorder="1"/>
    <xf numFmtId="0" fontId="9" fillId="0" borderId="42" xfId="4182" applyFont="1" applyBorder="1" applyAlignment="1">
      <alignment horizontal="center" vertical="top"/>
    </xf>
    <xf numFmtId="167" fontId="9" fillId="0" borderId="0" xfId="1930" applyNumberFormat="1" applyFont="1" applyFill="1" applyBorder="1"/>
    <xf numFmtId="0" fontId="11" fillId="125" borderId="0" xfId="4182" applyFont="1" applyFill="1" applyAlignment="1">
      <alignment horizontal="center" vertical="center"/>
    </xf>
    <xf numFmtId="0" fontId="11" fillId="125" borderId="0" xfId="4182" quotePrefix="1" applyFont="1" applyFill="1" applyAlignment="1">
      <alignment horizontal="right" vertical="center"/>
    </xf>
    <xf numFmtId="0" fontId="9" fillId="0" borderId="36" xfId="4182" applyFont="1" applyBorder="1" applyAlignment="1">
      <alignment vertical="center"/>
    </xf>
    <xf numFmtId="0" fontId="9" fillId="0" borderId="37" xfId="4182" applyFont="1" applyBorder="1" applyAlignment="1">
      <alignment vertical="center"/>
    </xf>
    <xf numFmtId="0" fontId="9" fillId="0" borderId="38" xfId="4182" applyFont="1" applyBorder="1" applyAlignment="1">
      <alignment vertical="center"/>
    </xf>
    <xf numFmtId="0" fontId="172" fillId="0" borderId="39" xfId="4182" applyFont="1" applyBorder="1" applyAlignment="1" applyProtection="1">
      <alignment horizontal="centerContinuous" vertical="center"/>
    </xf>
    <xf numFmtId="0" fontId="173" fillId="0" borderId="0" xfId="4182" applyFont="1" applyBorder="1" applyAlignment="1">
      <alignment horizontal="centerContinuous" vertical="center"/>
    </xf>
    <xf numFmtId="0" fontId="9" fillId="0" borderId="40" xfId="4182" applyFont="1" applyBorder="1" applyAlignment="1">
      <alignment horizontal="centerContinuous" vertical="center"/>
    </xf>
    <xf numFmtId="0" fontId="173" fillId="0" borderId="39" xfId="4182" quotePrefix="1" applyFont="1" applyBorder="1" applyAlignment="1">
      <alignment horizontal="center" vertical="center"/>
    </xf>
    <xf numFmtId="0" fontId="173" fillId="0" borderId="0" xfId="4182" applyFont="1" applyBorder="1" applyAlignment="1" applyProtection="1">
      <alignment horizontal="left" vertical="center"/>
    </xf>
    <xf numFmtId="0" fontId="173" fillId="0" borderId="39" xfId="4182" applyFont="1" applyBorder="1" applyAlignment="1">
      <alignment horizontal="center" vertical="center"/>
    </xf>
    <xf numFmtId="0" fontId="173" fillId="0" borderId="0" xfId="4182" quotePrefix="1" applyFont="1" applyBorder="1" applyAlignment="1" applyProtection="1">
      <alignment horizontal="left" vertical="center"/>
    </xf>
    <xf numFmtId="0" fontId="173" fillId="0" borderId="39" xfId="4182" applyFont="1" applyBorder="1" applyAlignment="1">
      <alignment vertical="center"/>
    </xf>
    <xf numFmtId="0" fontId="173" fillId="0" borderId="61" xfId="4182" applyFont="1" applyBorder="1" applyAlignment="1">
      <alignment vertical="center"/>
    </xf>
    <xf numFmtId="0" fontId="173" fillId="0" borderId="26" xfId="4182" quotePrefix="1" applyFont="1" applyBorder="1" applyAlignment="1" applyProtection="1">
      <alignment horizontal="left" vertical="center"/>
    </xf>
    <xf numFmtId="0" fontId="9" fillId="0" borderId="26" xfId="4182" quotePrefix="1" applyFont="1" applyBorder="1" applyAlignment="1" applyProtection="1">
      <alignment horizontal="left" vertical="center"/>
    </xf>
    <xf numFmtId="0" fontId="9" fillId="0" borderId="55" xfId="4182" applyFont="1" applyBorder="1" applyAlignment="1">
      <alignment vertical="center"/>
    </xf>
    <xf numFmtId="0" fontId="173" fillId="0" borderId="0" xfId="4182" applyFont="1" applyBorder="1" applyAlignment="1">
      <alignment vertical="center"/>
    </xf>
    <xf numFmtId="0" fontId="9" fillId="0" borderId="40" xfId="4182" quotePrefix="1" applyFont="1" applyBorder="1" applyAlignment="1" applyProtection="1">
      <alignment horizontal="center" vertical="top" wrapText="1"/>
    </xf>
    <xf numFmtId="0" fontId="9" fillId="0" borderId="0" xfId="4182" quotePrefix="1" applyFont="1" applyBorder="1" applyAlignment="1" applyProtection="1">
      <alignment horizontal="center" vertical="top" wrapText="1"/>
    </xf>
    <xf numFmtId="0" fontId="9" fillId="0" borderId="0" xfId="4182" applyFont="1" applyBorder="1" applyAlignment="1" applyProtection="1">
      <alignment horizontal="center" vertical="top" wrapText="1"/>
    </xf>
    <xf numFmtId="0" fontId="9" fillId="0" borderId="0" xfId="4182" quotePrefix="1" applyFont="1" applyBorder="1" applyAlignment="1" applyProtection="1">
      <alignment horizontal="left" vertical="top" wrapText="1"/>
    </xf>
    <xf numFmtId="0" fontId="174" fillId="0" borderId="0" xfId="4194" applyBorder="1" applyAlignment="1" applyProtection="1">
      <alignment horizontal="center" vertical="top" wrapText="1"/>
    </xf>
    <xf numFmtId="0" fontId="9" fillId="0" borderId="0" xfId="4182" applyFont="1" applyBorder="1" applyAlignment="1" applyProtection="1">
      <alignment horizontal="left" vertical="top"/>
    </xf>
    <xf numFmtId="3" fontId="9" fillId="0" borderId="40" xfId="4182" applyNumberFormat="1" applyFont="1" applyBorder="1" applyAlignment="1">
      <alignment vertical="center"/>
    </xf>
    <xf numFmtId="3" fontId="9" fillId="0" borderId="0" xfId="4182" applyNumberFormat="1" applyFont="1"/>
    <xf numFmtId="0" fontId="9" fillId="0" borderId="0" xfId="4182" applyFont="1" applyBorder="1" applyAlignment="1">
      <alignment horizontal="left" vertical="center"/>
    </xf>
    <xf numFmtId="0" fontId="9" fillId="0" borderId="41" xfId="4182" applyFont="1" applyBorder="1" applyAlignment="1">
      <alignment vertical="center"/>
    </xf>
    <xf numFmtId="0" fontId="11" fillId="0" borderId="0" xfId="4182" applyFont="1" applyAlignment="1">
      <alignment vertical="center"/>
    </xf>
    <xf numFmtId="0" fontId="11" fillId="0" borderId="0" xfId="4182" applyFont="1"/>
    <xf numFmtId="0" fontId="11" fillId="125" borderId="0" xfId="4195" applyFont="1" applyFill="1" applyProtection="1">
      <protection locked="0"/>
    </xf>
    <xf numFmtId="0" fontId="9" fillId="125" borderId="0" xfId="4195" applyFont="1" applyFill="1" applyProtection="1">
      <protection locked="0"/>
    </xf>
    <xf numFmtId="38" fontId="9" fillId="125" borderId="0" xfId="4196" applyNumberFormat="1" applyFont="1" applyFill="1" applyProtection="1">
      <protection locked="0"/>
    </xf>
    <xf numFmtId="38" fontId="11" fillId="125" borderId="0" xfId="4196" quotePrefix="1" applyNumberFormat="1" applyFont="1" applyFill="1" applyAlignment="1" applyProtection="1">
      <alignment horizontal="right"/>
      <protection locked="0"/>
    </xf>
    <xf numFmtId="0" fontId="2" fillId="125" borderId="0" xfId="4195" applyFill="1" applyProtection="1">
      <protection locked="0"/>
    </xf>
    <xf numFmtId="175" fontId="13" fillId="0" borderId="20" xfId="4195" applyNumberFormat="1" applyFont="1" applyBorder="1" applyAlignment="1" applyProtection="1">
      <alignment horizontal="centerContinuous"/>
      <protection locked="0"/>
    </xf>
    <xf numFmtId="175" fontId="175" fillId="0" borderId="21" xfId="4195" applyNumberFormat="1" applyFont="1" applyBorder="1" applyAlignment="1" applyProtection="1">
      <alignment horizontal="centerContinuous"/>
      <protection locked="0"/>
    </xf>
    <xf numFmtId="175" fontId="175" fillId="0" borderId="21" xfId="4195" applyNumberFormat="1" applyFont="1" applyBorder="1" applyAlignment="1" applyProtection="1">
      <alignment horizontal="centerContinuous" vertical="center"/>
      <protection locked="0"/>
    </xf>
    <xf numFmtId="38" fontId="175" fillId="0" borderId="21" xfId="4196" applyNumberFormat="1" applyFont="1" applyBorder="1" applyAlignment="1" applyProtection="1">
      <alignment horizontal="centerContinuous" vertical="center"/>
      <protection locked="0"/>
    </xf>
    <xf numFmtId="0" fontId="9" fillId="0" borderId="22" xfId="4195" applyFont="1" applyBorder="1" applyAlignment="1" applyProtection="1">
      <alignment horizontal="centerContinuous" vertical="center"/>
      <protection locked="0"/>
    </xf>
    <xf numFmtId="0" fontId="2" fillId="0" borderId="0" xfId="4195" applyProtection="1">
      <protection locked="0"/>
    </xf>
    <xf numFmtId="175" fontId="9" fillId="0" borderId="23" xfId="4195" applyNumberFormat="1" applyFont="1" applyBorder="1" applyAlignment="1" applyProtection="1">
      <alignment horizontal="centerContinuous"/>
      <protection locked="0"/>
    </xf>
    <xf numFmtId="0" fontId="9" fillId="0" borderId="0" xfId="4195" applyFont="1" applyBorder="1" applyAlignment="1" applyProtection="1">
      <alignment horizontal="centerContinuous"/>
      <protection locked="0"/>
    </xf>
    <xf numFmtId="175" fontId="9" fillId="0" borderId="0" xfId="4195" applyNumberFormat="1" applyFont="1" applyBorder="1" applyAlignment="1" applyProtection="1">
      <alignment horizontal="centerContinuous" vertical="center"/>
      <protection locked="0"/>
    </xf>
    <xf numFmtId="38" fontId="9" fillId="0" borderId="0" xfId="4196" applyNumberFormat="1" applyFont="1" applyBorder="1" applyAlignment="1" applyProtection="1">
      <alignment horizontal="centerContinuous" vertical="center"/>
      <protection locked="0"/>
    </xf>
    <xf numFmtId="0" fontId="147" fillId="0" borderId="24" xfId="4195" applyFont="1" applyBorder="1" applyAlignment="1" applyProtection="1">
      <alignment horizontal="right" vertical="center"/>
      <protection locked="0"/>
    </xf>
    <xf numFmtId="0" fontId="9" fillId="0" borderId="25" xfId="4195" applyFont="1" applyBorder="1" applyProtection="1">
      <protection locked="0"/>
    </xf>
    <xf numFmtId="0" fontId="9" fillId="0" borderId="26" xfId="4195" applyFont="1" applyBorder="1" applyProtection="1">
      <protection locked="0"/>
    </xf>
    <xf numFmtId="0" fontId="9" fillId="0" borderId="26" xfId="4195" applyFont="1" applyBorder="1" applyAlignment="1" applyProtection="1">
      <alignment vertical="center"/>
      <protection locked="0"/>
    </xf>
    <xf numFmtId="38" fontId="9" fillId="0" borderId="26" xfId="4196" applyNumberFormat="1" applyFont="1" applyBorder="1" applyAlignment="1" applyProtection="1">
      <alignment vertical="center"/>
      <protection locked="0"/>
    </xf>
    <xf numFmtId="0" fontId="9" fillId="0" borderId="27" xfId="4195" applyFont="1" applyBorder="1" applyAlignment="1" applyProtection="1">
      <alignment vertical="center"/>
      <protection locked="0"/>
    </xf>
    <xf numFmtId="0" fontId="9" fillId="0" borderId="68" xfId="4195" applyFont="1" applyBorder="1" applyProtection="1">
      <protection locked="0"/>
    </xf>
    <xf numFmtId="0" fontId="9" fillId="0" borderId="24" xfId="4195" applyFont="1" applyBorder="1" applyProtection="1">
      <protection locked="0"/>
    </xf>
    <xf numFmtId="0" fontId="9" fillId="0" borderId="24" xfId="4195" applyFont="1" applyBorder="1" applyAlignment="1" applyProtection="1">
      <alignment vertical="center"/>
      <protection locked="0"/>
    </xf>
    <xf numFmtId="38" fontId="9" fillId="0" borderId="24" xfId="4196" applyNumberFormat="1" applyFont="1" applyBorder="1" applyAlignment="1" applyProtection="1">
      <alignment vertical="center"/>
      <protection locked="0"/>
    </xf>
    <xf numFmtId="38" fontId="9" fillId="0" borderId="24" xfId="4196" applyNumberFormat="1" applyFont="1" applyBorder="1" applyAlignment="1" applyProtection="1">
      <alignment horizontal="center" vertical="center"/>
      <protection locked="0"/>
    </xf>
    <xf numFmtId="38" fontId="9" fillId="0" borderId="0" xfId="4196" applyNumberFormat="1" applyFont="1" applyBorder="1" applyAlignment="1" applyProtection="1">
      <alignment horizontal="center" vertical="center"/>
      <protection locked="0"/>
    </xf>
    <xf numFmtId="0" fontId="9" fillId="0" borderId="68" xfId="4195" applyFont="1" applyBorder="1" applyAlignment="1" applyProtection="1">
      <alignment vertical="center"/>
      <protection locked="0"/>
    </xf>
    <xf numFmtId="0" fontId="9" fillId="0" borderId="68" xfId="4195" applyFont="1" applyBorder="1" applyAlignment="1" applyProtection="1">
      <alignment horizontal="centerContinuous"/>
      <protection locked="0"/>
    </xf>
    <xf numFmtId="0" fontId="9" fillId="0" borderId="24" xfId="4195" applyFont="1" applyBorder="1" applyAlignment="1" applyProtection="1">
      <alignment horizontal="centerContinuous"/>
      <protection locked="0"/>
    </xf>
    <xf numFmtId="0" fontId="9" fillId="0" borderId="68" xfId="4195" applyFont="1" applyBorder="1" applyAlignment="1" applyProtection="1">
      <alignment horizontal="centerContinuous" vertical="center"/>
      <protection locked="0"/>
    </xf>
    <xf numFmtId="0" fontId="9" fillId="0" borderId="24" xfId="4195" applyFont="1" applyBorder="1" applyAlignment="1" applyProtection="1">
      <alignment horizontal="centerContinuous" vertical="center"/>
      <protection locked="0"/>
    </xf>
    <xf numFmtId="0" fontId="9" fillId="0" borderId="71" xfId="4195" applyFont="1" applyBorder="1" applyProtection="1">
      <protection locked="0"/>
    </xf>
    <xf numFmtId="0" fontId="9" fillId="0" borderId="27" xfId="4195" applyFont="1" applyBorder="1" applyProtection="1">
      <protection locked="0"/>
    </xf>
    <xf numFmtId="0" fontId="9" fillId="0" borderId="27" xfId="4195" applyFont="1" applyBorder="1" applyAlignment="1" applyProtection="1">
      <alignment horizontal="centerContinuous" vertical="center"/>
      <protection locked="0"/>
    </xf>
    <xf numFmtId="38" fontId="9" fillId="0" borderId="27" xfId="4196" applyNumberFormat="1" applyFont="1" applyBorder="1" applyAlignment="1" applyProtection="1">
      <alignment horizontal="centerContinuous" vertical="center"/>
      <protection locked="0"/>
    </xf>
    <xf numFmtId="38" fontId="9" fillId="0" borderId="26" xfId="4196" applyNumberFormat="1" applyFont="1" applyBorder="1" applyAlignment="1" applyProtection="1">
      <alignment horizontal="centerContinuous" vertical="center"/>
      <protection locked="0"/>
    </xf>
    <xf numFmtId="0" fontId="9" fillId="0" borderId="71" xfId="4195" applyFont="1" applyBorder="1" applyAlignment="1" applyProtection="1">
      <alignment vertical="center"/>
      <protection locked="0"/>
    </xf>
    <xf numFmtId="0" fontId="9" fillId="0" borderId="71" xfId="4195" applyFont="1" applyBorder="1" applyAlignment="1" applyProtection="1">
      <alignment horizontal="centerContinuous"/>
      <protection locked="0"/>
    </xf>
    <xf numFmtId="41" fontId="141" fillId="0" borderId="82" xfId="4195" applyNumberFormat="1" applyFont="1" applyBorder="1" applyAlignment="1" applyProtection="1">
      <alignment vertical="center"/>
      <protection locked="0"/>
    </xf>
    <xf numFmtId="41" fontId="141" fillId="0" borderId="83" xfId="4195" applyNumberFormat="1" applyFont="1" applyBorder="1" applyAlignment="1" applyProtection="1">
      <alignment vertical="center"/>
      <protection locked="0"/>
    </xf>
    <xf numFmtId="0" fontId="9" fillId="0" borderId="71" xfId="4195" applyFont="1" applyBorder="1" applyAlignment="1" applyProtection="1">
      <alignment horizontal="centerContinuous" vertical="center"/>
      <protection locked="0"/>
    </xf>
    <xf numFmtId="41" fontId="141" fillId="0" borderId="54" xfId="4196" applyNumberFormat="1" applyFont="1" applyBorder="1" applyAlignment="1" applyProtection="1">
      <alignment vertical="center"/>
      <protection locked="0"/>
    </xf>
    <xf numFmtId="41" fontId="2" fillId="0" borderId="54" xfId="4196" applyNumberFormat="1" applyFont="1" applyBorder="1"/>
    <xf numFmtId="41" fontId="141" fillId="0" borderId="54" xfId="4196" applyNumberFormat="1" applyFont="1" applyFill="1" applyBorder="1" applyAlignment="1" applyProtection="1">
      <alignment vertical="center"/>
      <protection locked="0"/>
    </xf>
    <xf numFmtId="41" fontId="2" fillId="0" borderId="0" xfId="4195" applyNumberFormat="1" applyProtection="1">
      <protection locked="0"/>
    </xf>
    <xf numFmtId="41" fontId="141" fillId="0" borderId="85" xfId="4196" applyNumberFormat="1" applyFont="1" applyBorder="1" applyAlignment="1" applyProtection="1">
      <alignment vertical="center"/>
      <protection locked="0"/>
    </xf>
    <xf numFmtId="41" fontId="141" fillId="0" borderId="42" xfId="4196" applyNumberFormat="1" applyFont="1" applyBorder="1" applyAlignment="1" applyProtection="1">
      <alignment vertical="center"/>
      <protection locked="0"/>
    </xf>
    <xf numFmtId="3" fontId="2" fillId="0" borderId="0" xfId="4195" applyNumberFormat="1" applyProtection="1">
      <protection locked="0"/>
    </xf>
    <xf numFmtId="0" fontId="9" fillId="0" borderId="23" xfId="4195" applyFont="1" applyBorder="1" applyAlignment="1" applyProtection="1">
      <alignment horizontal="right"/>
      <protection locked="0"/>
    </xf>
    <xf numFmtId="175" fontId="9" fillId="0" borderId="25" xfId="4195" applyNumberFormat="1" applyFont="1" applyBorder="1" applyProtection="1">
      <protection locked="0"/>
    </xf>
    <xf numFmtId="175" fontId="9" fillId="0" borderId="27" xfId="4195" applyNumberFormat="1" applyFont="1" applyBorder="1" applyAlignment="1" applyProtection="1">
      <alignment vertical="center"/>
      <protection locked="0"/>
    </xf>
    <xf numFmtId="0" fontId="9" fillId="0" borderId="0" xfId="4195" applyFont="1" applyProtection="1">
      <protection locked="0"/>
    </xf>
    <xf numFmtId="0" fontId="9" fillId="0" borderId="0" xfId="4195" applyFont="1" applyAlignment="1" applyProtection="1">
      <alignment vertical="center"/>
      <protection locked="0"/>
    </xf>
    <xf numFmtId="38" fontId="9" fillId="0" borderId="0" xfId="4196" applyNumberFormat="1" applyFont="1" applyAlignment="1" applyProtection="1">
      <alignment vertical="center"/>
      <protection locked="0"/>
    </xf>
    <xf numFmtId="38" fontId="9" fillId="0" borderId="0" xfId="4196" applyNumberFormat="1" applyFont="1" applyAlignment="1" applyProtection="1">
      <alignment horizontal="centerContinuous" vertical="center"/>
      <protection locked="0"/>
    </xf>
    <xf numFmtId="175" fontId="11" fillId="0" borderId="0" xfId="4195" applyNumberFormat="1" applyFont="1" applyAlignment="1" applyProtection="1">
      <alignment horizontal="right" vertical="center"/>
      <protection locked="0"/>
    </xf>
    <xf numFmtId="38" fontId="2" fillId="0" borderId="0" xfId="4196" applyNumberFormat="1" applyProtection="1">
      <protection locked="0"/>
    </xf>
    <xf numFmtId="0" fontId="9" fillId="125" borderId="0" xfId="4195" applyFont="1" applyFill="1" applyAlignment="1" applyProtection="1">
      <alignment vertical="center"/>
      <protection locked="0"/>
    </xf>
    <xf numFmtId="175" fontId="11" fillId="125" borderId="0" xfId="4195" quotePrefix="1" applyNumberFormat="1" applyFont="1" applyFill="1" applyAlignment="1" applyProtection="1">
      <alignment horizontal="left" vertical="center"/>
      <protection locked="0"/>
    </xf>
    <xf numFmtId="175" fontId="9" fillId="125" borderId="0" xfId="4195" applyNumberFormat="1" applyFont="1" applyFill="1" applyAlignment="1" applyProtection="1">
      <alignment vertical="center"/>
      <protection locked="0"/>
    </xf>
    <xf numFmtId="0" fontId="9" fillId="125" borderId="0" xfId="4195" applyFont="1" applyFill="1" applyAlignment="1" applyProtection="1">
      <alignment horizontal="right" vertical="center"/>
      <protection locked="0"/>
    </xf>
    <xf numFmtId="0" fontId="11" fillId="125" borderId="0" xfId="4195" applyFont="1" applyFill="1" applyAlignment="1" applyProtection="1">
      <alignment horizontal="right" vertical="center"/>
      <protection locked="0"/>
    </xf>
    <xf numFmtId="175" fontId="13" fillId="0" borderId="20" xfId="4195" applyNumberFormat="1" applyFont="1" applyBorder="1" applyAlignment="1" applyProtection="1">
      <alignment horizontal="centerContinuous" vertical="center"/>
      <protection locked="0"/>
    </xf>
    <xf numFmtId="175" fontId="10" fillId="0" borderId="21" xfId="4195" applyNumberFormat="1" applyFont="1" applyBorder="1" applyAlignment="1" applyProtection="1">
      <alignment horizontal="centerContinuous" vertical="center"/>
      <protection locked="0"/>
    </xf>
    <xf numFmtId="175" fontId="10" fillId="0" borderId="22" xfId="4195" applyNumberFormat="1" applyFont="1" applyBorder="1" applyAlignment="1" applyProtection="1">
      <alignment horizontal="centerContinuous" vertical="center"/>
      <protection locked="0"/>
    </xf>
    <xf numFmtId="175" fontId="9" fillId="0" borderId="23" xfId="4195" applyNumberFormat="1" applyFont="1" applyBorder="1" applyAlignment="1" applyProtection="1">
      <alignment horizontal="centerContinuous" vertical="center"/>
      <protection locked="0"/>
    </xf>
    <xf numFmtId="0" fontId="10" fillId="0" borderId="0" xfId="4195" applyFont="1" applyBorder="1" applyAlignment="1" applyProtection="1">
      <alignment horizontal="centerContinuous" vertical="center"/>
      <protection locked="0"/>
    </xf>
    <xf numFmtId="175" fontId="10" fillId="0" borderId="0" xfId="4195" applyNumberFormat="1" applyFont="1" applyBorder="1" applyAlignment="1" applyProtection="1">
      <alignment horizontal="centerContinuous" vertical="center"/>
      <protection locked="0"/>
    </xf>
    <xf numFmtId="0" fontId="9" fillId="0" borderId="25" xfId="4195" applyFont="1" applyBorder="1" applyAlignment="1" applyProtection="1">
      <alignment vertical="center"/>
      <protection locked="0"/>
    </xf>
    <xf numFmtId="0" fontId="9" fillId="0" borderId="24" xfId="4195" applyFont="1" applyBorder="1" applyAlignment="1" applyProtection="1">
      <alignment horizontal="center" vertical="center"/>
      <protection locked="0"/>
    </xf>
    <xf numFmtId="0" fontId="9" fillId="0" borderId="58" xfId="4195" applyFont="1" applyBorder="1" applyAlignment="1" applyProtection="1">
      <alignment horizontal="centerContinuous" vertical="center"/>
      <protection locked="0"/>
    </xf>
    <xf numFmtId="0" fontId="9" fillId="0" borderId="26" xfId="4195" applyFont="1" applyBorder="1" applyAlignment="1" applyProtection="1">
      <alignment horizontal="center" vertical="center"/>
      <protection locked="0"/>
    </xf>
    <xf numFmtId="41" fontId="141" fillId="0" borderId="86" xfId="4195" applyNumberFormat="1" applyFont="1" applyBorder="1" applyAlignment="1" applyProtection="1">
      <alignment vertical="center"/>
      <protection locked="0"/>
    </xf>
    <xf numFmtId="41" fontId="141" fillId="0" borderId="27" xfId="4195" applyNumberFormat="1" applyFont="1" applyBorder="1" applyAlignment="1" applyProtection="1">
      <alignment vertical="center"/>
      <protection locked="0"/>
    </xf>
    <xf numFmtId="41" fontId="141" fillId="0" borderId="55" xfId="4195" applyNumberFormat="1" applyFont="1" applyBorder="1" applyAlignment="1" applyProtection="1">
      <alignment vertical="center"/>
      <protection locked="0"/>
    </xf>
    <xf numFmtId="41" fontId="141" fillId="0" borderId="58" xfId="4195" applyNumberFormat="1" applyFont="1" applyBorder="1" applyAlignment="1" applyProtection="1">
      <alignment vertical="center"/>
      <protection locked="0"/>
    </xf>
    <xf numFmtId="0" fontId="9" fillId="0" borderId="23" xfId="4195" applyFont="1" applyBorder="1" applyAlignment="1" applyProtection="1">
      <alignment horizontal="centerContinuous" vertical="center"/>
      <protection locked="0"/>
    </xf>
    <xf numFmtId="0" fontId="9" fillId="0" borderId="0" xfId="4195" applyFont="1" applyBorder="1" applyAlignment="1" applyProtection="1">
      <alignment horizontal="center" vertical="center"/>
      <protection locked="0"/>
    </xf>
    <xf numFmtId="41" fontId="141" fillId="0" borderId="0" xfId="4195" applyNumberFormat="1" applyFont="1" applyBorder="1" applyAlignment="1" applyProtection="1">
      <alignment vertical="center"/>
      <protection locked="0"/>
    </xf>
    <xf numFmtId="41" fontId="141" fillId="0" borderId="0" xfId="4196" applyNumberFormat="1" applyFont="1" applyBorder="1" applyAlignment="1" applyProtection="1">
      <alignment vertical="center"/>
      <protection locked="0"/>
    </xf>
    <xf numFmtId="0" fontId="9" fillId="0" borderId="23" xfId="4195" applyFont="1" applyBorder="1" applyAlignment="1" applyProtection="1">
      <alignment vertical="center"/>
      <protection locked="0"/>
    </xf>
    <xf numFmtId="0" fontId="9" fillId="0" borderId="0" xfId="4195" applyFont="1" applyBorder="1" applyAlignment="1" applyProtection="1">
      <alignment vertical="center"/>
      <protection locked="0"/>
    </xf>
    <xf numFmtId="0" fontId="166" fillId="0" borderId="0" xfId="4195" applyFont="1" applyBorder="1" applyAlignment="1" applyProtection="1">
      <alignment vertical="center"/>
      <protection locked="0"/>
    </xf>
    <xf numFmtId="0" fontId="166" fillId="0" borderId="26" xfId="4195" applyFont="1" applyBorder="1" applyAlignment="1" applyProtection="1">
      <alignment vertical="center"/>
      <protection locked="0"/>
    </xf>
    <xf numFmtId="175" fontId="11" fillId="0" borderId="0" xfId="4195" applyNumberFormat="1" applyFont="1" applyAlignment="1" applyProtection="1">
      <alignment vertical="center"/>
      <protection locked="0"/>
    </xf>
    <xf numFmtId="175" fontId="9" fillId="0" borderId="0" xfId="4195" applyNumberFormat="1" applyFont="1" applyAlignment="1" applyProtection="1">
      <alignment vertical="center"/>
      <protection locked="0"/>
    </xf>
    <xf numFmtId="37" fontId="2" fillId="0" borderId="0" xfId="4195" applyNumberFormat="1" applyProtection="1">
      <protection locked="0"/>
    </xf>
    <xf numFmtId="175" fontId="11" fillId="125" borderId="0" xfId="4197" applyNumberFormat="1" applyFont="1" applyFill="1" applyAlignment="1" applyProtection="1">
      <alignment vertical="center"/>
      <protection locked="0"/>
    </xf>
    <xf numFmtId="0" fontId="11" fillId="125" borderId="0" xfId="4197" applyFont="1" applyFill="1" applyAlignment="1" applyProtection="1">
      <alignment vertical="center"/>
      <protection locked="0"/>
    </xf>
    <xf numFmtId="175" fontId="11" fillId="125" borderId="0" xfId="4197" quotePrefix="1" applyNumberFormat="1" applyFont="1" applyFill="1" applyAlignment="1" applyProtection="1">
      <alignment horizontal="left" vertical="center"/>
      <protection locked="0"/>
    </xf>
    <xf numFmtId="175" fontId="11" fillId="125" borderId="0" xfId="4197" quotePrefix="1" applyNumberFormat="1" applyFont="1" applyFill="1" applyAlignment="1" applyProtection="1">
      <alignment horizontal="right" vertical="center"/>
      <protection locked="0"/>
    </xf>
    <xf numFmtId="167" fontId="2" fillId="125" borderId="0" xfId="1930" applyNumberFormat="1" applyFont="1" applyFill="1" applyProtection="1">
      <protection locked="0"/>
    </xf>
    <xf numFmtId="0" fontId="2" fillId="125" borderId="0" xfId="4197" applyFill="1" applyProtection="1">
      <protection locked="0"/>
    </xf>
    <xf numFmtId="175" fontId="13" fillId="0" borderId="20" xfId="4197" applyNumberFormat="1" applyFont="1" applyBorder="1" applyAlignment="1" applyProtection="1">
      <alignment horizontal="centerContinuous" vertical="center"/>
      <protection locked="0"/>
    </xf>
    <xf numFmtId="175" fontId="11" fillId="0" borderId="21" xfId="4197" applyNumberFormat="1" applyFont="1" applyBorder="1" applyAlignment="1" applyProtection="1">
      <alignment horizontal="centerContinuous" vertical="center"/>
      <protection locked="0"/>
    </xf>
    <xf numFmtId="175" fontId="11" fillId="0" borderId="22" xfId="4197" applyNumberFormat="1" applyFont="1" applyBorder="1" applyAlignment="1" applyProtection="1">
      <alignment horizontal="centerContinuous" vertical="center"/>
      <protection locked="0"/>
    </xf>
    <xf numFmtId="167" fontId="2" fillId="0" borderId="0" xfId="1930" applyNumberFormat="1" applyFont="1" applyProtection="1">
      <protection locked="0"/>
    </xf>
    <xf numFmtId="0" fontId="2" fillId="0" borderId="0" xfId="4197" applyProtection="1">
      <protection locked="0"/>
    </xf>
    <xf numFmtId="175" fontId="9" fillId="0" borderId="25" xfId="4197" applyNumberFormat="1" applyFont="1" applyBorder="1" applyAlignment="1" applyProtection="1">
      <alignment horizontal="centerContinuous" vertical="center"/>
      <protection locked="0"/>
    </xf>
    <xf numFmtId="175" fontId="11" fillId="0" borderId="26" xfId="4197" applyNumberFormat="1" applyFont="1" applyBorder="1" applyAlignment="1" applyProtection="1">
      <alignment horizontal="centerContinuous" vertical="center"/>
      <protection locked="0"/>
    </xf>
    <xf numFmtId="175" fontId="9" fillId="0" borderId="26" xfId="4197" applyNumberFormat="1" applyFont="1" applyBorder="1" applyAlignment="1" applyProtection="1">
      <alignment horizontal="centerContinuous" vertical="center"/>
      <protection locked="0"/>
    </xf>
    <xf numFmtId="175" fontId="11" fillId="0" borderId="27" xfId="4197" applyNumberFormat="1" applyFont="1" applyBorder="1" applyAlignment="1" applyProtection="1">
      <alignment horizontal="centerContinuous" vertical="center"/>
      <protection locked="0"/>
    </xf>
    <xf numFmtId="175" fontId="152" fillId="0" borderId="21" xfId="4197" applyNumberFormat="1" applyFont="1" applyBorder="1" applyAlignment="1" applyProtection="1">
      <alignment vertical="center"/>
      <protection locked="0"/>
    </xf>
    <xf numFmtId="175" fontId="152" fillId="0" borderId="22" xfId="4197" applyNumberFormat="1" applyFont="1" applyBorder="1" applyAlignment="1" applyProtection="1">
      <alignment vertical="center"/>
      <protection locked="0"/>
    </xf>
    <xf numFmtId="175" fontId="152" fillId="0" borderId="23" xfId="4197" applyNumberFormat="1" applyFont="1" applyBorder="1" applyAlignment="1" applyProtection="1">
      <alignment vertical="center"/>
      <protection locked="0"/>
    </xf>
    <xf numFmtId="175" fontId="152" fillId="0" borderId="0" xfId="4197" applyNumberFormat="1" applyFont="1" applyBorder="1" applyAlignment="1" applyProtection="1">
      <alignment vertical="center"/>
      <protection locked="0"/>
    </xf>
    <xf numFmtId="175" fontId="152" fillId="0" borderId="24" xfId="4197" applyNumberFormat="1" applyFont="1" applyBorder="1" applyAlignment="1" applyProtection="1">
      <alignment vertical="center"/>
      <protection locked="0"/>
    </xf>
    <xf numFmtId="0" fontId="9" fillId="0" borderId="70" xfId="4197" applyFont="1" applyBorder="1" applyAlignment="1" applyProtection="1">
      <alignment vertical="center"/>
      <protection locked="0"/>
    </xf>
    <xf numFmtId="0" fontId="9" fillId="0" borderId="22" xfId="4197" applyFont="1" applyBorder="1" applyAlignment="1" applyProtection="1">
      <alignment vertical="center"/>
      <protection locked="0"/>
    </xf>
    <xf numFmtId="175" fontId="9" fillId="0" borderId="74" xfId="4197" applyNumberFormat="1" applyFont="1" applyBorder="1" applyAlignment="1" applyProtection="1">
      <alignment horizontal="centerContinuous" vertical="center"/>
      <protection locked="0"/>
    </xf>
    <xf numFmtId="175" fontId="9" fillId="0" borderId="67" xfId="4197" applyNumberFormat="1" applyFont="1" applyBorder="1" applyAlignment="1" applyProtection="1">
      <alignment horizontal="centerContinuous" vertical="center"/>
      <protection locked="0"/>
    </xf>
    <xf numFmtId="175" fontId="9" fillId="0" borderId="66" xfId="4197" applyNumberFormat="1" applyFont="1" applyBorder="1" applyAlignment="1" applyProtection="1">
      <alignment horizontal="centerContinuous" vertical="center"/>
      <protection locked="0"/>
    </xf>
    <xf numFmtId="0" fontId="9" fillId="0" borderId="68" xfId="4197" applyFont="1" applyBorder="1" applyAlignment="1" applyProtection="1">
      <alignment horizontal="centerContinuous" vertical="center"/>
      <protection locked="0"/>
    </xf>
    <xf numFmtId="0" fontId="9" fillId="0" borderId="0" xfId="4197" applyFont="1" applyBorder="1" applyAlignment="1" applyProtection="1">
      <alignment horizontal="centerContinuous" vertical="center"/>
      <protection locked="0"/>
    </xf>
    <xf numFmtId="175" fontId="9" fillId="0" borderId="68" xfId="4197" applyNumberFormat="1" applyFont="1" applyBorder="1" applyAlignment="1" applyProtection="1">
      <alignment horizontal="centerContinuous" vertical="center"/>
      <protection locked="0"/>
    </xf>
    <xf numFmtId="0" fontId="9" fillId="0" borderId="68" xfId="4197" applyFont="1" applyBorder="1" applyAlignment="1" applyProtection="1">
      <alignment vertical="center"/>
      <protection locked="0"/>
    </xf>
    <xf numFmtId="0" fontId="9" fillId="0" borderId="0" xfId="4197" applyFont="1" applyBorder="1" applyAlignment="1" applyProtection="1">
      <alignment vertical="center"/>
      <protection locked="0"/>
    </xf>
    <xf numFmtId="0" fontId="9" fillId="0" borderId="71" xfId="4197" applyFont="1" applyBorder="1" applyAlignment="1" applyProtection="1">
      <alignment vertical="center"/>
      <protection locked="0"/>
    </xf>
    <xf numFmtId="0" fontId="9" fillId="0" borderId="26" xfId="4197" applyFont="1" applyBorder="1" applyAlignment="1" applyProtection="1">
      <alignment horizontal="centerContinuous" vertical="center"/>
      <protection locked="0"/>
    </xf>
    <xf numFmtId="0" fontId="9" fillId="0" borderId="71" xfId="4197" applyFont="1" applyBorder="1" applyAlignment="1" applyProtection="1">
      <alignment horizontal="centerContinuous" vertical="center"/>
      <protection locked="0"/>
    </xf>
    <xf numFmtId="0" fontId="166" fillId="0" borderId="71" xfId="4197" applyFont="1" applyBorder="1" applyAlignment="1" applyProtection="1">
      <alignment horizontal="centerContinuous" vertical="center"/>
      <protection locked="0"/>
    </xf>
    <xf numFmtId="0" fontId="9" fillId="0" borderId="0" xfId="4197" applyFont="1" applyBorder="1" applyAlignment="1" applyProtection="1">
      <alignment horizontal="center" vertical="center"/>
      <protection locked="0"/>
    </xf>
    <xf numFmtId="0" fontId="9" fillId="0" borderId="59" xfId="4197" applyFont="1" applyBorder="1" applyAlignment="1" applyProtection="1">
      <alignment vertical="center"/>
      <protection locked="0"/>
    </xf>
    <xf numFmtId="0" fontId="9" fillId="0" borderId="38" xfId="4197" applyFont="1" applyBorder="1" applyAlignment="1" applyProtection="1">
      <alignment vertical="center"/>
      <protection locked="0"/>
    </xf>
    <xf numFmtId="0" fontId="9" fillId="0" borderId="24" xfId="4197" applyFont="1" applyBorder="1" applyAlignment="1" applyProtection="1">
      <alignment vertical="center"/>
      <protection locked="0"/>
    </xf>
    <xf numFmtId="0" fontId="9" fillId="0" borderId="26" xfId="4197" applyFont="1" applyBorder="1" applyAlignment="1" applyProtection="1">
      <alignment vertical="center"/>
      <protection locked="0"/>
    </xf>
    <xf numFmtId="0" fontId="9" fillId="0" borderId="27" xfId="4197" applyFont="1" applyBorder="1" applyAlignment="1" applyProtection="1">
      <alignment horizontal="centerContinuous" vertical="center"/>
      <protection locked="0"/>
    </xf>
    <xf numFmtId="41" fontId="2" fillId="0" borderId="0" xfId="4197" applyNumberFormat="1" applyProtection="1">
      <protection locked="0"/>
    </xf>
    <xf numFmtId="43" fontId="2" fillId="0" borderId="0" xfId="4197" applyNumberFormat="1" applyProtection="1">
      <protection locked="0"/>
    </xf>
    <xf numFmtId="0" fontId="9" fillId="0" borderId="2" xfId="4197" applyFont="1" applyBorder="1" applyAlignment="1" applyProtection="1">
      <alignment horizontal="centerContinuous" vertical="center"/>
      <protection locked="0"/>
    </xf>
    <xf numFmtId="0" fontId="9" fillId="0" borderId="87" xfId="4197" applyFont="1" applyBorder="1" applyAlignment="1" applyProtection="1">
      <alignment horizontal="centerContinuous" vertical="center"/>
      <protection locked="0"/>
    </xf>
    <xf numFmtId="0" fontId="9" fillId="0" borderId="72" xfId="4197" applyFont="1" applyBorder="1" applyAlignment="1" applyProtection="1">
      <alignment horizontal="center" vertical="center"/>
      <protection locked="0"/>
    </xf>
    <xf numFmtId="0" fontId="9" fillId="0" borderId="91" xfId="4197" applyFont="1" applyBorder="1" applyAlignment="1" applyProtection="1">
      <alignment horizontal="centerContinuous" vertical="center"/>
      <protection locked="0"/>
    </xf>
    <xf numFmtId="43" fontId="2" fillId="0" borderId="0" xfId="1930" applyFont="1" applyProtection="1">
      <protection locked="0"/>
    </xf>
    <xf numFmtId="0" fontId="9" fillId="0" borderId="24" xfId="4197" applyFont="1" applyBorder="1" applyAlignment="1" applyProtection="1">
      <alignment horizontal="centerContinuous" vertical="center"/>
      <protection locked="0"/>
    </xf>
    <xf numFmtId="0" fontId="9" fillId="0" borderId="26" xfId="4197" applyFont="1" applyBorder="1" applyAlignment="1" applyProtection="1">
      <alignment horizontal="center" vertical="center"/>
      <protection locked="0"/>
    </xf>
    <xf numFmtId="0" fontId="9" fillId="0" borderId="94" xfId="4197" applyFont="1" applyBorder="1" applyAlignment="1" applyProtection="1">
      <alignment horizontal="centerContinuous" vertical="center"/>
      <protection locked="0"/>
    </xf>
    <xf numFmtId="175" fontId="9" fillId="0" borderId="0" xfId="4197" applyNumberFormat="1" applyFont="1" applyBorder="1" applyAlignment="1" applyProtection="1">
      <alignment vertical="center"/>
      <protection locked="0"/>
    </xf>
    <xf numFmtId="175" fontId="11" fillId="0" borderId="0" xfId="4197" applyNumberFormat="1" applyFont="1" applyBorder="1" applyAlignment="1" applyProtection="1">
      <alignment horizontal="right" vertical="center"/>
      <protection locked="0"/>
    </xf>
    <xf numFmtId="175" fontId="2" fillId="0" borderId="0" xfId="4197" applyNumberFormat="1" applyProtection="1">
      <protection locked="0"/>
    </xf>
    <xf numFmtId="175" fontId="2" fillId="0" borderId="0" xfId="4197" applyNumberFormat="1" applyFont="1" applyProtection="1">
      <protection locked="0"/>
    </xf>
    <xf numFmtId="175" fontId="11" fillId="125" borderId="26" xfId="4198" quotePrefix="1" applyNumberFormat="1" applyFont="1" applyFill="1" applyBorder="1" applyAlignment="1" applyProtection="1">
      <alignment horizontal="left" vertical="center"/>
      <protection locked="0"/>
    </xf>
    <xf numFmtId="175" fontId="9" fillId="125" borderId="26" xfId="4198" applyNumberFormat="1" applyFont="1" applyFill="1" applyBorder="1" applyAlignment="1" applyProtection="1">
      <alignment vertical="center"/>
      <protection locked="0"/>
    </xf>
    <xf numFmtId="0" fontId="9" fillId="125" borderId="26" xfId="4198" applyFont="1" applyFill="1" applyBorder="1" applyAlignment="1" applyProtection="1">
      <alignment vertical="center"/>
      <protection locked="0"/>
    </xf>
    <xf numFmtId="0" fontId="11" fillId="125" borderId="26" xfId="4198" applyFont="1" applyFill="1" applyBorder="1" applyAlignment="1" applyProtection="1">
      <alignment horizontal="right" vertical="center"/>
      <protection locked="0"/>
    </xf>
    <xf numFmtId="0" fontId="2" fillId="125" borderId="0" xfId="4198" applyFill="1" applyProtection="1">
      <protection locked="0"/>
    </xf>
    <xf numFmtId="175" fontId="9" fillId="0" borderId="23" xfId="4198" applyNumberFormat="1" applyFont="1" applyBorder="1" applyAlignment="1" applyProtection="1">
      <alignment vertical="center"/>
      <protection locked="0"/>
    </xf>
    <xf numFmtId="175" fontId="9" fillId="0" borderId="0" xfId="4198" applyNumberFormat="1" applyFont="1" applyBorder="1" applyAlignment="1" applyProtection="1">
      <alignment vertical="center"/>
      <protection locked="0"/>
    </xf>
    <xf numFmtId="175" fontId="9" fillId="0" borderId="0" xfId="4198" applyNumberFormat="1" applyFont="1" applyFill="1" applyBorder="1" applyAlignment="1" applyProtection="1">
      <alignment vertical="center"/>
      <protection locked="0"/>
    </xf>
    <xf numFmtId="175" fontId="9" fillId="0" borderId="0" xfId="4198" applyNumberFormat="1" applyFont="1" applyFill="1" applyBorder="1" applyAlignment="1" applyProtection="1">
      <alignment horizontal="center" vertical="center"/>
      <protection locked="0"/>
    </xf>
    <xf numFmtId="175" fontId="9" fillId="0" borderId="24" xfId="4198" applyNumberFormat="1" applyFont="1" applyBorder="1" applyAlignment="1" applyProtection="1">
      <alignment vertical="center"/>
      <protection locked="0"/>
    </xf>
    <xf numFmtId="0" fontId="2" fillId="0" borderId="0" xfId="4198" applyProtection="1">
      <protection locked="0"/>
    </xf>
    <xf numFmtId="175" fontId="10" fillId="0" borderId="23" xfId="4198" applyNumberFormat="1" applyFont="1" applyBorder="1" applyAlignment="1" applyProtection="1">
      <alignment horizontal="centerContinuous" vertical="center"/>
      <protection locked="0"/>
    </xf>
    <xf numFmtId="175" fontId="9" fillId="0" borderId="0" xfId="4198" applyNumberFormat="1" applyFont="1" applyBorder="1" applyAlignment="1" applyProtection="1">
      <alignment horizontal="centerContinuous" vertical="center"/>
      <protection locked="0"/>
    </xf>
    <xf numFmtId="175" fontId="9" fillId="0" borderId="0" xfId="4198" applyNumberFormat="1" applyFont="1" applyFill="1" applyBorder="1" applyAlignment="1" applyProtection="1">
      <alignment horizontal="centerContinuous" vertical="center"/>
      <protection locked="0"/>
    </xf>
    <xf numFmtId="175" fontId="9" fillId="0" borderId="24" xfId="4198" applyNumberFormat="1" applyFont="1" applyBorder="1" applyAlignment="1" applyProtection="1">
      <alignment horizontal="centerContinuous" vertical="center"/>
      <protection locked="0"/>
    </xf>
    <xf numFmtId="175" fontId="9" fillId="0" borderId="23" xfId="4198" applyNumberFormat="1" applyFont="1" applyBorder="1" applyAlignment="1" applyProtection="1">
      <alignment horizontal="centerContinuous" vertical="center"/>
      <protection locked="0"/>
    </xf>
    <xf numFmtId="0" fontId="9" fillId="0" borderId="20" xfId="4198" applyFont="1" applyBorder="1" applyAlignment="1" applyProtection="1">
      <alignment vertical="center"/>
      <protection locked="0"/>
    </xf>
    <xf numFmtId="0" fontId="9" fillId="0" borderId="21" xfId="4198" applyFont="1" applyBorder="1" applyAlignment="1" applyProtection="1">
      <alignment vertical="center"/>
      <protection locked="0"/>
    </xf>
    <xf numFmtId="0" fontId="9" fillId="0" borderId="21" xfId="4198" applyFont="1" applyFill="1" applyBorder="1" applyAlignment="1" applyProtection="1">
      <alignment vertical="center"/>
      <protection locked="0"/>
    </xf>
    <xf numFmtId="0" fontId="9" fillId="0" borderId="21" xfId="4198" applyFont="1" applyFill="1" applyBorder="1" applyAlignment="1" applyProtection="1">
      <alignment horizontal="center" vertical="center"/>
      <protection locked="0"/>
    </xf>
    <xf numFmtId="175" fontId="9" fillId="0" borderId="21" xfId="4198" applyNumberFormat="1" applyFont="1" applyFill="1" applyBorder="1" applyAlignment="1" applyProtection="1">
      <alignment vertical="center"/>
      <protection locked="0"/>
    </xf>
    <xf numFmtId="175" fontId="9" fillId="0" borderId="21" xfId="4198" applyNumberFormat="1" applyFont="1" applyBorder="1" applyAlignment="1" applyProtection="1">
      <alignment vertical="center"/>
      <protection locked="0"/>
    </xf>
    <xf numFmtId="175" fontId="9" fillId="0" borderId="22" xfId="4198" applyNumberFormat="1" applyFont="1" applyBorder="1" applyAlignment="1" applyProtection="1">
      <alignment vertical="center"/>
      <protection locked="0"/>
    </xf>
    <xf numFmtId="175" fontId="9" fillId="0" borderId="23" xfId="4198" quotePrefix="1" applyNumberFormat="1" applyFont="1" applyBorder="1" applyAlignment="1" applyProtection="1">
      <alignment horizontal="left" vertical="center"/>
      <protection locked="0"/>
    </xf>
    <xf numFmtId="175" fontId="9" fillId="0" borderId="23" xfId="4198" applyNumberFormat="1" applyFont="1" applyBorder="1" applyAlignment="1" applyProtection="1">
      <alignment horizontal="left" vertical="center"/>
      <protection locked="0"/>
    </xf>
    <xf numFmtId="175" fontId="152" fillId="0" borderId="0" xfId="4198" applyNumberFormat="1" applyFont="1" applyBorder="1" applyAlignment="1" applyProtection="1">
      <alignment vertical="center"/>
      <protection locked="0"/>
    </xf>
    <xf numFmtId="0" fontId="9" fillId="0" borderId="95" xfId="4198" applyFont="1" applyBorder="1" applyAlignment="1" applyProtection="1">
      <alignment vertical="center"/>
      <protection locked="0"/>
    </xf>
    <xf numFmtId="0" fontId="9" fillId="0" borderId="11" xfId="4198" applyFont="1" applyBorder="1" applyAlignment="1" applyProtection="1">
      <alignment vertical="center"/>
      <protection locked="0"/>
    </xf>
    <xf numFmtId="0" fontId="152" fillId="0" borderId="11" xfId="4198" applyFont="1" applyBorder="1" applyAlignment="1" applyProtection="1">
      <alignment vertical="center"/>
      <protection locked="0"/>
    </xf>
    <xf numFmtId="0" fontId="9" fillId="0" borderId="11" xfId="4198" applyFont="1" applyFill="1" applyBorder="1" applyAlignment="1" applyProtection="1">
      <alignment vertical="center"/>
      <protection locked="0"/>
    </xf>
    <xf numFmtId="0" fontId="152" fillId="0" borderId="11" xfId="4198" applyFont="1" applyFill="1" applyBorder="1" applyAlignment="1" applyProtection="1">
      <alignment vertical="center"/>
      <protection locked="0"/>
    </xf>
    <xf numFmtId="0" fontId="9" fillId="0" borderId="11" xfId="4198" applyFont="1" applyFill="1" applyBorder="1" applyAlignment="1" applyProtection="1">
      <alignment horizontal="center" vertical="center"/>
      <protection locked="0"/>
    </xf>
    <xf numFmtId="0" fontId="9" fillId="0" borderId="96" xfId="4198" applyFont="1" applyBorder="1" applyAlignment="1" applyProtection="1">
      <alignment vertical="center"/>
      <protection locked="0"/>
    </xf>
    <xf numFmtId="0" fontId="9" fillId="0" borderId="23" xfId="4198" applyFont="1" applyBorder="1" applyAlignment="1" applyProtection="1">
      <alignment vertical="center"/>
      <protection locked="0"/>
    </xf>
    <xf numFmtId="0" fontId="9" fillId="0" borderId="68" xfId="4198" applyFont="1" applyBorder="1" applyAlignment="1" applyProtection="1">
      <alignment vertical="center"/>
      <protection locked="0"/>
    </xf>
    <xf numFmtId="0" fontId="9" fillId="0" borderId="0" xfId="4198" applyFont="1" applyBorder="1" applyAlignment="1" applyProtection="1">
      <alignment vertical="center"/>
      <protection locked="0"/>
    </xf>
    <xf numFmtId="0" fontId="9" fillId="0" borderId="24" xfId="4198" applyFont="1" applyBorder="1" applyAlignment="1" applyProtection="1">
      <alignment vertical="center"/>
      <protection locked="0"/>
    </xf>
    <xf numFmtId="175" fontId="9" fillId="0" borderId="0" xfId="4198" applyNumberFormat="1" applyFont="1" applyFill="1" applyBorder="1" applyAlignment="1" applyProtection="1">
      <alignment horizontal="left" vertical="center"/>
      <protection locked="0"/>
    </xf>
    <xf numFmtId="175" fontId="9" fillId="0" borderId="24" xfId="4198" applyNumberFormat="1" applyFont="1" applyFill="1" applyBorder="1" applyAlignment="1" applyProtection="1">
      <alignment horizontal="centerContinuous" vertical="center"/>
      <protection locked="0"/>
    </xf>
    <xf numFmtId="175" fontId="9" fillId="0" borderId="26" xfId="4198" applyNumberFormat="1" applyFont="1" applyFill="1" applyBorder="1" applyAlignment="1" applyProtection="1">
      <alignment horizontal="centerContinuous" vertical="center"/>
      <protection locked="0"/>
    </xf>
    <xf numFmtId="175" fontId="9" fillId="0" borderId="27" xfId="4198" applyNumberFormat="1" applyFont="1" applyFill="1" applyBorder="1" applyAlignment="1" applyProtection="1">
      <alignment horizontal="centerContinuous" vertical="center"/>
      <protection locked="0"/>
    </xf>
    <xf numFmtId="0" fontId="9" fillId="0" borderId="23" xfId="4198" applyFont="1" applyBorder="1" applyAlignment="1" applyProtection="1">
      <alignment horizontal="centerContinuous" vertical="center"/>
      <protection locked="0"/>
    </xf>
    <xf numFmtId="0" fontId="9" fillId="0" borderId="68" xfId="4198" applyFont="1" applyBorder="1" applyAlignment="1" applyProtection="1">
      <alignment horizontal="centerContinuous" vertical="center"/>
      <protection locked="0"/>
    </xf>
    <xf numFmtId="0" fontId="9" fillId="0" borderId="0" xfId="4198" applyFont="1" applyBorder="1" applyAlignment="1" applyProtection="1">
      <alignment horizontal="centerContinuous" vertical="center"/>
      <protection locked="0"/>
    </xf>
    <xf numFmtId="0" fontId="9" fillId="0" borderId="24" xfId="4198" applyFont="1" applyFill="1" applyBorder="1" applyAlignment="1" applyProtection="1">
      <alignment horizontal="center" vertical="center"/>
      <protection locked="0"/>
    </xf>
    <xf numFmtId="175" fontId="9" fillId="0" borderId="24" xfId="4198" applyNumberFormat="1" applyFont="1" applyFill="1" applyBorder="1" applyAlignment="1" applyProtection="1">
      <alignment horizontal="left" vertical="center"/>
      <protection locked="0"/>
    </xf>
    <xf numFmtId="0" fontId="9" fillId="0" borderId="0" xfId="4198" applyFont="1" applyFill="1" applyBorder="1" applyAlignment="1" applyProtection="1">
      <alignment horizontal="centerContinuous" vertical="center"/>
      <protection locked="0"/>
    </xf>
    <xf numFmtId="0" fontId="9" fillId="0" borderId="24" xfId="4198" applyFont="1" applyFill="1" applyBorder="1" applyAlignment="1" applyProtection="1">
      <alignment horizontal="centerContinuous" vertical="center"/>
      <protection locked="0"/>
    </xf>
    <xf numFmtId="175" fontId="9" fillId="0" borderId="24" xfId="4198" applyNumberFormat="1" applyFont="1" applyFill="1" applyBorder="1" applyAlignment="1" applyProtection="1">
      <alignment vertical="center"/>
      <protection locked="0"/>
    </xf>
    <xf numFmtId="175" fontId="9" fillId="0" borderId="23" xfId="4198" applyNumberFormat="1" applyFont="1" applyFill="1" applyBorder="1" applyAlignment="1" applyProtection="1">
      <alignment horizontal="centerContinuous" vertical="center"/>
      <protection locked="0"/>
    </xf>
    <xf numFmtId="175" fontId="9" fillId="0" borderId="23" xfId="4198" applyNumberFormat="1" applyFont="1" applyFill="1" applyBorder="1" applyAlignment="1" applyProtection="1">
      <alignment horizontal="center" vertical="center"/>
      <protection locked="0"/>
    </xf>
    <xf numFmtId="0" fontId="9" fillId="0" borderId="25" xfId="4198" applyFont="1" applyBorder="1" applyAlignment="1" applyProtection="1">
      <alignment vertical="center"/>
      <protection locked="0"/>
    </xf>
    <xf numFmtId="0" fontId="9" fillId="0" borderId="71" xfId="4198" applyFont="1" applyBorder="1" applyAlignment="1" applyProtection="1">
      <alignment vertical="center"/>
      <protection locked="0"/>
    </xf>
    <xf numFmtId="0" fontId="9" fillId="0" borderId="26" xfId="4198" applyFont="1" applyBorder="1" applyAlignment="1" applyProtection="1">
      <alignment horizontal="centerContinuous" vertical="center"/>
      <protection locked="0"/>
    </xf>
    <xf numFmtId="175" fontId="9" fillId="0" borderId="57" xfId="4198" applyNumberFormat="1" applyFont="1" applyBorder="1" applyAlignment="1" applyProtection="1">
      <alignment horizontal="centerContinuous" vertical="center"/>
      <protection locked="0"/>
    </xf>
    <xf numFmtId="175" fontId="9" fillId="0" borderId="58" xfId="4198" applyNumberFormat="1" applyFont="1" applyBorder="1" applyAlignment="1" applyProtection="1">
      <alignment horizontal="centerContinuous" vertical="center"/>
      <protection locked="0"/>
    </xf>
    <xf numFmtId="0" fontId="9" fillId="0" borderId="9" xfId="4198" applyFont="1" applyBorder="1" applyAlignment="1" applyProtection="1">
      <alignment horizontal="centerContinuous" vertical="center"/>
      <protection locked="0"/>
    </xf>
    <xf numFmtId="0" fontId="152" fillId="0" borderId="0" xfId="4198" applyFont="1" applyBorder="1" applyAlignment="1" applyProtection="1">
      <alignment horizontal="centerContinuous" vertical="center"/>
      <protection locked="0"/>
    </xf>
    <xf numFmtId="0" fontId="152" fillId="0" borderId="39" xfId="4198" applyFont="1" applyBorder="1" applyAlignment="1" applyProtection="1">
      <alignment vertical="center"/>
      <protection locked="0"/>
    </xf>
    <xf numFmtId="0" fontId="152" fillId="0" borderId="0" xfId="4198" applyFont="1" applyBorder="1" applyAlignment="1" applyProtection="1">
      <alignment horizontal="center" vertical="center"/>
      <protection locked="0"/>
    </xf>
    <xf numFmtId="0" fontId="9" fillId="0" borderId="52" xfId="4198" applyFont="1" applyBorder="1" applyAlignment="1" applyProtection="1">
      <alignment vertical="center"/>
      <protection locked="0"/>
    </xf>
    <xf numFmtId="0" fontId="9" fillId="0" borderId="25" xfId="4198" applyFont="1" applyBorder="1" applyAlignment="1" applyProtection="1">
      <alignment horizontal="centerContinuous" vertical="center"/>
      <protection locked="0"/>
    </xf>
    <xf numFmtId="0" fontId="152" fillId="0" borderId="26" xfId="4198" applyFont="1" applyBorder="1" applyAlignment="1" applyProtection="1">
      <alignment vertical="center"/>
      <protection locked="0"/>
    </xf>
    <xf numFmtId="0" fontId="152" fillId="0" borderId="61" xfId="4198" applyFont="1" applyBorder="1" applyAlignment="1" applyProtection="1">
      <alignment horizontal="center" vertical="center"/>
      <protection locked="0"/>
    </xf>
    <xf numFmtId="41" fontId="9" fillId="0" borderId="27" xfId="4198" applyNumberFormat="1" applyFont="1" applyFill="1" applyBorder="1" applyAlignment="1" applyProtection="1">
      <alignment vertical="center"/>
      <protection locked="0"/>
    </xf>
    <xf numFmtId="41" fontId="166" fillId="0" borderId="26" xfId="4198" applyNumberFormat="1" applyFont="1" applyFill="1" applyBorder="1" applyAlignment="1" applyProtection="1">
      <alignment horizontal="center" vertical="center"/>
      <protection locked="0"/>
    </xf>
    <xf numFmtId="41" fontId="166" fillId="0" borderId="26" xfId="4198" applyNumberFormat="1" applyFont="1" applyBorder="1" applyAlignment="1" applyProtection="1">
      <alignment vertical="center"/>
      <protection locked="0"/>
    </xf>
    <xf numFmtId="0" fontId="2" fillId="0" borderId="23" xfId="4198" applyBorder="1" applyProtection="1">
      <protection locked="0"/>
    </xf>
    <xf numFmtId="0" fontId="2" fillId="0" borderId="0" xfId="4198" applyBorder="1" applyProtection="1">
      <protection locked="0"/>
    </xf>
    <xf numFmtId="37" fontId="9" fillId="0" borderId="0" xfId="4198" applyNumberFormat="1" applyFont="1" applyBorder="1" applyAlignment="1" applyProtection="1">
      <alignment vertical="center"/>
      <protection locked="0"/>
    </xf>
    <xf numFmtId="37" fontId="9" fillId="0" borderId="0" xfId="4198" applyNumberFormat="1" applyFont="1" applyBorder="1" applyAlignment="1" applyProtection="1">
      <alignment horizontal="center" vertical="center"/>
      <protection locked="0"/>
    </xf>
    <xf numFmtId="3" fontId="152" fillId="0" borderId="61" xfId="4198" applyNumberFormat="1" applyFont="1" applyBorder="1" applyAlignment="1" applyProtection="1">
      <alignment horizontal="center" vertical="center"/>
      <protection locked="0"/>
    </xf>
    <xf numFmtId="0" fontId="152" fillId="0" borderId="26" xfId="4198" quotePrefix="1" applyFont="1" applyBorder="1" applyAlignment="1" applyProtection="1">
      <alignment horizontal="left" vertical="center"/>
      <protection locked="0"/>
    </xf>
    <xf numFmtId="0" fontId="152" fillId="0" borderId="61" xfId="4198" applyFont="1" applyFill="1" applyBorder="1" applyAlignment="1" applyProtection="1">
      <alignment horizontal="center" vertical="center"/>
      <protection locked="0"/>
    </xf>
    <xf numFmtId="41" fontId="9" fillId="0" borderId="27" xfId="4198" applyNumberFormat="1" applyFont="1" applyBorder="1" applyAlignment="1" applyProtection="1">
      <alignment vertical="center"/>
      <protection locked="0"/>
    </xf>
    <xf numFmtId="0" fontId="9" fillId="0" borderId="95" xfId="4198" applyFont="1" applyBorder="1" applyAlignment="1" applyProtection="1">
      <alignment horizontal="centerContinuous" vertical="center"/>
      <protection locked="0"/>
    </xf>
    <xf numFmtId="0" fontId="9" fillId="0" borderId="97" xfId="4198" applyFont="1" applyBorder="1" applyAlignment="1" applyProtection="1">
      <alignment vertical="center"/>
      <protection locked="0"/>
    </xf>
    <xf numFmtId="0" fontId="175" fillId="0" borderId="98" xfId="4198" applyFont="1" applyBorder="1" applyAlignment="1" applyProtection="1">
      <alignment horizontal="center" vertical="center"/>
      <protection locked="0"/>
    </xf>
    <xf numFmtId="41" fontId="9" fillId="0" borderId="96" xfId="4198" applyNumberFormat="1" applyFont="1" applyFill="1" applyBorder="1" applyAlignment="1" applyProtection="1">
      <alignment vertical="center"/>
      <protection locked="0"/>
    </xf>
    <xf numFmtId="41" fontId="166" fillId="0" borderId="11" xfId="4198" applyNumberFormat="1" applyFont="1" applyFill="1" applyBorder="1" applyAlignment="1" applyProtection="1">
      <alignment horizontal="center" vertical="center"/>
      <protection locked="0"/>
    </xf>
    <xf numFmtId="41" fontId="166" fillId="0" borderId="11" xfId="4198" applyNumberFormat="1" applyFont="1" applyBorder="1" applyAlignment="1" applyProtection="1">
      <alignment vertical="center"/>
      <protection locked="0"/>
    </xf>
    <xf numFmtId="0" fontId="152" fillId="0" borderId="0" xfId="4198" applyFont="1" applyBorder="1" applyAlignment="1" applyProtection="1">
      <alignment vertical="center"/>
      <protection locked="0"/>
    </xf>
    <xf numFmtId="0" fontId="152" fillId="0" borderId="39" xfId="4198" applyFont="1" applyBorder="1" applyAlignment="1" applyProtection="1">
      <alignment horizontal="center" vertical="center"/>
      <protection locked="0"/>
    </xf>
    <xf numFmtId="41" fontId="9" fillId="0" borderId="24" xfId="4198" applyNumberFormat="1" applyFont="1" applyFill="1" applyBorder="1" applyAlignment="1" applyProtection="1">
      <alignment vertical="center"/>
      <protection locked="0"/>
    </xf>
    <xf numFmtId="41" fontId="166" fillId="0" borderId="0" xfId="4198" applyNumberFormat="1" applyFont="1" applyFill="1" applyBorder="1" applyAlignment="1" applyProtection="1">
      <alignment horizontal="center" vertical="center"/>
      <protection locked="0"/>
    </xf>
    <xf numFmtId="41" fontId="166" fillId="0" borderId="0" xfId="4198" applyNumberFormat="1" applyFont="1" applyBorder="1" applyAlignment="1" applyProtection="1">
      <alignment vertical="center"/>
      <protection locked="0"/>
    </xf>
    <xf numFmtId="41" fontId="166" fillId="0" borderId="11" xfId="4198" applyNumberFormat="1" applyFont="1" applyBorder="1" applyAlignment="1" applyProtection="1">
      <alignment horizontal="center" vertical="center"/>
      <protection locked="0"/>
    </xf>
    <xf numFmtId="0" fontId="9" fillId="0" borderId="100" xfId="4198" applyFont="1" applyBorder="1" applyAlignment="1" applyProtection="1">
      <alignment horizontal="centerContinuous" vertical="center"/>
      <protection locked="0"/>
    </xf>
    <xf numFmtId="0" fontId="152" fillId="0" borderId="101" xfId="4198" applyFont="1" applyBorder="1" applyAlignment="1" applyProtection="1">
      <alignment vertical="center"/>
      <protection locked="0"/>
    </xf>
    <xf numFmtId="0" fontId="175" fillId="0" borderId="41" xfId="4198" applyFont="1" applyBorder="1" applyAlignment="1" applyProtection="1">
      <alignment horizontal="center" vertical="center"/>
      <protection locked="0"/>
    </xf>
    <xf numFmtId="41" fontId="9" fillId="0" borderId="58" xfId="4198" applyNumberFormat="1" applyFont="1" applyBorder="1" applyAlignment="1" applyProtection="1">
      <alignment vertical="center"/>
      <protection locked="0"/>
    </xf>
    <xf numFmtId="41" fontId="166" fillId="0" borderId="102" xfId="4198" applyNumberFormat="1" applyFont="1" applyBorder="1" applyAlignment="1" applyProtection="1">
      <alignment horizontal="center" vertical="center"/>
      <protection locked="0"/>
    </xf>
    <xf numFmtId="0" fontId="2" fillId="0" borderId="20" xfId="4198" applyBorder="1" applyProtection="1">
      <protection locked="0"/>
    </xf>
    <xf numFmtId="176" fontId="9" fillId="0" borderId="21" xfId="4199" quotePrefix="1" applyNumberFormat="1" applyFont="1" applyBorder="1" applyAlignment="1" applyProtection="1">
      <alignment horizontal="right" vertical="center"/>
      <protection locked="0"/>
    </xf>
    <xf numFmtId="0" fontId="9" fillId="0" borderId="22" xfId="4198" applyFont="1" applyBorder="1" applyAlignment="1" applyProtection="1">
      <alignment vertical="center"/>
      <protection locked="0"/>
    </xf>
    <xf numFmtId="0" fontId="9" fillId="0" borderId="0" xfId="4198" applyFont="1" applyFill="1" applyBorder="1" applyAlignment="1" applyProtection="1">
      <alignment vertical="center"/>
      <protection locked="0"/>
    </xf>
    <xf numFmtId="175" fontId="9" fillId="0" borderId="0" xfId="4198" applyNumberFormat="1" applyFont="1" applyBorder="1" applyAlignment="1" applyProtection="1">
      <alignment horizontal="right" vertical="center"/>
      <protection locked="0"/>
    </xf>
    <xf numFmtId="175" fontId="9" fillId="0" borderId="25" xfId="4198" applyNumberFormat="1" applyFont="1" applyBorder="1" applyAlignment="1" applyProtection="1">
      <alignment vertical="center"/>
      <protection locked="0"/>
    </xf>
    <xf numFmtId="175" fontId="9" fillId="0" borderId="26" xfId="4198" applyNumberFormat="1" applyFont="1" applyBorder="1" applyAlignment="1" applyProtection="1">
      <alignment vertical="center"/>
      <protection locked="0"/>
    </xf>
    <xf numFmtId="175" fontId="9" fillId="0" borderId="26" xfId="4198" applyNumberFormat="1" applyFont="1" applyFill="1" applyBorder="1" applyAlignment="1" applyProtection="1">
      <alignment vertical="center"/>
      <protection locked="0"/>
    </xf>
    <xf numFmtId="175" fontId="9" fillId="0" borderId="27" xfId="4198" applyNumberFormat="1" applyFont="1" applyBorder="1" applyAlignment="1" applyProtection="1">
      <alignment vertical="center"/>
      <protection locked="0"/>
    </xf>
    <xf numFmtId="175" fontId="11" fillId="0" borderId="0" xfId="4198" applyNumberFormat="1" applyFont="1" applyBorder="1" applyAlignment="1" applyProtection="1">
      <alignment vertical="center"/>
      <protection locked="0"/>
    </xf>
    <xf numFmtId="175" fontId="2" fillId="0" borderId="0" xfId="4198" applyNumberFormat="1" applyProtection="1">
      <protection locked="0"/>
    </xf>
    <xf numFmtId="175" fontId="2" fillId="0" borderId="0" xfId="4198" applyNumberFormat="1" applyFill="1" applyProtection="1">
      <protection locked="0"/>
    </xf>
    <xf numFmtId="0" fontId="2" fillId="0" borderId="0" xfId="4198" applyFill="1" applyProtection="1">
      <protection locked="0"/>
    </xf>
    <xf numFmtId="37" fontId="2" fillId="0" borderId="0" xfId="4198" applyNumberFormat="1" applyFill="1" applyProtection="1">
      <protection locked="0"/>
    </xf>
    <xf numFmtId="37" fontId="2" fillId="0" borderId="0" xfId="4198" applyNumberFormat="1" applyProtection="1">
      <protection locked="0"/>
    </xf>
    <xf numFmtId="0" fontId="11" fillId="125" borderId="0" xfId="4199" applyFont="1" applyFill="1" applyAlignment="1" applyProtection="1">
      <alignment vertical="center"/>
      <protection locked="0"/>
    </xf>
    <xf numFmtId="176" fontId="11" fillId="125" borderId="0" xfId="4199" applyNumberFormat="1" applyFont="1" applyFill="1" applyAlignment="1" applyProtection="1">
      <alignment vertical="center"/>
      <protection locked="0"/>
    </xf>
    <xf numFmtId="176" fontId="11" fillId="125" borderId="0" xfId="4199" quotePrefix="1" applyNumberFormat="1" applyFont="1" applyFill="1" applyAlignment="1" applyProtection="1">
      <alignment horizontal="right" vertical="center"/>
      <protection locked="0"/>
    </xf>
    <xf numFmtId="0" fontId="176" fillId="125" borderId="0" xfId="4199" applyFont="1" applyFill="1" applyAlignment="1" applyProtection="1">
      <alignment vertical="center"/>
      <protection locked="0"/>
    </xf>
    <xf numFmtId="0" fontId="176" fillId="125" borderId="0" xfId="4199" applyFont="1" applyFill="1" applyProtection="1">
      <protection locked="0"/>
    </xf>
    <xf numFmtId="176" fontId="9" fillId="0" borderId="20" xfId="4199" applyNumberFormat="1" applyFont="1" applyBorder="1" applyAlignment="1" applyProtection="1">
      <alignment vertical="center"/>
      <protection locked="0"/>
    </xf>
    <xf numFmtId="176" fontId="9" fillId="0" borderId="21" xfId="4199" applyNumberFormat="1" applyFont="1" applyBorder="1" applyAlignment="1" applyProtection="1">
      <alignment vertical="center"/>
      <protection locked="0"/>
    </xf>
    <xf numFmtId="176" fontId="9" fillId="0" borderId="22" xfId="4199" applyNumberFormat="1" applyFont="1" applyBorder="1" applyAlignment="1" applyProtection="1">
      <alignment vertical="center"/>
      <protection locked="0"/>
    </xf>
    <xf numFmtId="0" fontId="2" fillId="0" borderId="0" xfId="4199" applyAlignment="1" applyProtection="1">
      <alignment vertical="center"/>
      <protection locked="0"/>
    </xf>
    <xf numFmtId="0" fontId="2" fillId="0" borderId="0" xfId="4199" applyProtection="1">
      <protection locked="0"/>
    </xf>
    <xf numFmtId="176" fontId="10" fillId="0" borderId="23" xfId="4199" applyNumberFormat="1" applyFont="1" applyBorder="1" applyAlignment="1" applyProtection="1">
      <alignment horizontal="centerContinuous" vertical="center"/>
      <protection locked="0"/>
    </xf>
    <xf numFmtId="176" fontId="9" fillId="0" borderId="0" xfId="4199" applyNumberFormat="1" applyFont="1" applyBorder="1" applyAlignment="1" applyProtection="1">
      <alignment horizontal="centerContinuous" vertical="center"/>
      <protection locked="0"/>
    </xf>
    <xf numFmtId="176" fontId="9" fillId="0" borderId="24" xfId="4199" applyNumberFormat="1" applyFont="1" applyBorder="1" applyAlignment="1" applyProtection="1">
      <alignment horizontal="centerContinuous" vertical="center"/>
      <protection locked="0"/>
    </xf>
    <xf numFmtId="176" fontId="9" fillId="0" borderId="23" xfId="4199" applyNumberFormat="1" applyFont="1" applyBorder="1" applyAlignment="1" applyProtection="1">
      <alignment horizontal="centerContinuous" vertical="center"/>
      <protection locked="0"/>
    </xf>
    <xf numFmtId="176" fontId="152" fillId="0" borderId="23" xfId="4199" quotePrefix="1" applyNumberFormat="1" applyFont="1" applyBorder="1" applyAlignment="1" applyProtection="1">
      <alignment horizontal="left" vertical="center"/>
      <protection locked="0"/>
    </xf>
    <xf numFmtId="176" fontId="152" fillId="0" borderId="0" xfId="4199" applyNumberFormat="1" applyFont="1" applyBorder="1" applyAlignment="1" applyProtection="1">
      <alignment vertical="center"/>
      <protection locked="0"/>
    </xf>
    <xf numFmtId="176" fontId="152" fillId="0" borderId="24" xfId="4199" applyNumberFormat="1" applyFont="1" applyBorder="1" applyAlignment="1" applyProtection="1">
      <alignment vertical="center"/>
      <protection locked="0"/>
    </xf>
    <xf numFmtId="0" fontId="177" fillId="0" borderId="0" xfId="4199" applyFont="1" applyAlignment="1" applyProtection="1">
      <alignment vertical="center"/>
      <protection locked="0"/>
    </xf>
    <xf numFmtId="0" fontId="177" fillId="0" borderId="0" xfId="4199" applyFont="1" applyProtection="1">
      <protection locked="0"/>
    </xf>
    <xf numFmtId="176" fontId="152" fillId="0" borderId="23" xfId="4199" applyNumberFormat="1" applyFont="1" applyBorder="1" applyAlignment="1" applyProtection="1">
      <alignment horizontal="left" vertical="center"/>
      <protection locked="0"/>
    </xf>
    <xf numFmtId="176" fontId="152" fillId="0" borderId="23" xfId="4199" applyNumberFormat="1" applyFont="1" applyBorder="1" applyAlignment="1" applyProtection="1">
      <alignment vertical="center"/>
      <protection locked="0"/>
    </xf>
    <xf numFmtId="176" fontId="9" fillId="0" borderId="25" xfId="4199" applyNumberFormat="1" applyFont="1" applyBorder="1" applyAlignment="1" applyProtection="1">
      <alignment vertical="center"/>
      <protection locked="0"/>
    </xf>
    <xf numFmtId="176" fontId="9" fillId="0" borderId="26" xfId="4199" applyNumberFormat="1" applyFont="1" applyBorder="1" applyAlignment="1" applyProtection="1">
      <alignment vertical="center"/>
      <protection locked="0"/>
    </xf>
    <xf numFmtId="176" fontId="9" fillId="0" borderId="27" xfId="4199" applyNumberFormat="1" applyFont="1" applyBorder="1" applyAlignment="1" applyProtection="1">
      <alignment vertical="center"/>
      <protection locked="0"/>
    </xf>
    <xf numFmtId="0" fontId="9" fillId="0" borderId="23" xfId="4199" applyFont="1" applyBorder="1" applyAlignment="1" applyProtection="1">
      <alignment vertical="center"/>
      <protection locked="0"/>
    </xf>
    <xf numFmtId="0" fontId="9" fillId="0" borderId="68" xfId="4199" applyFont="1" applyBorder="1" applyAlignment="1" applyProtection="1">
      <alignment vertical="center"/>
      <protection locked="0"/>
    </xf>
    <xf numFmtId="0" fontId="9" fillId="0" borderId="0" xfId="4199" applyFont="1" applyBorder="1" applyAlignment="1" applyProtection="1">
      <alignment vertical="center"/>
      <protection locked="0"/>
    </xf>
    <xf numFmtId="176" fontId="9" fillId="0" borderId="26" xfId="4199" applyNumberFormat="1" applyFont="1" applyBorder="1" applyAlignment="1" applyProtection="1">
      <alignment horizontal="centerContinuous" vertical="center"/>
      <protection locked="0"/>
    </xf>
    <xf numFmtId="176" fontId="9" fillId="0" borderId="27" xfId="4199" applyNumberFormat="1" applyFont="1" applyBorder="1" applyAlignment="1" applyProtection="1">
      <alignment horizontal="centerContinuous" vertical="center"/>
      <protection locked="0"/>
    </xf>
    <xf numFmtId="0" fontId="9" fillId="0" borderId="23" xfId="4199" applyFont="1" applyBorder="1" applyAlignment="1" applyProtection="1">
      <alignment horizontal="centerContinuous" vertical="center"/>
      <protection locked="0"/>
    </xf>
    <xf numFmtId="0" fontId="9" fillId="0" borderId="68" xfId="4199" applyFont="1" applyBorder="1" applyAlignment="1" applyProtection="1">
      <alignment horizontal="center" vertical="center"/>
      <protection locked="0"/>
    </xf>
    <xf numFmtId="0" fontId="9" fillId="0" borderId="0" xfId="4199" applyFont="1" applyBorder="1" applyAlignment="1" applyProtection="1">
      <alignment horizontal="center" vertical="center"/>
      <protection locked="0"/>
    </xf>
    <xf numFmtId="0" fontId="9" fillId="0" borderId="68" xfId="4199" applyFont="1" applyBorder="1" applyAlignment="1" applyProtection="1">
      <alignment horizontal="centerContinuous" vertical="center"/>
      <protection locked="0"/>
    </xf>
    <xf numFmtId="0" fontId="9" fillId="0" borderId="0" xfId="4199" applyFont="1" applyBorder="1" applyAlignment="1" applyProtection="1">
      <alignment horizontal="centerContinuous" vertical="center"/>
      <protection locked="0"/>
    </xf>
    <xf numFmtId="0" fontId="9" fillId="0" borderId="25" xfId="4199" applyFont="1" applyBorder="1" applyAlignment="1" applyProtection="1">
      <alignment vertical="center"/>
      <protection locked="0"/>
    </xf>
    <xf numFmtId="0" fontId="9" fillId="0" borderId="71" xfId="4199" applyFont="1" applyBorder="1" applyAlignment="1" applyProtection="1">
      <alignment vertical="center"/>
      <protection locked="0"/>
    </xf>
    <xf numFmtId="0" fontId="9" fillId="0" borderId="26" xfId="4199" applyFont="1" applyBorder="1" applyAlignment="1" applyProtection="1">
      <alignment horizontal="center" vertical="center"/>
      <protection locked="0"/>
    </xf>
    <xf numFmtId="0" fontId="9" fillId="0" borderId="94" xfId="4199" applyFont="1" applyBorder="1" applyAlignment="1" applyProtection="1">
      <alignment horizontal="centerContinuous" vertical="center"/>
      <protection locked="0"/>
    </xf>
    <xf numFmtId="0" fontId="9" fillId="0" borderId="9" xfId="4199" applyFont="1" applyBorder="1" applyAlignment="1" applyProtection="1">
      <alignment horizontal="centerContinuous" vertical="center"/>
      <protection locked="0"/>
    </xf>
    <xf numFmtId="0" fontId="9" fillId="0" borderId="94" xfId="4199" applyFont="1" applyBorder="1" applyAlignment="1" applyProtection="1">
      <alignment horizontal="center" vertical="center"/>
      <protection locked="0"/>
    </xf>
    <xf numFmtId="0" fontId="9" fillId="0" borderId="52" xfId="4199" applyFont="1" applyBorder="1" applyAlignment="1" applyProtection="1">
      <alignment vertical="center"/>
      <protection locked="0"/>
    </xf>
    <xf numFmtId="0" fontId="9" fillId="0" borderId="25" xfId="4199" applyFont="1" applyBorder="1" applyAlignment="1" applyProtection="1">
      <alignment horizontal="centerContinuous" vertical="center"/>
      <protection locked="0"/>
    </xf>
    <xf numFmtId="0" fontId="9" fillId="0" borderId="26" xfId="4199" applyFont="1" applyBorder="1" applyAlignment="1" applyProtection="1">
      <alignment vertical="center"/>
      <protection locked="0"/>
    </xf>
    <xf numFmtId="0" fontId="9" fillId="0" borderId="54" xfId="4199" applyFont="1" applyBorder="1" applyAlignment="1" applyProtection="1">
      <alignment vertical="center"/>
      <protection locked="0"/>
    </xf>
    <xf numFmtId="0" fontId="9" fillId="0" borderId="54" xfId="4199" applyFont="1" applyBorder="1" applyAlignment="1" applyProtection="1">
      <alignment horizontal="centerContinuous" vertical="center"/>
      <protection locked="0"/>
    </xf>
    <xf numFmtId="176" fontId="9" fillId="0" borderId="71" xfId="4199" applyNumberFormat="1" applyFont="1" applyBorder="1" applyAlignment="1" applyProtection="1">
      <alignment horizontal="center" vertical="center"/>
      <protection locked="0"/>
    </xf>
    <xf numFmtId="176" fontId="9" fillId="0" borderId="71" xfId="4199" applyNumberFormat="1" applyFont="1" applyBorder="1" applyAlignment="1" applyProtection="1">
      <alignment horizontal="centerContinuous" vertical="center"/>
      <protection locked="0"/>
    </xf>
    <xf numFmtId="0" fontId="9" fillId="0" borderId="26" xfId="4199" applyFont="1" applyBorder="1" applyAlignment="1" applyProtection="1">
      <alignment horizontal="centerContinuous" vertical="center"/>
      <protection locked="0"/>
    </xf>
    <xf numFmtId="0" fontId="10" fillId="0" borderId="71" xfId="4199" applyFont="1" applyBorder="1" applyAlignment="1" applyProtection="1">
      <alignment vertical="center"/>
      <protection locked="0"/>
    </xf>
    <xf numFmtId="0" fontId="9" fillId="0" borderId="95" xfId="4199" applyFont="1" applyBorder="1" applyAlignment="1" applyProtection="1">
      <alignment horizontal="centerContinuous" vertical="center"/>
      <protection locked="0"/>
    </xf>
    <xf numFmtId="0" fontId="9" fillId="0" borderId="97" xfId="4199" applyFont="1" applyBorder="1" applyAlignment="1" applyProtection="1">
      <alignment vertical="center"/>
      <protection locked="0"/>
    </xf>
    <xf numFmtId="0" fontId="9" fillId="0" borderId="11" xfId="4199" applyFont="1" applyBorder="1" applyAlignment="1" applyProtection="1">
      <alignment vertical="center"/>
      <protection locked="0"/>
    </xf>
    <xf numFmtId="0" fontId="9" fillId="0" borderId="99" xfId="4199" applyFont="1" applyBorder="1" applyAlignment="1" applyProtection="1">
      <alignment vertical="center"/>
      <protection locked="0"/>
    </xf>
    <xf numFmtId="0" fontId="9" fillId="0" borderId="99" xfId="4199" applyFont="1" applyBorder="1" applyAlignment="1" applyProtection="1">
      <alignment horizontal="centerContinuous" vertical="center"/>
      <protection locked="0"/>
    </xf>
    <xf numFmtId="0" fontId="9" fillId="0" borderId="52" xfId="4199" applyFont="1" applyBorder="1" applyAlignment="1" applyProtection="1">
      <alignment horizontal="centerContinuous" vertical="center"/>
      <protection locked="0"/>
    </xf>
    <xf numFmtId="167" fontId="9" fillId="0" borderId="104" xfId="1930" applyNumberFormat="1" applyFont="1" applyBorder="1" applyAlignment="1" applyProtection="1">
      <alignment vertical="center"/>
      <protection locked="0"/>
    </xf>
    <xf numFmtId="0" fontId="9" fillId="0" borderId="24" xfId="4199" applyFont="1" applyBorder="1" applyAlignment="1" applyProtection="1">
      <alignment vertical="center"/>
      <protection locked="0"/>
    </xf>
    <xf numFmtId="176" fontId="9" fillId="0" borderId="23" xfId="4199" applyNumberFormat="1" applyFont="1" applyBorder="1" applyAlignment="1" applyProtection="1">
      <alignment vertical="center"/>
      <protection locked="0"/>
    </xf>
    <xf numFmtId="176" fontId="9" fillId="0" borderId="0" xfId="4199" applyNumberFormat="1" applyFont="1" applyBorder="1" applyAlignment="1" applyProtection="1">
      <alignment vertical="center"/>
      <protection locked="0"/>
    </xf>
    <xf numFmtId="176" fontId="9" fillId="0" borderId="24" xfId="4199" applyNumberFormat="1" applyFont="1" applyBorder="1" applyAlignment="1" applyProtection="1">
      <alignment vertical="center"/>
      <protection locked="0"/>
    </xf>
    <xf numFmtId="0" fontId="11" fillId="0" borderId="0" xfId="4199" applyFont="1" applyAlignment="1" applyProtection="1">
      <alignment vertical="center"/>
      <protection locked="0"/>
    </xf>
    <xf numFmtId="176" fontId="11" fillId="0" borderId="0" xfId="4199" applyNumberFormat="1" applyFont="1" applyAlignment="1" applyProtection="1">
      <alignment vertical="center"/>
      <protection locked="0"/>
    </xf>
    <xf numFmtId="176" fontId="11" fillId="0" borderId="0" xfId="4199" applyNumberFormat="1" applyFont="1" applyAlignment="1" applyProtection="1">
      <alignment horizontal="right" vertical="center"/>
      <protection locked="0"/>
    </xf>
    <xf numFmtId="0" fontId="176" fillId="0" borderId="0" xfId="4199" applyFont="1" applyAlignment="1" applyProtection="1">
      <alignment vertical="center"/>
      <protection locked="0"/>
    </xf>
    <xf numFmtId="0" fontId="176" fillId="0" borderId="0" xfId="4199" applyFont="1" applyProtection="1">
      <protection locked="0"/>
    </xf>
    <xf numFmtId="168" fontId="11" fillId="125" borderId="0" xfId="4200" quotePrefix="1" applyFont="1" applyFill="1" applyAlignment="1" applyProtection="1">
      <alignment horizontal="left" vertical="center"/>
    </xf>
    <xf numFmtId="168" fontId="9" fillId="125" borderId="0" xfId="4200" applyFont="1" applyFill="1" applyAlignment="1">
      <alignment vertical="center"/>
    </xf>
    <xf numFmtId="168" fontId="11" fillId="125" borderId="0" xfId="4200" applyFont="1" applyFill="1" applyAlignment="1" applyProtection="1">
      <alignment vertical="center"/>
    </xf>
    <xf numFmtId="168" fontId="3" fillId="125" borderId="0" xfId="4200" applyFill="1"/>
    <xf numFmtId="168" fontId="10" fillId="0" borderId="36" xfId="4200" applyFont="1" applyBorder="1" applyAlignment="1" applyProtection="1">
      <alignment horizontal="centerContinuous" vertical="center"/>
    </xf>
    <xf numFmtId="168" fontId="9" fillId="0" borderId="37" xfId="4200" applyFont="1" applyBorder="1" applyAlignment="1">
      <alignment horizontal="centerContinuous" vertical="center"/>
    </xf>
    <xf numFmtId="168" fontId="9" fillId="0" borderId="38" xfId="4200" applyFont="1" applyBorder="1" applyAlignment="1">
      <alignment horizontal="centerContinuous" vertical="center"/>
    </xf>
    <xf numFmtId="168" fontId="3" fillId="0" borderId="0" xfId="4200"/>
    <xf numFmtId="168" fontId="9" fillId="0" borderId="61" xfId="4200" applyFont="1" applyBorder="1" applyAlignment="1" applyProtection="1">
      <alignment horizontal="centerContinuous" vertical="center"/>
    </xf>
    <xf numFmtId="168" fontId="9" fillId="0" borderId="26" xfId="4200" applyFont="1" applyBorder="1" applyAlignment="1">
      <alignment horizontal="centerContinuous" vertical="center"/>
    </xf>
    <xf numFmtId="168" fontId="9" fillId="0" borderId="55" xfId="4200" applyFont="1" applyBorder="1" applyAlignment="1">
      <alignment horizontal="centerContinuous" vertical="center"/>
    </xf>
    <xf numFmtId="168" fontId="9" fillId="0" borderId="39" xfId="4200" applyFont="1" applyBorder="1" applyAlignment="1">
      <alignment vertical="center"/>
    </xf>
    <xf numFmtId="168" fontId="9" fillId="0" borderId="0" xfId="4200" applyFont="1" applyBorder="1" applyAlignment="1" applyProtection="1">
      <alignment horizontal="left" vertical="center"/>
    </xf>
    <xf numFmtId="168" fontId="9" fillId="0" borderId="0" xfId="4200" applyFont="1" applyBorder="1" applyAlignment="1">
      <alignment horizontal="centerContinuous" vertical="center"/>
    </xf>
    <xf numFmtId="168" fontId="9" fillId="0" borderId="40" xfId="4200" applyFont="1" applyBorder="1" applyAlignment="1">
      <alignment vertical="center"/>
    </xf>
    <xf numFmtId="168" fontId="3" fillId="0" borderId="0" xfId="4200" applyAlignment="1">
      <alignment vertical="center"/>
    </xf>
    <xf numFmtId="10" fontId="9" fillId="0" borderId="0" xfId="4200" applyNumberFormat="1" applyFont="1" applyBorder="1" applyAlignment="1" applyProtection="1">
      <alignment vertical="center"/>
    </xf>
    <xf numFmtId="37" fontId="9" fillId="0" borderId="0" xfId="4200" applyNumberFormat="1" applyFont="1" applyBorder="1" applyAlignment="1" applyProtection="1">
      <alignment vertical="center"/>
    </xf>
    <xf numFmtId="10" fontId="3" fillId="0" borderId="0" xfId="4200" applyNumberFormat="1" applyAlignment="1" applyProtection="1">
      <alignment vertical="center"/>
    </xf>
    <xf numFmtId="37" fontId="3" fillId="0" borderId="0" xfId="4200" applyNumberFormat="1" applyAlignment="1" applyProtection="1">
      <alignment vertical="center"/>
    </xf>
    <xf numFmtId="168" fontId="9" fillId="0" borderId="39" xfId="4200" applyFont="1" applyBorder="1" applyAlignment="1">
      <alignment horizontal="centerContinuous" vertical="center"/>
    </xf>
    <xf numFmtId="168" fontId="9" fillId="0" borderId="107" xfId="4200" applyFont="1" applyBorder="1" applyAlignment="1" applyProtection="1">
      <alignment horizontal="centerContinuous" vertical="center"/>
    </xf>
    <xf numFmtId="168" fontId="9" fillId="0" borderId="21" xfId="4200" applyFont="1" applyBorder="1" applyAlignment="1" applyProtection="1">
      <alignment vertical="center"/>
    </xf>
    <xf numFmtId="10" fontId="9" fillId="0" borderId="21" xfId="4200" applyNumberFormat="1" applyFont="1" applyBorder="1" applyAlignment="1" applyProtection="1">
      <alignment horizontal="centerContinuous" vertical="center"/>
    </xf>
    <xf numFmtId="37" fontId="9" fillId="0" borderId="108" xfId="4200" applyNumberFormat="1" applyFont="1" applyBorder="1" applyAlignment="1" applyProtection="1">
      <alignment horizontal="centerContinuous" vertical="center"/>
    </xf>
    <xf numFmtId="37" fontId="9" fillId="0" borderId="109" xfId="4200" applyNumberFormat="1" applyFont="1" applyBorder="1" applyAlignment="1" applyProtection="1">
      <alignment horizontal="centerContinuous" vertical="center"/>
    </xf>
    <xf numFmtId="37" fontId="9" fillId="0" borderId="110" xfId="4200" applyNumberFormat="1" applyFont="1" applyBorder="1" applyAlignment="1" applyProtection="1">
      <alignment horizontal="centerContinuous" vertical="center"/>
    </xf>
    <xf numFmtId="37" fontId="9" fillId="0" borderId="22" xfId="4200" applyNumberFormat="1" applyFont="1" applyBorder="1" applyAlignment="1" applyProtection="1">
      <alignment horizontal="centerContinuous" vertical="center"/>
    </xf>
    <xf numFmtId="168" fontId="9" fillId="0" borderId="51" xfId="4200" applyFont="1" applyBorder="1" applyAlignment="1" applyProtection="1">
      <alignment horizontal="centerContinuous" vertical="center"/>
    </xf>
    <xf numFmtId="37" fontId="3" fillId="0" borderId="0" xfId="4200" applyNumberFormat="1" applyProtection="1"/>
    <xf numFmtId="10" fontId="3" fillId="0" borderId="0" xfId="4200" applyNumberFormat="1" applyProtection="1"/>
    <xf numFmtId="168" fontId="9" fillId="0" borderId="111" xfId="4200" applyFont="1" applyBorder="1" applyAlignment="1" applyProtection="1">
      <alignment horizontal="centerContinuous" vertical="center"/>
    </xf>
    <xf numFmtId="168" fontId="9" fillId="0" borderId="0" xfId="4200" applyFont="1" applyBorder="1" applyAlignment="1" applyProtection="1">
      <alignment vertical="center"/>
    </xf>
    <xf numFmtId="37" fontId="9" fillId="0" borderId="112" xfId="4200" applyNumberFormat="1" applyFont="1" applyBorder="1" applyAlignment="1" applyProtection="1">
      <alignment vertical="center"/>
    </xf>
    <xf numFmtId="37" fontId="9" fillId="0" borderId="68" xfId="4200" applyNumberFormat="1" applyFont="1" applyBorder="1" applyAlignment="1" applyProtection="1">
      <alignment horizontal="centerContinuous" vertical="center"/>
    </xf>
    <xf numFmtId="37" fontId="9" fillId="0" borderId="24" xfId="4200" applyNumberFormat="1" applyFont="1" applyBorder="1" applyAlignment="1" applyProtection="1">
      <alignment horizontal="centerContinuous" vertical="center"/>
    </xf>
    <xf numFmtId="168" fontId="9" fillId="0" borderId="40" xfId="4200" applyFont="1" applyBorder="1" applyAlignment="1" applyProtection="1">
      <alignment horizontal="centerContinuous" vertical="center"/>
    </xf>
    <xf numFmtId="10" fontId="9" fillId="0" borderId="0" xfId="4200" applyNumberFormat="1" applyFont="1" applyBorder="1" applyAlignment="1" applyProtection="1">
      <alignment horizontal="centerContinuous" vertical="center"/>
    </xf>
    <xf numFmtId="37" fontId="9" fillId="0" borderId="112" xfId="4200" applyNumberFormat="1" applyFont="1" applyBorder="1" applyAlignment="1" applyProtection="1">
      <alignment horizontal="centerContinuous" vertical="center"/>
    </xf>
    <xf numFmtId="37" fontId="9" fillId="0" borderId="68" xfId="4200" applyNumberFormat="1" applyFont="1" applyBorder="1" applyAlignment="1" applyProtection="1">
      <alignment horizontal="center" vertical="center"/>
    </xf>
    <xf numFmtId="37" fontId="9" fillId="0" borderId="24" xfId="4200" applyNumberFormat="1" applyFont="1" applyBorder="1" applyAlignment="1" applyProtection="1">
      <alignment horizontal="center" vertical="center"/>
    </xf>
    <xf numFmtId="168" fontId="9" fillId="0" borderId="113" xfId="4200" applyFont="1" applyBorder="1" applyAlignment="1">
      <alignment horizontal="centerContinuous" vertical="center"/>
    </xf>
    <xf numFmtId="168" fontId="9" fillId="0" borderId="114" xfId="4200" applyFont="1" applyBorder="1" applyAlignment="1">
      <alignment horizontal="centerContinuous" vertical="center"/>
    </xf>
    <xf numFmtId="10" fontId="9" fillId="0" borderId="114" xfId="4200" applyNumberFormat="1" applyFont="1" applyBorder="1" applyAlignment="1" applyProtection="1">
      <alignment horizontal="centerContinuous" vertical="center"/>
    </xf>
    <xf numFmtId="37" fontId="9" fillId="0" borderId="115" xfId="4200" applyNumberFormat="1" applyFont="1" applyBorder="1" applyAlignment="1" applyProtection="1">
      <alignment horizontal="centerContinuous" vertical="center"/>
    </xf>
    <xf numFmtId="37" fontId="9" fillId="0" borderId="116" xfId="4200" applyNumberFormat="1" applyFont="1" applyBorder="1" applyAlignment="1" applyProtection="1">
      <alignment horizontal="centerContinuous" vertical="center"/>
    </xf>
    <xf numFmtId="37" fontId="9" fillId="0" borderId="117" xfId="4200" applyNumberFormat="1" applyFont="1" applyBorder="1" applyAlignment="1" applyProtection="1">
      <alignment horizontal="centerContinuous" vertical="center"/>
    </xf>
    <xf numFmtId="168" fontId="9" fillId="0" borderId="118" xfId="4200" applyFont="1" applyBorder="1" applyAlignment="1">
      <alignment horizontal="centerContinuous" vertical="center"/>
    </xf>
    <xf numFmtId="168" fontId="9" fillId="0" borderId="111" xfId="4200" applyFont="1" applyBorder="1" applyAlignment="1">
      <alignment horizontal="centerContinuous" vertical="center"/>
    </xf>
    <xf numFmtId="168" fontId="9" fillId="0" borderId="0" xfId="4200" applyFont="1" applyBorder="1" applyAlignment="1">
      <alignment vertical="center"/>
    </xf>
    <xf numFmtId="168" fontId="1" fillId="0" borderId="59" xfId="4200" applyFont="1" applyBorder="1" applyAlignment="1">
      <alignment horizontal="right" vertical="center"/>
    </xf>
    <xf numFmtId="37" fontId="9" fillId="0" borderId="119" xfId="4200" applyNumberFormat="1" applyFont="1" applyBorder="1" applyAlignment="1" applyProtection="1">
      <alignment horizontal="right" vertical="center"/>
    </xf>
    <xf numFmtId="37" fontId="9" fillId="0" borderId="24" xfId="4200" applyNumberFormat="1" applyFont="1" applyBorder="1" applyAlignment="1" applyProtection="1">
      <alignment horizontal="right" vertical="center"/>
    </xf>
    <xf numFmtId="168" fontId="9" fillId="0" borderId="40" xfId="4200" applyFont="1" applyBorder="1" applyAlignment="1">
      <alignment horizontal="centerContinuous" vertical="center"/>
    </xf>
    <xf numFmtId="168" fontId="9" fillId="0" borderId="113" xfId="4200" applyFont="1" applyBorder="1" applyAlignment="1" applyProtection="1">
      <alignment horizontal="centerContinuous" vertical="center"/>
    </xf>
    <xf numFmtId="10" fontId="9" fillId="0" borderId="114" xfId="4200" quotePrefix="1" applyNumberFormat="1" applyFont="1" applyBorder="1" applyAlignment="1" applyProtection="1">
      <alignment horizontal="center" vertical="center"/>
    </xf>
    <xf numFmtId="10" fontId="9" fillId="0" borderId="114" xfId="4200" applyNumberFormat="1" applyFont="1" applyBorder="1" applyAlignment="1" applyProtection="1">
      <alignment horizontal="left" vertical="center"/>
    </xf>
    <xf numFmtId="37" fontId="9" fillId="0" borderId="115" xfId="4200" applyNumberFormat="1" applyFont="1" applyBorder="1" applyAlignment="1" applyProtection="1">
      <alignment vertical="center"/>
    </xf>
    <xf numFmtId="168" fontId="9" fillId="0" borderId="118" xfId="4200" applyFont="1" applyBorder="1" applyAlignment="1" applyProtection="1">
      <alignment horizontal="centerContinuous" vertical="center"/>
    </xf>
    <xf numFmtId="39" fontId="3" fillId="0" borderId="0" xfId="4200" applyNumberFormat="1" applyProtection="1"/>
    <xf numFmtId="10" fontId="9" fillId="0" borderId="114" xfId="4200" applyNumberFormat="1" applyFont="1" applyBorder="1" applyAlignment="1" applyProtection="1">
      <alignment horizontal="center" vertical="center"/>
    </xf>
    <xf numFmtId="168" fontId="9" fillId="0" borderId="115" xfId="4200" applyFont="1" applyBorder="1" applyAlignment="1">
      <alignment vertical="center"/>
    </xf>
    <xf numFmtId="168" fontId="9" fillId="0" borderId="127" xfId="4200" applyFont="1" applyBorder="1" applyAlignment="1" applyProtection="1">
      <alignment horizontal="centerContinuous" vertical="center"/>
    </xf>
    <xf numFmtId="37" fontId="9" fillId="0" borderId="128" xfId="4200" applyNumberFormat="1" applyFont="1" applyBorder="1" applyAlignment="1" applyProtection="1">
      <alignment horizontal="center" vertical="center"/>
    </xf>
    <xf numFmtId="37" fontId="9" fillId="0" borderId="128" xfId="4200" applyNumberFormat="1" applyFont="1" applyBorder="1" applyAlignment="1" applyProtection="1">
      <alignment horizontal="left" vertical="center"/>
    </xf>
    <xf numFmtId="37" fontId="9" fillId="0" borderId="129" xfId="4200" applyNumberFormat="1" applyFont="1" applyBorder="1" applyAlignment="1" applyProtection="1">
      <alignment vertical="center"/>
    </xf>
    <xf numFmtId="168" fontId="9" fillId="0" borderId="131" xfId="4200" applyFont="1" applyBorder="1" applyAlignment="1" applyProtection="1">
      <alignment horizontal="centerContinuous" vertical="center"/>
    </xf>
    <xf numFmtId="37" fontId="9" fillId="0" borderId="0" xfId="4200" applyNumberFormat="1" applyFont="1" applyBorder="1" applyAlignment="1" applyProtection="1">
      <alignment horizontal="center" vertical="center"/>
    </xf>
    <xf numFmtId="37" fontId="9" fillId="0" borderId="0" xfId="4200" applyNumberFormat="1" applyFont="1" applyBorder="1" applyAlignment="1" applyProtection="1">
      <alignment horizontal="centerContinuous" vertical="center"/>
    </xf>
    <xf numFmtId="168" fontId="9" fillId="0" borderId="133" xfId="4200" applyFont="1" applyBorder="1" applyAlignment="1" applyProtection="1">
      <alignment horizontal="centerContinuous" vertical="center"/>
    </xf>
    <xf numFmtId="10" fontId="9" fillId="0" borderId="26" xfId="4200" quotePrefix="1" applyNumberFormat="1" applyFont="1" applyBorder="1" applyAlignment="1" applyProtection="1">
      <alignment horizontal="center" vertical="center"/>
    </xf>
    <xf numFmtId="10" fontId="9" fillId="0" borderId="26" xfId="4200" applyNumberFormat="1" applyFont="1" applyBorder="1" applyAlignment="1" applyProtection="1">
      <alignment horizontal="left" vertical="center"/>
    </xf>
    <xf numFmtId="37" fontId="9" fillId="0" borderId="134" xfId="4200" applyNumberFormat="1" applyFont="1" applyBorder="1" applyAlignment="1" applyProtection="1">
      <alignment vertical="center"/>
    </xf>
    <xf numFmtId="168" fontId="9" fillId="0" borderId="133" xfId="4200" applyFont="1" applyBorder="1" applyAlignment="1">
      <alignment horizontal="centerContinuous" vertical="center"/>
    </xf>
    <xf numFmtId="37" fontId="9" fillId="0" borderId="26" xfId="4200" applyNumberFormat="1" applyFont="1" applyBorder="1" applyAlignment="1" applyProtection="1">
      <alignment horizontal="left" vertical="center"/>
    </xf>
    <xf numFmtId="168" fontId="9" fillId="0" borderId="55" xfId="4200" applyFont="1" applyBorder="1" applyAlignment="1" applyProtection="1">
      <alignment horizontal="centerContinuous" vertical="center"/>
    </xf>
    <xf numFmtId="37" fontId="9" fillId="0" borderId="114" xfId="4200" applyNumberFormat="1" applyFont="1" applyBorder="1" applyAlignment="1" applyProtection="1">
      <alignment horizontal="left" vertical="center"/>
    </xf>
    <xf numFmtId="168" fontId="9" fillId="0" borderId="39" xfId="4200" applyFont="1" applyBorder="1" applyAlignment="1" applyProtection="1">
      <alignment horizontal="centerContinuous" vertical="center"/>
    </xf>
    <xf numFmtId="37" fontId="9" fillId="0" borderId="0" xfId="4200" applyNumberFormat="1" applyFont="1" applyBorder="1" applyAlignment="1" applyProtection="1">
      <alignment horizontal="left" vertical="center"/>
    </xf>
    <xf numFmtId="37" fontId="9" fillId="0" borderId="41" xfId="4200" applyNumberFormat="1" applyFont="1" applyBorder="1" applyAlignment="1" applyProtection="1">
      <alignment horizontal="left" vertical="center"/>
    </xf>
    <xf numFmtId="168" fontId="9" fillId="0" borderId="9" xfId="4200" applyFont="1" applyBorder="1" applyAlignment="1">
      <alignment vertical="center"/>
    </xf>
    <xf numFmtId="37" fontId="9" fillId="0" borderId="9" xfId="4200" applyNumberFormat="1" applyFont="1" applyBorder="1" applyAlignment="1" applyProtection="1">
      <alignment vertical="center"/>
    </xf>
    <xf numFmtId="168" fontId="9" fillId="0" borderId="42" xfId="4200" applyFont="1" applyBorder="1" applyAlignment="1">
      <alignment vertical="center"/>
    </xf>
    <xf numFmtId="168" fontId="11" fillId="0" borderId="0" xfId="4200" applyFont="1" applyAlignment="1" applyProtection="1">
      <alignment horizontal="left" vertical="center"/>
    </xf>
    <xf numFmtId="168" fontId="9" fillId="0" borderId="0" xfId="4200" applyFont="1" applyAlignment="1">
      <alignment vertical="center"/>
    </xf>
    <xf numFmtId="168" fontId="149" fillId="0" borderId="0" xfId="4200" applyFont="1"/>
    <xf numFmtId="168" fontId="3" fillId="0" borderId="0" xfId="4200" applyAlignment="1">
      <alignment horizontal="centerContinuous"/>
    </xf>
    <xf numFmtId="168" fontId="3" fillId="0" borderId="0" xfId="4200" applyAlignment="1" applyProtection="1">
      <alignment horizontal="left"/>
    </xf>
    <xf numFmtId="168" fontId="180" fillId="0" borderId="0" xfId="4200" applyFont="1" applyProtection="1">
      <protection locked="0"/>
    </xf>
    <xf numFmtId="168" fontId="11" fillId="125" borderId="0" xfId="4201" applyFont="1" applyFill="1" applyAlignment="1" applyProtection="1">
      <alignment horizontal="left" vertical="center"/>
    </xf>
    <xf numFmtId="168" fontId="9" fillId="125" borderId="0" xfId="4201" applyFont="1" applyFill="1" applyAlignment="1">
      <alignment vertical="center"/>
    </xf>
    <xf numFmtId="168" fontId="9" fillId="125" borderId="0" xfId="4201" applyFont="1" applyFill="1" applyBorder="1" applyAlignment="1">
      <alignment vertical="center"/>
    </xf>
    <xf numFmtId="168" fontId="11" fillId="125" borderId="0" xfId="4201" applyFont="1" applyFill="1" applyAlignment="1" applyProtection="1">
      <alignment horizontal="right" vertical="center"/>
    </xf>
    <xf numFmtId="168" fontId="3" fillId="125" borderId="0" xfId="4201" applyFill="1" applyAlignment="1">
      <alignment vertical="center"/>
    </xf>
    <xf numFmtId="168" fontId="3" fillId="125" borderId="0" xfId="4201" applyFill="1"/>
    <xf numFmtId="168" fontId="10" fillId="0" borderId="36" xfId="4201" applyFont="1" applyBorder="1" applyAlignment="1" applyProtection="1">
      <alignment horizontal="centerContinuous" vertical="center"/>
    </xf>
    <xf numFmtId="168" fontId="9" fillId="0" borderId="37" xfId="4201" applyFont="1" applyBorder="1" applyAlignment="1">
      <alignment horizontal="centerContinuous" vertical="center"/>
    </xf>
    <xf numFmtId="168" fontId="9" fillId="0" borderId="38" xfId="4201" applyFont="1" applyBorder="1" applyAlignment="1">
      <alignment horizontal="centerContinuous" vertical="center"/>
    </xf>
    <xf numFmtId="168" fontId="3" fillId="0" borderId="0" xfId="4201" applyAlignment="1">
      <alignment vertical="center"/>
    </xf>
    <xf numFmtId="168" fontId="3" fillId="0" borderId="0" xfId="4201"/>
    <xf numFmtId="168" fontId="9" fillId="0" borderId="39" xfId="4201" applyFont="1" applyBorder="1" applyAlignment="1" applyProtection="1">
      <alignment horizontal="centerContinuous" vertical="center"/>
    </xf>
    <xf numFmtId="168" fontId="9" fillId="0" borderId="0" xfId="4201" applyFont="1" applyBorder="1" applyAlignment="1">
      <alignment horizontal="centerContinuous" vertical="center"/>
    </xf>
    <xf numFmtId="168" fontId="9" fillId="0" borderId="40" xfId="4201" applyFont="1" applyBorder="1" applyAlignment="1">
      <alignment horizontal="centerContinuous" vertical="center"/>
    </xf>
    <xf numFmtId="168" fontId="9" fillId="0" borderId="69" xfId="4201" applyFont="1" applyBorder="1" applyAlignment="1">
      <alignment vertical="center"/>
    </xf>
    <xf numFmtId="168" fontId="9" fillId="0" borderId="21" xfId="4201" applyFont="1" applyBorder="1" applyAlignment="1">
      <alignment vertical="center"/>
    </xf>
    <xf numFmtId="168" fontId="9" fillId="0" borderId="21" xfId="4201" applyFont="1" applyBorder="1" applyAlignment="1">
      <alignment horizontal="centerContinuous" vertical="center"/>
    </xf>
    <xf numFmtId="168" fontId="9" fillId="0" borderId="51" xfId="4201" applyFont="1" applyBorder="1" applyAlignment="1">
      <alignment vertical="center"/>
    </xf>
    <xf numFmtId="168" fontId="9" fillId="0" borderId="39" xfId="4201" quotePrefix="1" applyFont="1" applyBorder="1" applyAlignment="1" applyProtection="1">
      <alignment horizontal="left" vertical="center"/>
    </xf>
    <xf numFmtId="168" fontId="3" fillId="0" borderId="0" xfId="4201" applyBorder="1"/>
    <xf numFmtId="168" fontId="9" fillId="0" borderId="0" xfId="4201" applyFont="1" applyBorder="1" applyAlignment="1">
      <alignment horizontal="left" vertical="center"/>
    </xf>
    <xf numFmtId="168" fontId="9" fillId="0" borderId="40" xfId="4201" applyFont="1" applyBorder="1" applyAlignment="1">
      <alignment horizontal="left" vertical="center"/>
    </xf>
    <xf numFmtId="168" fontId="9" fillId="0" borderId="39" xfId="4201" applyFont="1" applyBorder="1" applyAlignment="1" applyProtection="1">
      <alignment horizontal="left" vertical="center"/>
    </xf>
    <xf numFmtId="37" fontId="9" fillId="0" borderId="0" xfId="4201" applyNumberFormat="1" applyFont="1" applyBorder="1" applyAlignment="1" applyProtection="1">
      <alignment horizontal="left" vertical="center"/>
    </xf>
    <xf numFmtId="10" fontId="9" fillId="0" borderId="0" xfId="4201" applyNumberFormat="1" applyFont="1" applyBorder="1" applyAlignment="1" applyProtection="1">
      <alignment horizontal="left" vertical="center"/>
    </xf>
    <xf numFmtId="37" fontId="3" fillId="0" borderId="0" xfId="4201" applyNumberFormat="1" applyAlignment="1" applyProtection="1">
      <alignment vertical="center"/>
    </xf>
    <xf numFmtId="10" fontId="3" fillId="0" borderId="0" xfId="4201" applyNumberFormat="1" applyProtection="1"/>
    <xf numFmtId="37" fontId="3" fillId="0" borderId="0" xfId="4201" applyNumberFormat="1" applyProtection="1"/>
    <xf numFmtId="168" fontId="9" fillId="0" borderId="61" xfId="4201" applyFont="1" applyBorder="1" applyAlignment="1">
      <alignment horizontal="left" vertical="center"/>
    </xf>
    <xf numFmtId="168" fontId="9" fillId="0" borderId="26" xfId="4201" applyFont="1" applyBorder="1" applyAlignment="1">
      <alignment horizontal="left" vertical="center"/>
    </xf>
    <xf numFmtId="10" fontId="9" fillId="0" borderId="26" xfId="4201" applyNumberFormat="1" applyFont="1" applyBorder="1" applyAlignment="1" applyProtection="1">
      <alignment horizontal="left" vertical="center"/>
    </xf>
    <xf numFmtId="37" fontId="9" fillId="0" borderId="26" xfId="4201" applyNumberFormat="1" applyFont="1" applyBorder="1" applyAlignment="1" applyProtection="1">
      <alignment horizontal="left" vertical="center"/>
    </xf>
    <xf numFmtId="168" fontId="9" fillId="0" borderId="55" xfId="4201" applyFont="1" applyBorder="1" applyAlignment="1">
      <alignment horizontal="left" vertical="center"/>
    </xf>
    <xf numFmtId="168" fontId="9" fillId="0" borderId="111" xfId="4201" applyFont="1" applyBorder="1" applyAlignment="1">
      <alignment horizontal="centerContinuous" vertical="center"/>
    </xf>
    <xf numFmtId="168" fontId="9" fillId="0" borderId="112" xfId="4201" applyFont="1" applyBorder="1" applyAlignment="1">
      <alignment horizontal="centerContinuous" vertical="center"/>
    </xf>
    <xf numFmtId="10" fontId="9" fillId="0" borderId="0" xfId="4201" applyNumberFormat="1" applyFont="1" applyBorder="1" applyAlignment="1" applyProtection="1">
      <alignment vertical="center"/>
    </xf>
    <xf numFmtId="37" fontId="9" fillId="0" borderId="112" xfId="4201" applyNumberFormat="1" applyFont="1" applyBorder="1" applyAlignment="1" applyProtection="1">
      <alignment vertical="center"/>
    </xf>
    <xf numFmtId="37" fontId="9" fillId="0" borderId="68" xfId="4201" applyNumberFormat="1" applyFont="1" applyBorder="1" applyAlignment="1" applyProtection="1">
      <alignment vertical="center"/>
    </xf>
    <xf numFmtId="37" fontId="9" fillId="0" borderId="0" xfId="4201" applyNumberFormat="1" applyFont="1" applyBorder="1" applyAlignment="1" applyProtection="1">
      <alignment horizontal="centerContinuous" vertical="center"/>
    </xf>
    <xf numFmtId="37" fontId="9" fillId="0" borderId="24" xfId="4201" applyNumberFormat="1" applyFont="1" applyBorder="1" applyAlignment="1" applyProtection="1">
      <alignment horizontal="centerContinuous" vertical="center"/>
    </xf>
    <xf numFmtId="10" fontId="9" fillId="0" borderId="0" xfId="4201" applyNumberFormat="1" applyFont="1" applyBorder="1" applyAlignment="1" applyProtection="1">
      <alignment horizontal="centerContinuous" vertical="center"/>
    </xf>
    <xf numFmtId="37" fontId="9" fillId="0" borderId="112" xfId="4201" applyNumberFormat="1" applyFont="1" applyBorder="1" applyAlignment="1" applyProtection="1">
      <alignment horizontal="centerContinuous" vertical="center"/>
    </xf>
    <xf numFmtId="37" fontId="9" fillId="0" borderId="68" xfId="4201" applyNumberFormat="1" applyFont="1" applyBorder="1" applyAlignment="1" applyProtection="1">
      <alignment horizontal="centerContinuous" vertical="center"/>
    </xf>
    <xf numFmtId="168" fontId="9" fillId="0" borderId="114" xfId="4201" applyFont="1" applyBorder="1" applyAlignment="1" applyProtection="1">
      <alignment horizontal="centerContinuous" vertical="center"/>
    </xf>
    <xf numFmtId="37" fontId="9" fillId="0" borderId="117" xfId="4201" applyNumberFormat="1" applyFont="1" applyBorder="1" applyAlignment="1" applyProtection="1">
      <alignment horizontal="centerContinuous" vertical="center"/>
    </xf>
    <xf numFmtId="168" fontId="9" fillId="0" borderId="114" xfId="4201" applyFont="1" applyBorder="1" applyAlignment="1">
      <alignment horizontal="centerContinuous" vertical="center"/>
    </xf>
    <xf numFmtId="168" fontId="9" fillId="0" borderId="68" xfId="4201" applyFont="1" applyBorder="1" applyAlignment="1">
      <alignment horizontal="centerContinuous" vertical="center"/>
    </xf>
    <xf numFmtId="37" fontId="9" fillId="0" borderId="23" xfId="4201" applyNumberFormat="1" applyFont="1" applyBorder="1" applyAlignment="1" applyProtection="1">
      <alignment horizontal="centerContinuous" vertical="center"/>
    </xf>
    <xf numFmtId="168" fontId="9" fillId="0" borderId="111" xfId="4201" applyFont="1" applyBorder="1" applyAlignment="1" applyProtection="1">
      <alignment horizontal="centerContinuous" vertical="center"/>
    </xf>
    <xf numFmtId="168" fontId="9" fillId="0" borderId="112" xfId="4201" applyFont="1" applyBorder="1" applyAlignment="1" applyProtection="1">
      <alignment horizontal="centerContinuous" vertical="center"/>
    </xf>
    <xf numFmtId="168" fontId="9" fillId="0" borderId="40" xfId="4201" applyFont="1" applyBorder="1" applyAlignment="1" applyProtection="1">
      <alignment horizontal="centerContinuous" vertical="center"/>
    </xf>
    <xf numFmtId="37" fontId="9" fillId="0" borderId="68" xfId="4201" applyNumberFormat="1" applyFont="1" applyBorder="1" applyAlignment="1" applyProtection="1">
      <alignment horizontal="center" vertical="center"/>
    </xf>
    <xf numFmtId="37" fontId="9" fillId="0" borderId="68" xfId="4201" quotePrefix="1" applyNumberFormat="1" applyFont="1" applyBorder="1" applyAlignment="1" applyProtection="1">
      <alignment horizontal="center" vertical="center"/>
    </xf>
    <xf numFmtId="168" fontId="9" fillId="0" borderId="113" xfId="4201" applyFont="1" applyBorder="1" applyAlignment="1">
      <alignment horizontal="centerContinuous" vertical="center"/>
    </xf>
    <xf numFmtId="168" fontId="9" fillId="0" borderId="115" xfId="4201" applyFont="1" applyBorder="1" applyAlignment="1">
      <alignment horizontal="centerContinuous" vertical="center"/>
    </xf>
    <xf numFmtId="10" fontId="9" fillId="0" borderId="114" xfId="4201" applyNumberFormat="1" applyFont="1" applyBorder="1" applyAlignment="1" applyProtection="1">
      <alignment horizontal="centerContinuous" vertical="center"/>
    </xf>
    <xf numFmtId="37" fontId="9" fillId="0" borderId="115" xfId="4201" applyNumberFormat="1" applyFont="1" applyBorder="1" applyAlignment="1" applyProtection="1">
      <alignment horizontal="centerContinuous" vertical="center"/>
    </xf>
    <xf numFmtId="168" fontId="9" fillId="0" borderId="118" xfId="4201" applyFont="1" applyBorder="1" applyAlignment="1">
      <alignment horizontal="centerContinuous" vertical="center"/>
    </xf>
    <xf numFmtId="168" fontId="9" fillId="0" borderId="112" xfId="4201" applyFont="1" applyBorder="1" applyAlignment="1">
      <alignment vertical="center"/>
    </xf>
    <xf numFmtId="37" fontId="9" fillId="0" borderId="0" xfId="4201" applyNumberFormat="1" applyFont="1" applyBorder="1" applyAlignment="1" applyProtection="1">
      <alignment vertical="center"/>
    </xf>
    <xf numFmtId="168" fontId="9" fillId="0" borderId="59" xfId="4201" applyFont="1" applyBorder="1" applyAlignment="1">
      <alignment horizontal="centerContinuous" vertical="center"/>
    </xf>
    <xf numFmtId="37" fontId="9" fillId="0" borderId="73" xfId="4201" applyNumberFormat="1" applyFont="1" applyBorder="1" applyAlignment="1" applyProtection="1">
      <alignment vertical="center"/>
    </xf>
    <xf numFmtId="37" fontId="9" fillId="0" borderId="73" xfId="4201" applyNumberFormat="1" applyFont="1" applyBorder="1" applyAlignment="1" applyProtection="1">
      <alignment horizontal="left" vertical="center"/>
    </xf>
    <xf numFmtId="37" fontId="9" fillId="0" borderId="119" xfId="4201" applyNumberFormat="1" applyFont="1" applyBorder="1" applyAlignment="1" applyProtection="1">
      <alignment vertical="center"/>
    </xf>
    <xf numFmtId="168" fontId="9" fillId="0" borderId="113" xfId="4201" applyFont="1" applyBorder="1" applyAlignment="1" applyProtection="1">
      <alignment horizontal="centerContinuous" vertical="center"/>
    </xf>
    <xf numFmtId="168" fontId="9" fillId="0" borderId="115" xfId="4201" applyFont="1" applyBorder="1" applyAlignment="1">
      <alignment vertical="center"/>
    </xf>
    <xf numFmtId="10" fontId="9" fillId="0" borderId="114" xfId="4201" applyNumberFormat="1" applyFont="1" applyBorder="1" applyAlignment="1" applyProtection="1">
      <alignment horizontal="left" vertical="center"/>
    </xf>
    <xf numFmtId="37" fontId="9" fillId="0" borderId="114" xfId="4201" applyNumberFormat="1" applyFont="1" applyBorder="1" applyAlignment="1" applyProtection="1">
      <alignment vertical="center"/>
    </xf>
    <xf numFmtId="41" fontId="11" fillId="0" borderId="54" xfId="4201" applyNumberFormat="1" applyFont="1" applyFill="1" applyBorder="1" applyAlignment="1" applyProtection="1">
      <alignment horizontal="right" vertical="center"/>
    </xf>
    <xf numFmtId="41" fontId="178" fillId="0" borderId="71" xfId="4201" applyNumberFormat="1" applyFont="1" applyFill="1" applyBorder="1" applyAlignment="1" applyProtection="1">
      <alignment horizontal="right" vertical="center"/>
    </xf>
    <xf numFmtId="41" fontId="178" fillId="0" borderId="76" xfId="4201" applyNumberFormat="1" applyFont="1" applyFill="1" applyBorder="1" applyAlignment="1" applyProtection="1">
      <alignment horizontal="right" vertical="center"/>
    </xf>
    <xf numFmtId="168" fontId="9" fillId="0" borderId="118" xfId="4201" applyFont="1" applyBorder="1" applyAlignment="1" applyProtection="1">
      <alignment horizontal="centerContinuous" vertical="center"/>
    </xf>
    <xf numFmtId="39" fontId="3" fillId="0" borderId="0" xfId="4201" applyNumberFormat="1" applyProtection="1"/>
    <xf numFmtId="41" fontId="11" fillId="0" borderId="65" xfId="4201" applyNumberFormat="1" applyFont="1" applyFill="1" applyBorder="1" applyAlignment="1" applyProtection="1">
      <alignment horizontal="right" vertical="center"/>
    </xf>
    <xf numFmtId="41" fontId="178" fillId="0" borderId="2" xfId="4201" applyNumberFormat="1" applyFont="1" applyFill="1" applyBorder="1" applyAlignment="1" applyProtection="1">
      <alignment horizontal="right" vertical="center"/>
    </xf>
    <xf numFmtId="41" fontId="178" fillId="0" borderId="135" xfId="4201" applyNumberFormat="1" applyFont="1" applyFill="1" applyBorder="1" applyAlignment="1" applyProtection="1">
      <alignment horizontal="right" vertical="center"/>
    </xf>
    <xf numFmtId="168" fontId="9" fillId="0" borderId="61" xfId="4201" applyFont="1" applyBorder="1" applyAlignment="1" applyProtection="1">
      <alignment horizontal="centerContinuous" vertical="center"/>
    </xf>
    <xf numFmtId="168" fontId="9" fillId="0" borderId="71" xfId="4201" applyFont="1" applyBorder="1" applyAlignment="1">
      <alignment vertical="center"/>
    </xf>
    <xf numFmtId="37" fontId="9" fillId="0" borderId="26" xfId="4201" applyNumberFormat="1" applyFont="1" applyBorder="1" applyAlignment="1" applyProtection="1">
      <alignment vertical="center"/>
    </xf>
    <xf numFmtId="168" fontId="9" fillId="0" borderId="55" xfId="4201" applyFont="1" applyBorder="1" applyAlignment="1" applyProtection="1">
      <alignment horizontal="centerContinuous" vertical="center"/>
    </xf>
    <xf numFmtId="168" fontId="3" fillId="0" borderId="39" xfId="4201" applyBorder="1"/>
    <xf numFmtId="168" fontId="181" fillId="0" borderId="0" xfId="4201" applyFont="1" applyBorder="1"/>
    <xf numFmtId="41" fontId="179" fillId="0" borderId="2" xfId="4201" applyNumberFormat="1" applyFont="1" applyFill="1" applyBorder="1" applyAlignment="1" applyProtection="1">
      <alignment horizontal="right" vertical="center"/>
    </xf>
    <xf numFmtId="41" fontId="179" fillId="0" borderId="2" xfId="4201" applyNumberFormat="1" applyFont="1" applyFill="1" applyBorder="1" applyAlignment="1" applyProtection="1">
      <alignment horizontal="left" vertical="center"/>
    </xf>
    <xf numFmtId="41" fontId="11" fillId="0" borderId="2" xfId="4201" applyNumberFormat="1" applyFont="1" applyFill="1" applyBorder="1" applyAlignment="1" applyProtection="1">
      <alignment horizontal="right" vertical="center"/>
    </xf>
    <xf numFmtId="168" fontId="3" fillId="0" borderId="65" xfId="4201" applyBorder="1"/>
    <xf numFmtId="168" fontId="9" fillId="0" borderId="98" xfId="4201" applyFont="1" applyBorder="1" applyAlignment="1" applyProtection="1">
      <alignment horizontal="centerContinuous" vertical="center"/>
    </xf>
    <xf numFmtId="168" fontId="9" fillId="0" borderId="97" xfId="4201" applyFont="1" applyBorder="1" applyAlignment="1">
      <alignment vertical="center"/>
    </xf>
    <xf numFmtId="37" fontId="9" fillId="0" borderId="11" xfId="4201" applyNumberFormat="1" applyFont="1" applyBorder="1" applyAlignment="1" applyProtection="1">
      <alignment horizontal="left" vertical="center"/>
    </xf>
    <xf numFmtId="37" fontId="9" fillId="0" borderId="11" xfId="4201" applyNumberFormat="1" applyFont="1" applyBorder="1" applyAlignment="1" applyProtection="1">
      <alignment vertical="center"/>
    </xf>
    <xf numFmtId="41" fontId="11" fillId="0" borderId="88" xfId="4201" applyNumberFormat="1" applyFont="1" applyFill="1" applyBorder="1" applyAlignment="1" applyProtection="1">
      <alignment horizontal="right" vertical="center"/>
    </xf>
    <xf numFmtId="41" fontId="11" fillId="0" borderId="87" xfId="4201" applyNumberFormat="1" applyFont="1" applyFill="1" applyBorder="1" applyAlignment="1" applyProtection="1">
      <alignment horizontal="right" vertical="center"/>
    </xf>
    <xf numFmtId="41" fontId="178" fillId="0" borderId="89" xfId="4201" applyNumberFormat="1" applyFont="1" applyFill="1" applyBorder="1" applyAlignment="1" applyProtection="1">
      <alignment horizontal="right" vertical="center"/>
    </xf>
    <xf numFmtId="168" fontId="9" fillId="0" borderId="136" xfId="4201" applyFont="1" applyBorder="1" applyAlignment="1" applyProtection="1">
      <alignment horizontal="centerContinuous" vertical="center"/>
    </xf>
    <xf numFmtId="168" fontId="9" fillId="0" borderId="137" xfId="4201" applyFont="1" applyBorder="1" applyAlignment="1">
      <alignment horizontal="centerContinuous" vertical="center"/>
    </xf>
    <xf numFmtId="168" fontId="9" fillId="0" borderId="138" xfId="4201" applyFont="1" applyBorder="1" applyAlignment="1">
      <alignment vertical="center"/>
    </xf>
    <xf numFmtId="37" fontId="9" fillId="0" borderId="139" xfId="4201" applyNumberFormat="1" applyFont="1" applyBorder="1" applyAlignment="1" applyProtection="1">
      <alignment horizontal="center" vertical="center"/>
    </xf>
    <xf numFmtId="37" fontId="9" fillId="0" borderId="139" xfId="4201" applyNumberFormat="1" applyFont="1" applyBorder="1" applyAlignment="1" applyProtection="1">
      <alignment vertical="center"/>
    </xf>
    <xf numFmtId="41" fontId="11" fillId="0" borderId="140" xfId="4201" applyNumberFormat="1" applyFont="1" applyFill="1" applyBorder="1" applyAlignment="1" applyProtection="1">
      <alignment horizontal="right" vertical="center"/>
    </xf>
    <xf numFmtId="41" fontId="178" fillId="0" borderId="138" xfId="4201" applyNumberFormat="1" applyFont="1" applyFill="1" applyBorder="1" applyAlignment="1" applyProtection="1">
      <alignment horizontal="right" vertical="center"/>
    </xf>
    <xf numFmtId="41" fontId="178" fillId="0" borderId="92" xfId="4201" applyNumberFormat="1" applyFont="1" applyFill="1" applyBorder="1" applyAlignment="1" applyProtection="1">
      <alignment horizontal="right" vertical="center"/>
    </xf>
    <xf numFmtId="168" fontId="9" fillId="0" borderId="93" xfId="4201" applyFont="1" applyBorder="1" applyAlignment="1">
      <alignment horizontal="centerContinuous" vertical="center"/>
    </xf>
    <xf numFmtId="168" fontId="9" fillId="0" borderId="55" xfId="4201" applyFont="1" applyBorder="1" applyAlignment="1">
      <alignment horizontal="centerContinuous" vertical="center"/>
    </xf>
    <xf numFmtId="168" fontId="9" fillId="0" borderId="116" xfId="4201" applyFont="1" applyBorder="1" applyAlignment="1">
      <alignment vertical="center"/>
    </xf>
    <xf numFmtId="37" fontId="9" fillId="0" borderId="114" xfId="4201" applyNumberFormat="1" applyFont="1" applyBorder="1" applyAlignment="1" applyProtection="1">
      <alignment horizontal="left" vertical="center"/>
    </xf>
    <xf numFmtId="168" fontId="9" fillId="0" borderId="127" xfId="4201" applyFont="1" applyBorder="1" applyAlignment="1" applyProtection="1">
      <alignment horizontal="centerContinuous" vertical="center"/>
    </xf>
    <xf numFmtId="168" fontId="9" fillId="0" borderId="141" xfId="4201" applyFont="1" applyBorder="1" applyAlignment="1">
      <alignment vertical="center"/>
    </xf>
    <xf numFmtId="37" fontId="9" fillId="0" borderId="128" xfId="4201" applyNumberFormat="1" applyFont="1" applyBorder="1" applyAlignment="1" applyProtection="1">
      <alignment horizontal="left" vertical="center"/>
    </xf>
    <xf numFmtId="37" fontId="9" fillId="0" borderId="128" xfId="4201" applyNumberFormat="1" applyFont="1" applyBorder="1" applyAlignment="1" applyProtection="1">
      <alignment vertical="center"/>
    </xf>
    <xf numFmtId="41" fontId="178" fillId="0" borderId="87" xfId="4201" applyNumberFormat="1" applyFont="1" applyFill="1" applyBorder="1" applyAlignment="1" applyProtection="1">
      <alignment horizontal="right" vertical="center"/>
    </xf>
    <xf numFmtId="41" fontId="11" fillId="0" borderId="89" xfId="4201" applyNumberFormat="1" applyFont="1" applyFill="1" applyBorder="1" applyAlignment="1" applyProtection="1">
      <alignment horizontal="right" vertical="center"/>
    </xf>
    <xf numFmtId="168" fontId="9" fillId="0" borderId="131" xfId="4201" applyFont="1" applyBorder="1" applyAlignment="1" applyProtection="1">
      <alignment horizontal="centerContinuous" vertical="center"/>
    </xf>
    <xf numFmtId="41" fontId="178" fillId="0" borderId="142" xfId="4200" applyNumberFormat="1" applyFont="1" applyFill="1" applyBorder="1" applyAlignment="1" applyProtection="1">
      <alignment horizontal="right" vertical="center"/>
    </xf>
    <xf numFmtId="168" fontId="9" fillId="0" borderId="39" xfId="4201" applyFont="1" applyBorder="1" applyAlignment="1">
      <alignment vertical="center"/>
    </xf>
    <xf numFmtId="168" fontId="9" fillId="0" borderId="0" xfId="4201" applyFont="1" applyBorder="1" applyAlignment="1">
      <alignment vertical="center"/>
    </xf>
    <xf numFmtId="168" fontId="9" fillId="0" borderId="40" xfId="4201" applyFont="1" applyBorder="1" applyAlignment="1">
      <alignment vertical="center"/>
    </xf>
    <xf numFmtId="2" fontId="9" fillId="0" borderId="0" xfId="4201" applyNumberFormat="1" applyFont="1" applyBorder="1" applyAlignment="1" applyProtection="1">
      <alignment horizontal="left" vertical="center"/>
    </xf>
    <xf numFmtId="168" fontId="9" fillId="0" borderId="41" xfId="4201" applyFont="1" applyBorder="1" applyAlignment="1">
      <alignment vertical="center"/>
    </xf>
    <xf numFmtId="168" fontId="9" fillId="0" borderId="9" xfId="4201" quotePrefix="1" applyFont="1" applyBorder="1" applyAlignment="1">
      <alignment horizontal="left" vertical="center"/>
    </xf>
    <xf numFmtId="168" fontId="9" fillId="0" borderId="9" xfId="4201" applyFont="1" applyBorder="1" applyAlignment="1">
      <alignment vertical="center"/>
    </xf>
    <xf numFmtId="37" fontId="9" fillId="0" borderId="9" xfId="4201" applyNumberFormat="1" applyFont="1" applyBorder="1" applyAlignment="1" applyProtection="1">
      <alignment vertical="center"/>
    </xf>
    <xf numFmtId="168" fontId="9" fillId="0" borderId="42" xfId="4201" applyFont="1" applyBorder="1" applyAlignment="1">
      <alignment vertical="center"/>
    </xf>
    <xf numFmtId="168" fontId="9" fillId="0" borderId="0" xfId="4201" applyFont="1" applyAlignment="1">
      <alignment vertical="center"/>
    </xf>
    <xf numFmtId="168" fontId="149" fillId="0" borderId="0" xfId="4201" applyFont="1" applyAlignment="1">
      <alignment vertical="center"/>
    </xf>
    <xf numFmtId="168" fontId="11" fillId="0" borderId="0" xfId="4201" applyFont="1" applyAlignment="1">
      <alignment horizontal="right" vertical="center"/>
    </xf>
    <xf numFmtId="168" fontId="149" fillId="0" borderId="0" xfId="4201" applyFont="1"/>
    <xf numFmtId="168" fontId="3" fillId="0" borderId="0" xfId="4201" applyAlignment="1">
      <alignment horizontal="centerContinuous"/>
    </xf>
    <xf numFmtId="168" fontId="3" fillId="0" borderId="0" xfId="4201" applyAlignment="1" applyProtection="1">
      <alignment horizontal="left"/>
    </xf>
    <xf numFmtId="168" fontId="180" fillId="0" borderId="0" xfId="4201" applyFont="1" applyProtection="1">
      <protection locked="0"/>
    </xf>
    <xf numFmtId="168" fontId="11" fillId="125" borderId="0" xfId="4203" applyFont="1" applyFill="1" applyAlignment="1" applyProtection="1">
      <alignment horizontal="left" vertical="center"/>
    </xf>
    <xf numFmtId="168" fontId="11" fillId="125" borderId="0" xfId="4203" applyFont="1" applyFill="1" applyAlignment="1">
      <alignment vertical="center"/>
    </xf>
    <xf numFmtId="168" fontId="11" fillId="125" borderId="0" xfId="4203" quotePrefix="1" applyFont="1" applyFill="1" applyAlignment="1" applyProtection="1">
      <alignment horizontal="right" vertical="center"/>
    </xf>
    <xf numFmtId="168" fontId="182" fillId="125" borderId="0" xfId="4203" applyFont="1" applyFill="1" applyAlignment="1">
      <alignment vertical="center"/>
    </xf>
    <xf numFmtId="168" fontId="9" fillId="0" borderId="36" xfId="4203" applyFont="1" applyBorder="1" applyAlignment="1">
      <alignment vertical="center"/>
    </xf>
    <xf numFmtId="168" fontId="9" fillId="0" borderId="37" xfId="4203" applyFont="1" applyBorder="1" applyAlignment="1">
      <alignment vertical="center"/>
    </xf>
    <xf numFmtId="168" fontId="9" fillId="0" borderId="38" xfId="4203" applyFont="1" applyBorder="1" applyAlignment="1">
      <alignment vertical="center"/>
    </xf>
    <xf numFmtId="168" fontId="3" fillId="0" borderId="0" xfId="4203" applyAlignment="1">
      <alignment vertical="center"/>
    </xf>
    <xf numFmtId="168" fontId="3" fillId="0" borderId="0" xfId="4203"/>
    <xf numFmtId="168" fontId="10" fillId="0" borderId="39" xfId="4203" applyFont="1" applyBorder="1" applyAlignment="1" applyProtection="1">
      <alignment horizontal="centerContinuous" vertical="center"/>
    </xf>
    <xf numFmtId="168" fontId="9" fillId="0" borderId="0" xfId="4203" applyFont="1" applyBorder="1" applyAlignment="1">
      <alignment horizontal="centerContinuous" vertical="center"/>
    </xf>
    <xf numFmtId="168" fontId="9" fillId="0" borderId="40" xfId="4203" applyFont="1" applyBorder="1" applyAlignment="1">
      <alignment horizontal="centerContinuous" vertical="center"/>
    </xf>
    <xf numFmtId="168" fontId="9" fillId="0" borderId="39" xfId="4203" applyFont="1" applyBorder="1" applyAlignment="1" applyProtection="1">
      <alignment horizontal="centerContinuous" vertical="center"/>
    </xf>
    <xf numFmtId="168" fontId="9" fillId="0" borderId="69" xfId="4203" applyFont="1" applyBorder="1" applyAlignment="1">
      <alignment vertical="center"/>
    </xf>
    <xf numFmtId="168" fontId="9" fillId="0" borderId="21" xfId="4203" applyFont="1" applyBorder="1" applyAlignment="1">
      <alignment vertical="center"/>
    </xf>
    <xf numFmtId="168" fontId="9" fillId="0" borderId="51" xfId="4203" applyFont="1" applyBorder="1" applyAlignment="1">
      <alignment vertical="center"/>
    </xf>
    <xf numFmtId="168" fontId="9" fillId="0" borderId="39" xfId="4203" applyFont="1" applyBorder="1" applyAlignment="1">
      <alignment vertical="center"/>
    </xf>
    <xf numFmtId="168" fontId="9" fillId="0" borderId="40" xfId="4203" applyFont="1" applyBorder="1" applyAlignment="1">
      <alignment vertical="center"/>
    </xf>
    <xf numFmtId="10" fontId="9" fillId="0" borderId="0" xfId="4203" applyNumberFormat="1" applyFont="1" applyBorder="1" applyAlignment="1" applyProtection="1">
      <alignment vertical="center"/>
    </xf>
    <xf numFmtId="37" fontId="9" fillId="0" borderId="0" xfId="4203" applyNumberFormat="1" applyFont="1" applyBorder="1" applyAlignment="1" applyProtection="1">
      <alignment vertical="center"/>
    </xf>
    <xf numFmtId="10" fontId="3" fillId="0" borderId="0" xfId="4203" applyNumberFormat="1" applyAlignment="1" applyProtection="1">
      <alignment vertical="center"/>
    </xf>
    <xf numFmtId="37" fontId="3" fillId="0" borderId="0" xfId="4203" applyNumberFormat="1" applyAlignment="1" applyProtection="1">
      <alignment vertical="center"/>
    </xf>
    <xf numFmtId="168" fontId="9" fillId="0" borderId="39" xfId="4203" applyFont="1" applyBorder="1" applyAlignment="1">
      <alignment horizontal="centerContinuous" vertical="center"/>
    </xf>
    <xf numFmtId="168" fontId="9" fillId="0" borderId="61" xfId="4203" applyFont="1" applyBorder="1" applyAlignment="1">
      <alignment horizontal="centerContinuous" vertical="center"/>
    </xf>
    <xf numFmtId="10" fontId="9" fillId="0" borderId="26" xfId="4203" applyNumberFormat="1" applyFont="1" applyBorder="1" applyAlignment="1" applyProtection="1">
      <alignment vertical="center"/>
    </xf>
    <xf numFmtId="37" fontId="9" fillId="0" borderId="26" xfId="4203" applyNumberFormat="1" applyFont="1" applyBorder="1" applyAlignment="1" applyProtection="1">
      <alignment vertical="center"/>
    </xf>
    <xf numFmtId="168" fontId="9" fillId="0" borderId="55" xfId="4203" applyFont="1" applyBorder="1" applyAlignment="1">
      <alignment vertical="center"/>
    </xf>
    <xf numFmtId="37" fontId="3" fillId="0" borderId="0" xfId="4203" applyNumberFormat="1" applyProtection="1"/>
    <xf numFmtId="10" fontId="3" fillId="0" borderId="0" xfId="4203" applyNumberFormat="1" applyProtection="1"/>
    <xf numFmtId="168" fontId="9" fillId="0" borderId="111" xfId="4203" applyFont="1" applyBorder="1" applyAlignment="1" applyProtection="1">
      <alignment horizontal="centerContinuous" vertical="center"/>
    </xf>
    <xf numFmtId="10" fontId="9" fillId="0" borderId="0" xfId="4203" applyNumberFormat="1" applyFont="1" applyBorder="1" applyAlignment="1" applyProtection="1">
      <alignment horizontal="centerContinuous" vertical="center"/>
    </xf>
    <xf numFmtId="37" fontId="9" fillId="0" borderId="112" xfId="4203" applyNumberFormat="1" applyFont="1" applyBorder="1" applyAlignment="1" applyProtection="1">
      <alignment horizontal="centerContinuous" vertical="center"/>
    </xf>
    <xf numFmtId="37" fontId="9" fillId="0" borderId="143" xfId="4203" applyNumberFormat="1" applyFont="1" applyBorder="1" applyAlignment="1" applyProtection="1">
      <alignment horizontal="centerContinuous" vertical="center"/>
    </xf>
    <xf numFmtId="37" fontId="9" fillId="0" borderId="118" xfId="4203" applyNumberFormat="1" applyFont="1" applyBorder="1" applyAlignment="1" applyProtection="1">
      <alignment horizontal="centerContinuous" vertical="center"/>
    </xf>
    <xf numFmtId="37" fontId="9" fillId="0" borderId="24" xfId="4203" applyNumberFormat="1" applyFont="1" applyBorder="1" applyAlignment="1" applyProtection="1">
      <alignment horizontal="centerContinuous" vertical="center"/>
    </xf>
    <xf numFmtId="168" fontId="9" fillId="0" borderId="40" xfId="4203" applyFont="1" applyBorder="1" applyAlignment="1" applyProtection="1">
      <alignment horizontal="centerContinuous" vertical="center"/>
    </xf>
    <xf numFmtId="37" fontId="9" fillId="0" borderId="112" xfId="4203" applyNumberFormat="1" applyFont="1" applyBorder="1" applyAlignment="1" applyProtection="1">
      <alignment vertical="center"/>
    </xf>
    <xf numFmtId="37" fontId="9" fillId="0" borderId="52" xfId="4203" applyNumberFormat="1" applyFont="1" applyBorder="1" applyAlignment="1" applyProtection="1">
      <alignment horizontal="centerContinuous" vertical="center"/>
    </xf>
    <xf numFmtId="37" fontId="9" fillId="0" borderId="40" xfId="4203" applyNumberFormat="1" applyFont="1" applyBorder="1" applyAlignment="1" applyProtection="1">
      <alignment horizontal="centerContinuous" vertical="center"/>
    </xf>
    <xf numFmtId="37" fontId="9" fillId="0" borderId="52" xfId="4203" applyNumberFormat="1" applyFont="1" applyBorder="1" applyAlignment="1" applyProtection="1">
      <alignment horizontal="center" vertical="center"/>
    </xf>
    <xf numFmtId="37" fontId="9" fillId="0" borderId="40" xfId="4203" applyNumberFormat="1" applyFont="1" applyBorder="1" applyAlignment="1" applyProtection="1">
      <alignment horizontal="center" vertical="center"/>
    </xf>
    <xf numFmtId="37" fontId="9" fillId="0" borderId="24" xfId="4203" applyNumberFormat="1" applyFont="1" applyBorder="1" applyAlignment="1" applyProtection="1">
      <alignment horizontal="center" vertical="center"/>
    </xf>
    <xf numFmtId="168" fontId="9" fillId="0" borderId="113" xfId="4203" applyFont="1" applyBorder="1" applyAlignment="1">
      <alignment horizontal="centerContinuous" vertical="center"/>
    </xf>
    <xf numFmtId="10" fontId="9" fillId="0" borderId="114" xfId="4203" applyNumberFormat="1" applyFont="1" applyBorder="1" applyAlignment="1" applyProtection="1">
      <alignment horizontal="centerContinuous" vertical="center"/>
    </xf>
    <xf numFmtId="37" fontId="9" fillId="0" borderId="115" xfId="4203" applyNumberFormat="1" applyFont="1" applyBorder="1" applyAlignment="1" applyProtection="1">
      <alignment horizontal="centerContinuous" vertical="center"/>
    </xf>
    <xf numFmtId="37" fontId="9" fillId="0" borderId="120" xfId="4203" applyNumberFormat="1" applyFont="1" applyBorder="1" applyAlignment="1" applyProtection="1">
      <alignment horizontal="centerContinuous" vertical="center"/>
    </xf>
    <xf numFmtId="37" fontId="9" fillId="0" borderId="117" xfId="4203" applyNumberFormat="1" applyFont="1" applyBorder="1" applyAlignment="1" applyProtection="1">
      <alignment horizontal="centerContinuous" vertical="center"/>
    </xf>
    <xf numFmtId="168" fontId="9" fillId="0" borderId="118" xfId="4203" applyFont="1" applyBorder="1" applyAlignment="1">
      <alignment horizontal="centerContinuous" vertical="center"/>
    </xf>
    <xf numFmtId="168" fontId="9" fillId="0" borderId="111" xfId="4203" applyFont="1" applyBorder="1" applyAlignment="1">
      <alignment horizontal="centerContinuous" vertical="center"/>
    </xf>
    <xf numFmtId="37" fontId="9" fillId="0" borderId="52" xfId="4203" applyNumberFormat="1" applyFont="1" applyBorder="1" applyAlignment="1" applyProtection="1">
      <alignment horizontal="left" vertical="center"/>
    </xf>
    <xf numFmtId="37" fontId="9" fillId="0" borderId="40" xfId="4203" applyNumberFormat="1" applyFont="1" applyBorder="1" applyAlignment="1" applyProtection="1">
      <alignment vertical="center"/>
    </xf>
    <xf numFmtId="37" fontId="9" fillId="0" borderId="24" xfId="4203" applyNumberFormat="1" applyFont="1" applyBorder="1" applyAlignment="1" applyProtection="1">
      <alignment vertical="center"/>
    </xf>
    <xf numFmtId="168" fontId="9" fillId="0" borderId="113" xfId="4203" applyFont="1" applyBorder="1" applyAlignment="1" applyProtection="1">
      <alignment horizontal="centerContinuous" vertical="center"/>
    </xf>
    <xf numFmtId="10" fontId="9" fillId="0" borderId="114" xfId="4203" applyNumberFormat="1" applyFont="1" applyBorder="1" applyAlignment="1" applyProtection="1">
      <alignment horizontal="left" vertical="center"/>
    </xf>
    <xf numFmtId="37" fontId="9" fillId="0" borderId="115" xfId="4203" applyNumberFormat="1" applyFont="1" applyBorder="1" applyAlignment="1" applyProtection="1">
      <alignment vertical="center"/>
    </xf>
    <xf numFmtId="168" fontId="9" fillId="0" borderId="118" xfId="4203" applyFont="1" applyBorder="1" applyAlignment="1" applyProtection="1">
      <alignment horizontal="centerContinuous" vertical="center"/>
    </xf>
    <xf numFmtId="168" fontId="9" fillId="0" borderId="127" xfId="4203" applyFont="1" applyBorder="1" applyAlignment="1" applyProtection="1">
      <alignment horizontal="centerContinuous" vertical="center"/>
    </xf>
    <xf numFmtId="37" fontId="9" fillId="0" borderId="128" xfId="4203" applyNumberFormat="1" applyFont="1" applyBorder="1" applyAlignment="1" applyProtection="1">
      <alignment horizontal="left" vertical="center"/>
    </xf>
    <xf numFmtId="37" fontId="9" fillId="0" borderId="129" xfId="4203" applyNumberFormat="1" applyFont="1" applyBorder="1" applyAlignment="1" applyProtection="1">
      <alignment vertical="center"/>
    </xf>
    <xf numFmtId="168" fontId="9" fillId="0" borderId="131" xfId="4203" applyFont="1" applyBorder="1" applyAlignment="1" applyProtection="1">
      <alignment horizontal="centerContinuous" vertical="center"/>
    </xf>
    <xf numFmtId="37" fontId="9" fillId="0" borderId="0" xfId="4203" applyNumberFormat="1" applyFont="1" applyBorder="1" applyAlignment="1" applyProtection="1">
      <alignment horizontal="centerContinuous" vertical="center"/>
    </xf>
    <xf numFmtId="37" fontId="9" fillId="0" borderId="114" xfId="4203" applyNumberFormat="1" applyFont="1" applyBorder="1" applyAlignment="1" applyProtection="1">
      <alignment horizontal="left" vertical="center"/>
    </xf>
    <xf numFmtId="168" fontId="9" fillId="0" borderId="41" xfId="4203" applyFont="1" applyBorder="1" applyAlignment="1">
      <alignment vertical="center"/>
    </xf>
    <xf numFmtId="168" fontId="9" fillId="0" borderId="9" xfId="4203" applyFont="1" applyBorder="1" applyAlignment="1">
      <alignment vertical="center"/>
    </xf>
    <xf numFmtId="37" fontId="9" fillId="0" borderId="9" xfId="4203" applyNumberFormat="1" applyFont="1" applyBorder="1" applyAlignment="1" applyProtection="1">
      <alignment vertical="center"/>
    </xf>
    <xf numFmtId="168" fontId="9" fillId="0" borderId="42" xfId="4203" applyFont="1" applyBorder="1" applyAlignment="1">
      <alignment vertical="center"/>
    </xf>
    <xf numFmtId="168" fontId="11" fillId="0" borderId="0" xfId="4203" applyFont="1" applyAlignment="1">
      <alignment vertical="center"/>
    </xf>
    <xf numFmtId="168" fontId="11" fillId="0" borderId="0" xfId="4203" applyFont="1" applyAlignment="1" applyProtection="1">
      <alignment horizontal="left" vertical="center"/>
    </xf>
    <xf numFmtId="168" fontId="11" fillId="0" borderId="0" xfId="4203" applyFont="1" applyAlignment="1" applyProtection="1">
      <alignment horizontal="right" vertical="center"/>
    </xf>
    <xf numFmtId="168" fontId="182" fillId="0" borderId="0" xfId="4203" applyFont="1" applyAlignment="1">
      <alignment vertical="center"/>
    </xf>
    <xf numFmtId="168" fontId="149" fillId="0" borderId="0" xfId="4203" applyFont="1"/>
    <xf numFmtId="168" fontId="3" fillId="0" borderId="0" xfId="4203" applyAlignment="1">
      <alignment horizontal="centerContinuous"/>
    </xf>
    <xf numFmtId="168" fontId="3" fillId="0" borderId="0" xfId="4203" applyAlignment="1" applyProtection="1">
      <alignment horizontal="left"/>
    </xf>
    <xf numFmtId="168" fontId="180" fillId="0" borderId="0" xfId="4203" applyFont="1" applyProtection="1">
      <protection locked="0"/>
    </xf>
    <xf numFmtId="168" fontId="3" fillId="125" borderId="0" xfId="4204" applyFill="1" applyAlignment="1">
      <alignment vertical="center"/>
    </xf>
    <xf numFmtId="168" fontId="11" fillId="125" borderId="0" xfId="4204" quotePrefix="1" applyFont="1" applyFill="1" applyAlignment="1" applyProtection="1">
      <alignment horizontal="left" vertical="center"/>
    </xf>
    <xf numFmtId="168" fontId="9" fillId="125" borderId="0" xfId="4204" applyFont="1" applyFill="1" applyAlignment="1">
      <alignment vertical="center"/>
    </xf>
    <xf numFmtId="168" fontId="11" fillId="125" borderId="0" xfId="4204" applyFont="1" applyFill="1" applyAlignment="1" applyProtection="1">
      <alignment vertical="center"/>
    </xf>
    <xf numFmtId="168" fontId="3" fillId="125" borderId="0" xfId="4204" applyFill="1"/>
    <xf numFmtId="168" fontId="3" fillId="0" borderId="0" xfId="4204" applyAlignment="1">
      <alignment vertical="center"/>
    </xf>
    <xf numFmtId="168" fontId="9" fillId="0" borderId="36" xfId="4204" applyFont="1" applyBorder="1" applyAlignment="1">
      <alignment vertical="center"/>
    </xf>
    <xf numFmtId="168" fontId="9" fillId="0" borderId="37" xfId="4204" applyFont="1" applyBorder="1" applyAlignment="1">
      <alignment vertical="center"/>
    </xf>
    <xf numFmtId="168" fontId="9" fillId="0" borderId="38" xfId="4204" applyFont="1" applyBorder="1" applyAlignment="1">
      <alignment vertical="center"/>
    </xf>
    <xf numFmtId="168" fontId="3" fillId="0" borderId="0" xfId="4204"/>
    <xf numFmtId="168" fontId="10" fillId="0" borderId="39" xfId="4204" applyFont="1" applyBorder="1" applyAlignment="1" applyProtection="1">
      <alignment horizontal="centerContinuous" vertical="center"/>
    </xf>
    <xf numFmtId="168" fontId="9" fillId="0" borderId="0" xfId="4204" applyFont="1" applyBorder="1" applyAlignment="1">
      <alignment horizontal="centerContinuous" vertical="center"/>
    </xf>
    <xf numFmtId="168" fontId="9" fillId="0" borderId="40" xfId="4204" applyFont="1" applyBorder="1" applyAlignment="1">
      <alignment horizontal="centerContinuous" vertical="center"/>
    </xf>
    <xf numFmtId="168" fontId="9" fillId="0" borderId="39" xfId="4204" applyFont="1" applyBorder="1" applyAlignment="1" applyProtection="1">
      <alignment horizontal="centerContinuous" vertical="center"/>
    </xf>
    <xf numFmtId="168" fontId="9" fillId="0" borderId="69" xfId="4204" applyFont="1" applyBorder="1" applyAlignment="1">
      <alignment vertical="center"/>
    </xf>
    <xf numFmtId="168" fontId="9" fillId="0" borderId="21" xfId="4204" applyFont="1" applyBorder="1" applyAlignment="1">
      <alignment vertical="center"/>
    </xf>
    <xf numFmtId="168" fontId="9" fillId="0" borderId="51" xfId="4204" applyFont="1" applyBorder="1" applyAlignment="1">
      <alignment vertical="center"/>
    </xf>
    <xf numFmtId="10" fontId="3" fillId="0" borderId="0" xfId="4204" applyNumberFormat="1" applyProtection="1"/>
    <xf numFmtId="37" fontId="3" fillId="0" borderId="0" xfId="4204" applyNumberFormat="1" applyProtection="1"/>
    <xf numFmtId="168" fontId="9" fillId="0" borderId="39" xfId="4204" applyFont="1" applyBorder="1" applyAlignment="1">
      <alignment vertical="center"/>
    </xf>
    <xf numFmtId="168" fontId="9" fillId="0" borderId="0" xfId="4204" quotePrefix="1" applyFont="1" applyBorder="1" applyAlignment="1" applyProtection="1">
      <alignment horizontal="left" vertical="center"/>
    </xf>
    <xf numFmtId="168" fontId="9" fillId="0" borderId="40" xfId="4204" applyFont="1" applyBorder="1" applyAlignment="1">
      <alignment vertical="center"/>
    </xf>
    <xf numFmtId="168" fontId="9" fillId="0" borderId="0" xfId="4204" applyFont="1" applyBorder="1" applyAlignment="1" applyProtection="1">
      <alignment horizontal="left" vertical="center"/>
    </xf>
    <xf numFmtId="10" fontId="9" fillId="0" borderId="0" xfId="4204" applyNumberFormat="1" applyFont="1" applyBorder="1" applyAlignment="1" applyProtection="1">
      <alignment vertical="center"/>
    </xf>
    <xf numFmtId="37" fontId="9" fillId="0" borderId="0" xfId="4204" applyNumberFormat="1" applyFont="1" applyBorder="1" applyAlignment="1" applyProtection="1">
      <alignment vertical="center"/>
    </xf>
    <xf numFmtId="168" fontId="9" fillId="0" borderId="61" xfId="4204" applyFont="1" applyBorder="1" applyAlignment="1">
      <alignment vertical="center"/>
    </xf>
    <xf numFmtId="168" fontId="9" fillId="0" borderId="26" xfId="4204" applyFont="1" applyBorder="1" applyAlignment="1">
      <alignment vertical="center"/>
    </xf>
    <xf numFmtId="10" fontId="9" fillId="0" borderId="26" xfId="4204" applyNumberFormat="1" applyFont="1" applyBorder="1" applyAlignment="1" applyProtection="1">
      <alignment vertical="center"/>
    </xf>
    <xf numFmtId="37" fontId="9" fillId="0" borderId="26" xfId="4204" applyNumberFormat="1" applyFont="1" applyBorder="1" applyAlignment="1" applyProtection="1">
      <alignment vertical="center"/>
    </xf>
    <xf numFmtId="168" fontId="9" fillId="0" borderId="55" xfId="4204" applyFont="1" applyBorder="1" applyAlignment="1">
      <alignment vertical="center"/>
    </xf>
    <xf numFmtId="168" fontId="9" fillId="0" borderId="111" xfId="4204" applyFont="1" applyBorder="1" applyAlignment="1">
      <alignment horizontal="centerContinuous" vertical="center"/>
    </xf>
    <xf numFmtId="168" fontId="9" fillId="0" borderId="112" xfId="4204" applyFont="1" applyBorder="1" applyAlignment="1">
      <alignment horizontal="centerContinuous" vertical="center"/>
    </xf>
    <xf numFmtId="37" fontId="9" fillId="0" borderId="112" xfId="4204" applyNumberFormat="1" applyFont="1" applyBorder="1" applyAlignment="1" applyProtection="1">
      <alignment vertical="center"/>
    </xf>
    <xf numFmtId="37" fontId="9" fillId="0" borderId="23" xfId="4204" applyNumberFormat="1" applyFont="1" applyBorder="1" applyAlignment="1" applyProtection="1">
      <alignment vertical="center"/>
    </xf>
    <xf numFmtId="37" fontId="9" fillId="0" borderId="68" xfId="4204" applyNumberFormat="1" applyFont="1" applyBorder="1" applyAlignment="1" applyProtection="1">
      <alignment vertical="center"/>
    </xf>
    <xf numFmtId="37" fontId="9" fillId="0" borderId="23" xfId="4204" applyNumberFormat="1" applyFont="1" applyBorder="1" applyAlignment="1" applyProtection="1">
      <alignment horizontal="centerContinuous" vertical="center"/>
    </xf>
    <xf numFmtId="37" fontId="9" fillId="0" borderId="0" xfId="4204" applyNumberFormat="1" applyFont="1" applyBorder="1" applyAlignment="1" applyProtection="1">
      <alignment horizontal="centerContinuous" vertical="center"/>
    </xf>
    <xf numFmtId="10" fontId="9" fillId="0" borderId="0" xfId="4204" applyNumberFormat="1" applyFont="1" applyBorder="1" applyAlignment="1" applyProtection="1">
      <alignment horizontal="centerContinuous" vertical="center"/>
    </xf>
    <xf numFmtId="37" fontId="9" fillId="0" borderId="112" xfId="4204" applyNumberFormat="1" applyFont="1" applyBorder="1" applyAlignment="1" applyProtection="1">
      <alignment horizontal="centerContinuous" vertical="center"/>
    </xf>
    <xf numFmtId="168" fontId="9" fillId="0" borderId="147" xfId="4204" applyFont="1" applyBorder="1" applyAlignment="1" applyProtection="1">
      <alignment horizontal="centerContinuous" vertical="center"/>
    </xf>
    <xf numFmtId="37" fontId="9" fillId="0" borderId="114" xfId="4204" applyNumberFormat="1" applyFont="1" applyBorder="1" applyAlignment="1" applyProtection="1">
      <alignment horizontal="centerContinuous" vertical="center"/>
    </xf>
    <xf numFmtId="168" fontId="9" fillId="0" borderId="114" xfId="4204" applyFont="1" applyBorder="1" applyAlignment="1">
      <alignment horizontal="centerContinuous" vertical="center"/>
    </xf>
    <xf numFmtId="168" fontId="9" fillId="0" borderId="68" xfId="4204" applyFont="1" applyBorder="1" applyAlignment="1">
      <alignment horizontal="centerContinuous" vertical="center"/>
    </xf>
    <xf numFmtId="37" fontId="9" fillId="0" borderId="68" xfId="4204" applyNumberFormat="1" applyFont="1" applyBorder="1" applyAlignment="1" applyProtection="1">
      <alignment horizontal="centerContinuous" vertical="center"/>
    </xf>
    <xf numFmtId="168" fontId="9" fillId="0" borderId="111" xfId="4204" applyFont="1" applyBorder="1" applyAlignment="1" applyProtection="1">
      <alignment horizontal="centerContinuous" vertical="center"/>
    </xf>
    <xf numFmtId="168" fontId="9" fillId="0" borderId="112" xfId="4204" applyFont="1" applyBorder="1" applyAlignment="1" applyProtection="1">
      <alignment horizontal="centerContinuous" vertical="center"/>
    </xf>
    <xf numFmtId="168" fontId="9" fillId="0" borderId="40" xfId="4204" applyFont="1" applyBorder="1" applyAlignment="1" applyProtection="1">
      <alignment horizontal="centerContinuous" vertical="center"/>
    </xf>
    <xf numFmtId="168" fontId="9" fillId="0" borderId="113" xfId="4204" applyFont="1" applyBorder="1" applyAlignment="1">
      <alignment horizontal="centerContinuous" vertical="center"/>
    </xf>
    <xf numFmtId="168" fontId="9" fillId="0" borderId="115" xfId="4204" applyFont="1" applyBorder="1" applyAlignment="1">
      <alignment horizontal="centerContinuous" vertical="center"/>
    </xf>
    <xf numFmtId="10" fontId="9" fillId="0" borderId="114" xfId="4204" applyNumberFormat="1" applyFont="1" applyBorder="1" applyAlignment="1" applyProtection="1">
      <alignment horizontal="centerContinuous" vertical="center"/>
    </xf>
    <xf numFmtId="37" fontId="9" fillId="0" borderId="115" xfId="4204" applyNumberFormat="1" applyFont="1" applyBorder="1" applyAlignment="1" applyProtection="1">
      <alignment horizontal="centerContinuous" vertical="center"/>
    </xf>
    <xf numFmtId="168" fontId="9" fillId="0" borderId="118" xfId="4204" applyFont="1" applyBorder="1" applyAlignment="1">
      <alignment horizontal="centerContinuous" vertical="center"/>
    </xf>
    <xf numFmtId="168" fontId="9" fillId="0" borderId="112" xfId="4204" applyFont="1" applyBorder="1" applyAlignment="1">
      <alignment vertical="center"/>
    </xf>
    <xf numFmtId="37" fontId="9" fillId="0" borderId="36" xfId="4204" applyNumberFormat="1" applyFont="1" applyBorder="1" applyAlignment="1" applyProtection="1">
      <alignment vertical="center"/>
    </xf>
    <xf numFmtId="37" fontId="9" fillId="0" borderId="148" xfId="4204" applyNumberFormat="1" applyFont="1" applyBorder="1" applyAlignment="1" applyProtection="1">
      <alignment horizontal="left" vertical="center"/>
    </xf>
    <xf numFmtId="37" fontId="9" fillId="0" borderId="148" xfId="4204" applyNumberFormat="1" applyFont="1" applyBorder="1" applyAlignment="1" applyProtection="1">
      <alignment vertical="center"/>
    </xf>
    <xf numFmtId="37" fontId="9" fillId="0" borderId="119" xfId="4204" applyNumberFormat="1" applyFont="1" applyBorder="1" applyAlignment="1" applyProtection="1">
      <alignment vertical="center"/>
    </xf>
    <xf numFmtId="168" fontId="9" fillId="0" borderId="113" xfId="4204" applyFont="1" applyBorder="1" applyAlignment="1" applyProtection="1">
      <alignment horizontal="centerContinuous" vertical="center"/>
    </xf>
    <xf numFmtId="168" fontId="9" fillId="0" borderId="115" xfId="4204" applyFont="1" applyBorder="1" applyAlignment="1">
      <alignment vertical="center"/>
    </xf>
    <xf numFmtId="37" fontId="9" fillId="0" borderId="115" xfId="4204" applyNumberFormat="1" applyFont="1" applyBorder="1" applyAlignment="1" applyProtection="1">
      <alignment vertical="center"/>
    </xf>
    <xf numFmtId="168" fontId="9" fillId="0" borderId="118" xfId="4204" applyFont="1" applyBorder="1" applyAlignment="1" applyProtection="1">
      <alignment horizontal="centerContinuous" vertical="center"/>
    </xf>
    <xf numFmtId="168" fontId="9" fillId="0" borderId="61" xfId="4204" applyFont="1" applyBorder="1" applyAlignment="1" applyProtection="1">
      <alignment horizontal="centerContinuous" vertical="center"/>
    </xf>
    <xf numFmtId="168" fontId="9" fillId="0" borderId="71" xfId="4204" applyFont="1" applyBorder="1" applyAlignment="1">
      <alignment vertical="center"/>
    </xf>
    <xf numFmtId="168" fontId="9" fillId="0" borderId="55" xfId="4204" applyFont="1" applyBorder="1" applyAlignment="1" applyProtection="1">
      <alignment horizontal="centerContinuous" vertical="center"/>
    </xf>
    <xf numFmtId="168" fontId="9" fillId="0" borderId="151" xfId="4204" applyFont="1" applyBorder="1" applyAlignment="1" applyProtection="1">
      <alignment horizontal="centerContinuous" vertical="center"/>
    </xf>
    <xf numFmtId="168" fontId="9" fillId="0" borderId="87" xfId="4204" applyFont="1" applyBorder="1" applyAlignment="1">
      <alignment vertical="center"/>
    </xf>
    <xf numFmtId="37" fontId="9" fillId="0" borderId="72" xfId="4204" applyNumberFormat="1" applyFont="1" applyBorder="1" applyAlignment="1" applyProtection="1">
      <alignment horizontal="left" vertical="center"/>
    </xf>
    <xf numFmtId="37" fontId="9" fillId="0" borderId="72" xfId="4204" applyNumberFormat="1" applyFont="1" applyBorder="1" applyAlignment="1" applyProtection="1">
      <alignment vertical="center"/>
    </xf>
    <xf numFmtId="168" fontId="9" fillId="0" borderId="90" xfId="4204" applyFont="1" applyBorder="1" applyAlignment="1" applyProtection="1">
      <alignment horizontal="centerContinuous" vertical="center"/>
    </xf>
    <xf numFmtId="168" fontId="9" fillId="0" borderId="137" xfId="4204" applyFont="1" applyBorder="1" applyAlignment="1">
      <alignment horizontal="centerContinuous" vertical="center"/>
    </xf>
    <xf numFmtId="168" fontId="9" fillId="0" borderId="138" xfId="4204" applyFont="1" applyBorder="1" applyAlignment="1">
      <alignment vertical="center"/>
    </xf>
    <xf numFmtId="37" fontId="9" fillId="0" borderId="139" xfId="4204" applyNumberFormat="1" applyFont="1" applyBorder="1" applyAlignment="1" applyProtection="1">
      <alignment horizontal="center" vertical="center"/>
    </xf>
    <xf numFmtId="37" fontId="9" fillId="0" borderId="139" xfId="4204" applyNumberFormat="1" applyFont="1" applyBorder="1" applyAlignment="1" applyProtection="1">
      <alignment vertical="center"/>
    </xf>
    <xf numFmtId="168" fontId="9" fillId="0" borderId="93" xfId="4204" applyFont="1" applyBorder="1" applyAlignment="1">
      <alignment horizontal="centerContinuous" vertical="center"/>
    </xf>
    <xf numFmtId="168" fontId="9" fillId="0" borderId="55" xfId="4204" applyFont="1" applyBorder="1" applyAlignment="1">
      <alignment horizontal="centerContinuous" vertical="center"/>
    </xf>
    <xf numFmtId="168" fontId="9" fillId="0" borderId="127" xfId="4204" applyFont="1" applyBorder="1" applyAlignment="1" applyProtection="1">
      <alignment horizontal="centerContinuous" vertical="center"/>
    </xf>
    <xf numFmtId="168" fontId="9" fillId="0" borderId="129" xfId="4204" applyFont="1" applyBorder="1" applyAlignment="1">
      <alignment vertical="center"/>
    </xf>
    <xf numFmtId="37" fontId="9" fillId="0" borderId="128" xfId="4204" applyNumberFormat="1" applyFont="1" applyBorder="1" applyAlignment="1" applyProtection="1">
      <alignment horizontal="left" vertical="center"/>
    </xf>
    <xf numFmtId="37" fontId="9" fillId="0" borderId="129" xfId="4204" applyNumberFormat="1" applyFont="1" applyBorder="1" applyAlignment="1" applyProtection="1">
      <alignment vertical="center"/>
    </xf>
    <xf numFmtId="168" fontId="9" fillId="0" borderId="131" xfId="4204" applyFont="1" applyBorder="1" applyAlignment="1" applyProtection="1">
      <alignment horizontal="centerContinuous" vertical="center"/>
    </xf>
    <xf numFmtId="37" fontId="9" fillId="0" borderId="114" xfId="4204" applyNumberFormat="1" applyFont="1" applyBorder="1" applyAlignment="1" applyProtection="1">
      <alignment horizontal="left" vertical="center"/>
    </xf>
    <xf numFmtId="168" fontId="9" fillId="0" borderId="0" xfId="4204" applyFont="1" applyBorder="1" applyAlignment="1">
      <alignment vertical="center"/>
    </xf>
    <xf numFmtId="37" fontId="9" fillId="0" borderId="0" xfId="4204" applyNumberFormat="1" applyFont="1" applyBorder="1" applyAlignment="1" applyProtection="1">
      <alignment horizontal="left" vertical="center"/>
    </xf>
    <xf numFmtId="168" fontId="9" fillId="0" borderId="41" xfId="4204" applyFont="1" applyBorder="1" applyAlignment="1">
      <alignment vertical="center"/>
    </xf>
    <xf numFmtId="168" fontId="9" fillId="0" borderId="9" xfId="4204" applyFont="1" applyBorder="1" applyAlignment="1">
      <alignment vertical="center"/>
    </xf>
    <xf numFmtId="37" fontId="9" fillId="0" borderId="9" xfId="4204" applyNumberFormat="1" applyFont="1" applyBorder="1" applyAlignment="1" applyProtection="1">
      <alignment vertical="center"/>
    </xf>
    <xf numFmtId="168" fontId="9" fillId="0" borderId="42" xfId="4204" applyFont="1" applyBorder="1" applyAlignment="1">
      <alignment vertical="center"/>
    </xf>
    <xf numFmtId="168" fontId="11" fillId="0" borderId="0" xfId="4204" applyFont="1" applyAlignment="1" applyProtection="1">
      <alignment horizontal="left" vertical="center"/>
    </xf>
    <xf numFmtId="168" fontId="9" fillId="0" borderId="0" xfId="4204" applyFont="1" applyAlignment="1">
      <alignment vertical="center"/>
    </xf>
    <xf numFmtId="168" fontId="149" fillId="0" borderId="0" xfId="4204" applyFont="1"/>
    <xf numFmtId="168" fontId="3" fillId="0" borderId="0" xfId="4204" applyAlignment="1">
      <alignment horizontal="centerContinuous"/>
    </xf>
    <xf numFmtId="168" fontId="3" fillId="0" borderId="0" xfId="4204" applyAlignment="1" applyProtection="1">
      <alignment horizontal="left"/>
    </xf>
    <xf numFmtId="168" fontId="180" fillId="0" borderId="0" xfId="4204" applyFont="1" applyProtection="1">
      <protection locked="0"/>
    </xf>
    <xf numFmtId="0" fontId="11" fillId="125" borderId="0" xfId="4205" applyFont="1" applyFill="1" applyAlignment="1" applyProtection="1">
      <alignment vertical="center"/>
      <protection locked="0"/>
    </xf>
    <xf numFmtId="0" fontId="9" fillId="125" borderId="0" xfId="4205" applyFont="1" applyFill="1" applyAlignment="1" applyProtection="1">
      <alignment vertical="center"/>
      <protection locked="0"/>
    </xf>
    <xf numFmtId="175" fontId="9" fillId="125" borderId="0" xfId="4205" applyNumberFormat="1" applyFont="1" applyFill="1" applyAlignment="1" applyProtection="1">
      <alignment vertical="center"/>
      <protection locked="0"/>
    </xf>
    <xf numFmtId="175" fontId="11" fillId="125" borderId="0" xfId="4205" quotePrefix="1" applyNumberFormat="1" applyFont="1" applyFill="1" applyAlignment="1" applyProtection="1">
      <alignment horizontal="right" vertical="center"/>
      <protection locked="0"/>
    </xf>
    <xf numFmtId="0" fontId="2" fillId="125" borderId="0" xfId="4205" applyFill="1" applyAlignment="1" applyProtection="1">
      <alignment vertical="center"/>
      <protection locked="0"/>
    </xf>
    <xf numFmtId="0" fontId="2" fillId="125" borderId="0" xfId="4205" applyFill="1" applyProtection="1">
      <protection locked="0"/>
    </xf>
    <xf numFmtId="175" fontId="9" fillId="0" borderId="20" xfId="4205" applyNumberFormat="1" applyFont="1" applyBorder="1" applyAlignment="1" applyProtection="1">
      <alignment vertical="center"/>
      <protection locked="0"/>
    </xf>
    <xf numFmtId="175" fontId="9" fillId="0" borderId="21" xfId="4205" applyNumberFormat="1" applyFont="1" applyBorder="1" applyAlignment="1" applyProtection="1">
      <alignment vertical="center"/>
      <protection locked="0"/>
    </xf>
    <xf numFmtId="175" fontId="9" fillId="0" borderId="22" xfId="4205" applyNumberFormat="1" applyFont="1" applyBorder="1" applyAlignment="1" applyProtection="1">
      <alignment vertical="center"/>
      <protection locked="0"/>
    </xf>
    <xf numFmtId="0" fontId="2" fillId="0" borderId="0" xfId="4205" applyAlignment="1" applyProtection="1">
      <alignment vertical="center"/>
      <protection locked="0"/>
    </xf>
    <xf numFmtId="0" fontId="2" fillId="0" borderId="0" xfId="4205" applyProtection="1">
      <protection locked="0"/>
    </xf>
    <xf numFmtId="175" fontId="10" fillId="0" borderId="23" xfId="4205" applyNumberFormat="1" applyFont="1" applyBorder="1" applyAlignment="1" applyProtection="1">
      <alignment horizontal="centerContinuous" vertical="center"/>
      <protection locked="0"/>
    </xf>
    <xf numFmtId="175" fontId="9" fillId="0" borderId="0" xfId="4205" applyNumberFormat="1" applyFont="1" applyBorder="1" applyAlignment="1" applyProtection="1">
      <alignment horizontal="centerContinuous" vertical="center"/>
      <protection locked="0"/>
    </xf>
    <xf numFmtId="175" fontId="10" fillId="0" borderId="0" xfId="4205" applyNumberFormat="1" applyFont="1" applyBorder="1" applyAlignment="1" applyProtection="1">
      <alignment horizontal="centerContinuous" vertical="center"/>
      <protection locked="0"/>
    </xf>
    <xf numFmtId="175" fontId="9" fillId="0" borderId="24" xfId="4205" applyNumberFormat="1" applyFont="1" applyBorder="1" applyAlignment="1" applyProtection="1">
      <alignment horizontal="centerContinuous" vertical="center"/>
      <protection locked="0"/>
    </xf>
    <xf numFmtId="175" fontId="9" fillId="0" borderId="23" xfId="4205" applyNumberFormat="1" applyFont="1" applyBorder="1" applyAlignment="1" applyProtection="1">
      <alignment horizontal="centerContinuous" vertical="center"/>
      <protection locked="0"/>
    </xf>
    <xf numFmtId="175" fontId="9" fillId="0" borderId="23" xfId="4205" applyNumberFormat="1" applyFont="1" applyBorder="1" applyAlignment="1" applyProtection="1">
      <alignment horizontal="left" vertical="center"/>
      <protection locked="0"/>
    </xf>
    <xf numFmtId="175" fontId="152" fillId="0" borderId="0" xfId="4205" applyNumberFormat="1" applyFont="1" applyBorder="1" applyAlignment="1" applyProtection="1">
      <alignment vertical="center"/>
      <protection locked="0"/>
    </xf>
    <xf numFmtId="175" fontId="152" fillId="0" borderId="24" xfId="4205" applyNumberFormat="1" applyFont="1" applyBorder="1" applyAlignment="1" applyProtection="1">
      <alignment vertical="center"/>
      <protection locked="0"/>
    </xf>
    <xf numFmtId="175" fontId="9" fillId="0" borderId="23" xfId="4205" applyNumberFormat="1" applyFont="1" applyBorder="1" applyAlignment="1" applyProtection="1">
      <alignment vertical="center"/>
      <protection locked="0"/>
    </xf>
    <xf numFmtId="175" fontId="9" fillId="0" borderId="25" xfId="4205" applyNumberFormat="1" applyFont="1" applyBorder="1" applyAlignment="1" applyProtection="1">
      <alignment horizontal="left" vertical="center"/>
      <protection locked="0"/>
    </xf>
    <xf numFmtId="175" fontId="152" fillId="0" borderId="26" xfId="4205" applyNumberFormat="1" applyFont="1" applyBorder="1" applyAlignment="1" applyProtection="1">
      <alignment vertical="center"/>
      <protection locked="0"/>
    </xf>
    <xf numFmtId="175" fontId="152" fillId="0" borderId="27" xfId="4205" applyNumberFormat="1" applyFont="1" applyBorder="1" applyAlignment="1" applyProtection="1">
      <alignment vertical="center"/>
      <protection locked="0"/>
    </xf>
    <xf numFmtId="0" fontId="9" fillId="0" borderId="23" xfId="4205" applyFont="1" applyBorder="1" applyAlignment="1" applyProtection="1">
      <alignment vertical="center"/>
      <protection locked="0"/>
    </xf>
    <xf numFmtId="0" fontId="9" fillId="0" borderId="68" xfId="4205" applyFont="1" applyBorder="1" applyAlignment="1" applyProtection="1">
      <alignment vertical="center"/>
      <protection locked="0"/>
    </xf>
    <xf numFmtId="0" fontId="9" fillId="0" borderId="0" xfId="4205" applyFont="1" applyBorder="1" applyAlignment="1" applyProtection="1">
      <alignment vertical="center"/>
      <protection locked="0"/>
    </xf>
    <xf numFmtId="0" fontId="9" fillId="0" borderId="24" xfId="4205" applyFont="1" applyBorder="1" applyAlignment="1" applyProtection="1">
      <alignment vertical="center"/>
      <protection locked="0"/>
    </xf>
    <xf numFmtId="0" fontId="9" fillId="0" borderId="24" xfId="4205" applyFont="1" applyBorder="1" applyAlignment="1" applyProtection="1">
      <alignment horizontal="center" vertical="center"/>
      <protection locked="0"/>
    </xf>
    <xf numFmtId="0" fontId="9" fillId="0" borderId="68" xfId="4205" applyFont="1" applyBorder="1" applyAlignment="1" applyProtection="1">
      <alignment horizontal="center" vertical="center"/>
      <protection locked="0"/>
    </xf>
    <xf numFmtId="0" fontId="9" fillId="0" borderId="0" xfId="4205" applyFont="1" applyBorder="1" applyAlignment="1" applyProtection="1">
      <alignment horizontal="center" vertical="center"/>
      <protection locked="0"/>
    </xf>
    <xf numFmtId="0" fontId="9" fillId="0" borderId="68" xfId="4205" quotePrefix="1" applyFont="1" applyBorder="1" applyAlignment="1" applyProtection="1">
      <alignment horizontal="center" vertical="center"/>
      <protection locked="0"/>
    </xf>
    <xf numFmtId="0" fontId="9" fillId="0" borderId="23" xfId="4205" applyFont="1" applyBorder="1" applyAlignment="1" applyProtection="1">
      <alignment horizontal="center" vertical="center"/>
      <protection locked="0"/>
    </xf>
    <xf numFmtId="0" fontId="9" fillId="0" borderId="25" xfId="4205" applyFont="1" applyBorder="1" applyAlignment="1" applyProtection="1">
      <alignment vertical="center"/>
      <protection locked="0"/>
    </xf>
    <xf numFmtId="0" fontId="9" fillId="0" borderId="71" xfId="4205" applyFont="1" applyBorder="1" applyAlignment="1" applyProtection="1">
      <alignment horizontal="center" vertical="center"/>
      <protection locked="0"/>
    </xf>
    <xf numFmtId="0" fontId="9" fillId="0" borderId="26" xfId="4205" applyFont="1" applyBorder="1" applyAlignment="1" applyProtection="1">
      <alignment horizontal="center" vertical="center"/>
      <protection locked="0"/>
    </xf>
    <xf numFmtId="0" fontId="9" fillId="0" borderId="27" xfId="4205" applyFont="1" applyBorder="1" applyAlignment="1" applyProtection="1">
      <alignment vertical="center"/>
      <protection locked="0"/>
    </xf>
    <xf numFmtId="0" fontId="9" fillId="0" borderId="2" xfId="4205" applyFont="1" applyBorder="1" applyAlignment="1" applyProtection="1">
      <alignment horizontal="centerContinuous" vertical="center"/>
      <protection locked="0"/>
    </xf>
    <xf numFmtId="0" fontId="11" fillId="0" borderId="2" xfId="4205" applyFont="1" applyBorder="1" applyAlignment="1" applyProtection="1">
      <alignment horizontal="center" vertical="center"/>
      <protection locked="0"/>
    </xf>
    <xf numFmtId="0" fontId="11" fillId="0" borderId="2" xfId="4205" applyFont="1" applyBorder="1" applyAlignment="1" applyProtection="1">
      <alignment vertical="center"/>
      <protection locked="0"/>
    </xf>
    <xf numFmtId="41" fontId="11" fillId="0" borderId="2" xfId="4205" applyNumberFormat="1" applyFont="1" applyBorder="1" applyAlignment="1" applyProtection="1">
      <alignment vertical="center"/>
      <protection locked="0"/>
    </xf>
    <xf numFmtId="0" fontId="2" fillId="0" borderId="2" xfId="4205" applyBorder="1"/>
    <xf numFmtId="0" fontId="11" fillId="0" borderId="2" xfId="4205" applyFont="1" applyBorder="1" applyAlignment="1">
      <alignment horizontal="left"/>
    </xf>
    <xf numFmtId="0" fontId="11" fillId="0" borderId="2" xfId="4205" applyFont="1" applyBorder="1" applyAlignment="1" applyProtection="1">
      <alignment horizontal="left" vertical="center"/>
      <protection locked="0"/>
    </xf>
    <xf numFmtId="0" fontId="11" fillId="0" borderId="2" xfId="4205" applyFont="1" applyBorder="1" applyAlignment="1" applyProtection="1">
      <alignment horizontal="right" vertical="center"/>
      <protection locked="0"/>
    </xf>
    <xf numFmtId="0" fontId="156" fillId="0" borderId="2" xfId="4205" applyFont="1" applyBorder="1" applyAlignment="1" applyProtection="1">
      <alignment vertical="center"/>
      <protection locked="0"/>
    </xf>
    <xf numFmtId="0" fontId="11" fillId="0" borderId="2" xfId="4205" applyFont="1" applyBorder="1" applyAlignment="1">
      <alignment horizontal="right"/>
    </xf>
    <xf numFmtId="175" fontId="9" fillId="0" borderId="25" xfId="4205" applyNumberFormat="1" applyFont="1" applyBorder="1" applyAlignment="1" applyProtection="1">
      <alignment vertical="center"/>
      <protection locked="0"/>
    </xf>
    <xf numFmtId="175" fontId="9" fillId="0" borderId="26" xfId="4205" applyNumberFormat="1" applyFont="1" applyBorder="1" applyAlignment="1" applyProtection="1">
      <alignment vertical="center"/>
      <protection locked="0"/>
    </xf>
    <xf numFmtId="175" fontId="9" fillId="0" borderId="27" xfId="4205" applyNumberFormat="1" applyFont="1" applyBorder="1" applyAlignment="1" applyProtection="1">
      <alignment vertical="center"/>
      <protection locked="0"/>
    </xf>
    <xf numFmtId="175" fontId="9" fillId="0" borderId="0" xfId="4205" applyNumberFormat="1" applyFont="1" applyAlignment="1" applyProtection="1">
      <alignment vertical="center"/>
      <protection locked="0"/>
    </xf>
    <xf numFmtId="175" fontId="2" fillId="0" borderId="0" xfId="4205" applyNumberFormat="1" applyAlignment="1" applyProtection="1">
      <alignment vertical="center"/>
      <protection locked="0"/>
    </xf>
    <xf numFmtId="175" fontId="11" fillId="0" borderId="0" xfId="4205" applyNumberFormat="1" applyFont="1" applyAlignment="1" applyProtection="1">
      <alignment horizontal="right" vertical="center"/>
      <protection locked="0"/>
    </xf>
    <xf numFmtId="175" fontId="2" fillId="0" borderId="0" xfId="4205" applyNumberFormat="1" applyProtection="1">
      <protection locked="0"/>
    </xf>
    <xf numFmtId="175" fontId="11" fillId="125" borderId="0" xfId="4202" quotePrefix="1" applyNumberFormat="1" applyFont="1" applyFill="1" applyAlignment="1">
      <alignment horizontal="left"/>
    </xf>
    <xf numFmtId="175" fontId="9" fillId="125" borderId="0" xfId="4206" applyNumberFormat="1" applyFont="1" applyFill="1" applyAlignment="1" applyProtection="1">
      <alignment vertical="center"/>
      <protection locked="0"/>
    </xf>
    <xf numFmtId="0" fontId="9" fillId="125" borderId="0" xfId="4206" applyFont="1" applyFill="1" applyAlignment="1" applyProtection="1">
      <alignment vertical="center"/>
      <protection locked="0"/>
    </xf>
    <xf numFmtId="0" fontId="11" fillId="125" borderId="0" xfId="4206" applyFont="1" applyFill="1" applyAlignment="1" applyProtection="1">
      <alignment horizontal="right" vertical="center"/>
      <protection locked="0"/>
    </xf>
    <xf numFmtId="0" fontId="9" fillId="125" borderId="0" xfId="4206" applyFont="1" applyFill="1" applyProtection="1">
      <protection locked="0"/>
    </xf>
    <xf numFmtId="175" fontId="10" fillId="0" borderId="36" xfId="4206" applyNumberFormat="1" applyFont="1" applyBorder="1" applyAlignment="1" applyProtection="1">
      <alignment horizontal="centerContinuous" vertical="center"/>
      <protection locked="0"/>
    </xf>
    <xf numFmtId="175" fontId="9" fillId="0" borderId="37" xfId="4206" applyNumberFormat="1" applyFont="1" applyBorder="1" applyAlignment="1" applyProtection="1">
      <alignment horizontal="centerContinuous" vertical="center"/>
      <protection locked="0"/>
    </xf>
    <xf numFmtId="175" fontId="9" fillId="0" borderId="38" xfId="4206" applyNumberFormat="1" applyFont="1" applyBorder="1" applyAlignment="1" applyProtection="1">
      <alignment horizontal="centerContinuous" vertical="center"/>
      <protection locked="0"/>
    </xf>
    <xf numFmtId="0" fontId="9" fillId="0" borderId="0" xfId="4206" applyFont="1" applyProtection="1">
      <protection locked="0"/>
    </xf>
    <xf numFmtId="175" fontId="9" fillId="0" borderId="39" xfId="4206" applyNumberFormat="1" applyFont="1" applyBorder="1" applyAlignment="1" applyProtection="1">
      <alignment horizontal="centerContinuous" vertical="center"/>
      <protection locked="0"/>
    </xf>
    <xf numFmtId="175" fontId="9" fillId="0" borderId="0" xfId="4206" applyNumberFormat="1" applyFont="1" applyBorder="1" applyAlignment="1" applyProtection="1">
      <alignment horizontal="centerContinuous" vertical="center"/>
      <protection locked="0"/>
    </xf>
    <xf numFmtId="175" fontId="9" fillId="0" borderId="40" xfId="4206" applyNumberFormat="1" applyFont="1" applyBorder="1" applyAlignment="1" applyProtection="1">
      <alignment horizontal="centerContinuous" vertical="center"/>
      <protection locked="0"/>
    </xf>
    <xf numFmtId="175" fontId="9" fillId="0" borderId="39" xfId="4206" applyNumberFormat="1" applyFont="1" applyBorder="1" applyAlignment="1" applyProtection="1">
      <alignment vertical="center"/>
      <protection locked="0"/>
    </xf>
    <xf numFmtId="175" fontId="9" fillId="0" borderId="0" xfId="4206" applyNumberFormat="1" applyFont="1" applyBorder="1" applyAlignment="1" applyProtection="1">
      <alignment vertical="center"/>
      <protection locked="0"/>
    </xf>
    <xf numFmtId="175" fontId="9" fillId="0" borderId="40" xfId="4206" applyNumberFormat="1" applyFont="1" applyBorder="1" applyAlignment="1" applyProtection="1">
      <alignment vertical="center"/>
      <protection locked="0"/>
    </xf>
    <xf numFmtId="175" fontId="9" fillId="0" borderId="61" xfId="4206" applyNumberFormat="1" applyFont="1" applyBorder="1" applyAlignment="1" applyProtection="1">
      <alignment vertical="center"/>
      <protection locked="0"/>
    </xf>
    <xf numFmtId="175" fontId="9" fillId="0" borderId="26" xfId="4206" applyNumberFormat="1" applyFont="1" applyBorder="1" applyAlignment="1" applyProtection="1">
      <alignment vertical="center"/>
      <protection locked="0"/>
    </xf>
    <xf numFmtId="175" fontId="9" fillId="0" borderId="55" xfId="4206" applyNumberFormat="1" applyFont="1" applyBorder="1" applyAlignment="1" applyProtection="1">
      <alignment vertical="center"/>
      <protection locked="0"/>
    </xf>
    <xf numFmtId="0" fontId="9" fillId="0" borderId="39" xfId="4206" applyFont="1" applyBorder="1" applyAlignment="1" applyProtection="1">
      <alignment horizontal="centerContinuous" vertical="center"/>
      <protection locked="0"/>
    </xf>
    <xf numFmtId="0" fontId="9" fillId="0" borderId="68" xfId="4206" applyFont="1" applyBorder="1" applyAlignment="1" applyProtection="1">
      <alignment horizontal="centerContinuous" vertical="center"/>
      <protection locked="0"/>
    </xf>
    <xf numFmtId="0" fontId="9" fillId="0" borderId="0" xfId="4206" applyFont="1" applyBorder="1" applyAlignment="1" applyProtection="1">
      <alignment horizontal="center" vertical="center"/>
      <protection locked="0"/>
    </xf>
    <xf numFmtId="0" fontId="9" fillId="0" borderId="0" xfId="4206" applyFont="1" applyBorder="1" applyAlignment="1" applyProtection="1">
      <alignment horizontal="centerContinuous" vertical="center"/>
      <protection locked="0"/>
    </xf>
    <xf numFmtId="0" fontId="9" fillId="0" borderId="24" xfId="4206" applyFont="1" applyBorder="1" applyAlignment="1" applyProtection="1">
      <alignment horizontal="centerContinuous" vertical="center"/>
      <protection locked="0"/>
    </xf>
    <xf numFmtId="0" fontId="9" fillId="0" borderId="40" xfId="4206" applyFont="1" applyBorder="1" applyAlignment="1" applyProtection="1">
      <alignment horizontal="centerContinuous" vertical="center"/>
      <protection locked="0"/>
    </xf>
    <xf numFmtId="0" fontId="9" fillId="0" borderId="0" xfId="4206" applyFont="1" applyBorder="1" applyAlignment="1" applyProtection="1">
      <alignment vertical="center"/>
      <protection locked="0"/>
    </xf>
    <xf numFmtId="0" fontId="9" fillId="0" borderId="68" xfId="4206" applyFont="1" applyBorder="1" applyAlignment="1" applyProtection="1">
      <alignment vertical="center"/>
      <protection locked="0"/>
    </xf>
    <xf numFmtId="0" fontId="9" fillId="0" borderId="61" xfId="4206" applyFont="1" applyBorder="1" applyAlignment="1" applyProtection="1">
      <alignment horizontal="centerContinuous" vertical="center"/>
      <protection locked="0"/>
    </xf>
    <xf numFmtId="0" fontId="9" fillId="0" borderId="71" xfId="4206" applyFont="1" applyBorder="1" applyAlignment="1" applyProtection="1">
      <alignment vertical="center"/>
      <protection locked="0"/>
    </xf>
    <xf numFmtId="0" fontId="9" fillId="0" borderId="26" xfId="4206" applyFont="1" applyBorder="1" applyAlignment="1" applyProtection="1">
      <alignment horizontal="center" vertical="center"/>
      <protection locked="0"/>
    </xf>
    <xf numFmtId="0" fontId="9" fillId="0" borderId="94" xfId="4206" applyFont="1" applyBorder="1" applyAlignment="1" applyProtection="1">
      <alignment horizontal="centerContinuous" vertical="center"/>
      <protection locked="0"/>
    </xf>
    <xf numFmtId="0" fontId="9" fillId="0" borderId="9" xfId="4206" applyFont="1" applyBorder="1" applyAlignment="1" applyProtection="1">
      <alignment horizontal="centerContinuous" vertical="center"/>
      <protection locked="0"/>
    </xf>
    <xf numFmtId="0" fontId="9" fillId="0" borderId="58" xfId="4206" applyFont="1" applyBorder="1" applyAlignment="1" applyProtection="1">
      <alignment horizontal="centerContinuous" vertical="center"/>
      <protection locked="0"/>
    </xf>
    <xf numFmtId="0" fontId="9" fillId="0" borderId="55" xfId="4206" applyFont="1" applyBorder="1" applyAlignment="1" applyProtection="1">
      <alignment horizontal="centerContinuous" vertical="center"/>
      <protection locked="0"/>
    </xf>
    <xf numFmtId="0" fontId="9" fillId="0" borderId="26" xfId="4206" applyFont="1" applyBorder="1" applyAlignment="1" applyProtection="1">
      <alignment vertical="center"/>
      <protection locked="0"/>
    </xf>
    <xf numFmtId="0" fontId="9" fillId="0" borderId="26" xfId="4206" quotePrefix="1" applyFont="1" applyBorder="1" applyAlignment="1" applyProtection="1">
      <alignment horizontal="left" vertical="center"/>
      <protection locked="0"/>
    </xf>
    <xf numFmtId="0" fontId="9" fillId="0" borderId="41" xfId="4206" applyFont="1" applyBorder="1" applyAlignment="1" applyProtection="1">
      <alignment vertical="center"/>
      <protection locked="0"/>
    </xf>
    <xf numFmtId="0" fontId="9" fillId="0" borderId="9" xfId="4206" applyFont="1" applyBorder="1" applyAlignment="1" applyProtection="1">
      <alignment vertical="center"/>
      <protection locked="0"/>
    </xf>
    <xf numFmtId="0" fontId="9" fillId="0" borderId="42" xfId="4206" applyFont="1" applyBorder="1" applyAlignment="1" applyProtection="1">
      <alignment vertical="center"/>
      <protection locked="0"/>
    </xf>
    <xf numFmtId="175" fontId="11" fillId="0" borderId="0" xfId="4206" applyNumberFormat="1" applyFont="1" applyProtection="1">
      <protection locked="0"/>
    </xf>
    <xf numFmtId="175" fontId="9" fillId="0" borderId="0" xfId="4206" applyNumberFormat="1" applyFont="1" applyProtection="1">
      <protection locked="0"/>
    </xf>
    <xf numFmtId="0" fontId="11" fillId="0" borderId="0" xfId="4187" applyFont="1" applyBorder="1" applyAlignment="1">
      <alignment horizontal="right"/>
    </xf>
    <xf numFmtId="0" fontId="11" fillId="0" borderId="0" xfId="2586" applyFont="1" applyBorder="1" applyAlignment="1">
      <alignment horizontal="left" vertical="top" wrapText="1"/>
    </xf>
    <xf numFmtId="0" fontId="156" fillId="47" borderId="0" xfId="2602" applyFont="1" applyFill="1" applyBorder="1" applyAlignment="1">
      <alignment horizontal="left" vertical="top" wrapText="1"/>
    </xf>
    <xf numFmtId="0" fontId="11" fillId="0" borderId="0" xfId="2586" applyFont="1" applyBorder="1" applyAlignment="1">
      <alignment horizontal="left" vertical="top" wrapText="1"/>
    </xf>
    <xf numFmtId="0" fontId="156" fillId="47" borderId="157" xfId="2629" applyFont="1" applyFill="1" applyBorder="1" applyAlignment="1"/>
    <xf numFmtId="0" fontId="13" fillId="47" borderId="157" xfId="2588" applyFont="1" applyFill="1" applyBorder="1" applyAlignment="1">
      <alignment horizontal="right"/>
    </xf>
    <xf numFmtId="0" fontId="13" fillId="47" borderId="157" xfId="2588" applyFont="1" applyFill="1" applyBorder="1" applyAlignment="1">
      <alignment horizontal="center" wrapText="1"/>
    </xf>
    <xf numFmtId="42" fontId="11" fillId="0" borderId="0" xfId="4188" applyNumberFormat="1" applyFont="1" applyFill="1" applyBorder="1" applyAlignment="1"/>
    <xf numFmtId="0" fontId="11" fillId="47" borderId="0" xfId="2602" applyFont="1" applyFill="1" applyBorder="1" applyAlignment="1">
      <alignment vertical="top" wrapText="1"/>
    </xf>
    <xf numFmtId="0" fontId="13" fillId="47" borderId="0" xfId="2629" applyFont="1" applyFill="1" applyBorder="1" applyAlignment="1">
      <alignment horizontal="left"/>
    </xf>
    <xf numFmtId="167" fontId="10" fillId="0" borderId="27" xfId="1930" applyNumberFormat="1" applyFont="1" applyFill="1" applyBorder="1" applyAlignment="1">
      <alignment horizontal="right"/>
    </xf>
    <xf numFmtId="167" fontId="183" fillId="0" borderId="27" xfId="1930" applyNumberFormat="1" applyFont="1" applyFill="1" applyBorder="1" applyAlignment="1">
      <alignment horizontal="right"/>
    </xf>
    <xf numFmtId="167" fontId="183" fillId="0" borderId="27" xfId="1930" applyNumberFormat="1" applyFont="1" applyBorder="1" applyAlignment="1">
      <alignment horizontal="right"/>
    </xf>
    <xf numFmtId="168" fontId="9" fillId="0" borderId="0" xfId="4178" applyFont="1" applyAlignment="1">
      <alignment horizontal="centerContinuous" vertical="center"/>
    </xf>
    <xf numFmtId="168" fontId="148" fillId="0" borderId="0" xfId="4178" applyFont="1" applyAlignment="1">
      <alignment horizontal="centerContinuous" vertical="center"/>
    </xf>
    <xf numFmtId="168" fontId="10" fillId="0" borderId="36" xfId="4178" applyFont="1" applyBorder="1" applyAlignment="1">
      <alignment horizontal="centerContinuous" vertical="center"/>
    </xf>
    <xf numFmtId="168" fontId="9" fillId="0" borderId="37" xfId="4178" applyFont="1" applyBorder="1" applyAlignment="1">
      <alignment horizontal="centerContinuous" vertical="center"/>
    </xf>
    <xf numFmtId="168" fontId="149" fillId="0" borderId="38" xfId="4178" applyFont="1" applyBorder="1" applyAlignment="1">
      <alignment horizontal="centerContinuous" vertical="center"/>
    </xf>
    <xf numFmtId="168" fontId="9" fillId="0" borderId="39" xfId="4178" applyFont="1" applyBorder="1" applyAlignment="1" applyProtection="1">
      <alignment horizontal="left" vertical="center"/>
    </xf>
    <xf numFmtId="0" fontId="9" fillId="0" borderId="0" xfId="4176" applyFont="1" applyBorder="1"/>
    <xf numFmtId="168" fontId="149" fillId="0" borderId="40" xfId="4178" applyFont="1" applyBorder="1" applyAlignment="1">
      <alignment vertical="center"/>
    </xf>
    <xf numFmtId="168" fontId="9" fillId="0" borderId="39" xfId="4178" applyFont="1" applyBorder="1" applyAlignment="1">
      <alignment horizontal="centerContinuous" vertical="center"/>
    </xf>
    <xf numFmtId="168" fontId="9" fillId="0" borderId="0" xfId="4178" applyFont="1" applyBorder="1" applyAlignment="1">
      <alignment horizontal="centerContinuous" vertical="center"/>
    </xf>
    <xf numFmtId="168" fontId="148" fillId="0" borderId="40" xfId="4178" applyFont="1" applyBorder="1" applyAlignment="1">
      <alignment vertical="center"/>
    </xf>
    <xf numFmtId="168" fontId="9" fillId="0" borderId="39" xfId="4178" applyFont="1" applyBorder="1" applyAlignment="1" applyProtection="1">
      <alignment horizontal="center" vertical="center"/>
    </xf>
    <xf numFmtId="168" fontId="9" fillId="0" borderId="0" xfId="4178" applyFont="1" applyBorder="1" applyAlignment="1" applyProtection="1">
      <alignment horizontal="left" vertical="center"/>
    </xf>
    <xf numFmtId="168" fontId="9" fillId="0" borderId="39" xfId="4178" applyFont="1" applyBorder="1" applyAlignment="1" applyProtection="1">
      <alignment vertical="center"/>
    </xf>
    <xf numFmtId="168" fontId="9" fillId="0" borderId="39" xfId="4178" applyFont="1" applyBorder="1" applyAlignment="1">
      <alignment horizontal="center" vertical="center"/>
    </xf>
    <xf numFmtId="168" fontId="9" fillId="0" borderId="0" xfId="4178" applyFont="1" applyAlignment="1" applyProtection="1">
      <alignment horizontal="right" vertical="center"/>
    </xf>
    <xf numFmtId="168" fontId="11" fillId="0" borderId="0" xfId="4178" applyFont="1" applyAlignment="1" applyProtection="1">
      <alignment horizontal="right" vertical="center"/>
    </xf>
    <xf numFmtId="0" fontId="141" fillId="125" borderId="0" xfId="4187" applyFont="1" applyFill="1" applyAlignment="1">
      <alignment horizontal="right"/>
    </xf>
    <xf numFmtId="0" fontId="141" fillId="125" borderId="0" xfId="4187" applyFont="1" applyFill="1"/>
    <xf numFmtId="0" fontId="141" fillId="125" borderId="0" xfId="4187" quotePrefix="1" applyFont="1" applyFill="1" applyAlignment="1">
      <alignment horizontal="right"/>
    </xf>
    <xf numFmtId="0" fontId="7" fillId="0" borderId="36" xfId="4187" applyFont="1" applyBorder="1" applyAlignment="1">
      <alignment horizontal="centerContinuous"/>
    </xf>
    <xf numFmtId="0" fontId="141" fillId="0" borderId="37" xfId="4187" applyFont="1" applyBorder="1" applyAlignment="1">
      <alignment horizontal="centerContinuous"/>
    </xf>
    <xf numFmtId="0" fontId="141" fillId="0" borderId="38" xfId="4187" quotePrefix="1" applyFont="1" applyBorder="1" applyAlignment="1">
      <alignment horizontal="centerContinuous"/>
    </xf>
    <xf numFmtId="0" fontId="141" fillId="0" borderId="0" xfId="4187" applyFont="1"/>
    <xf numFmtId="0" fontId="141" fillId="0" borderId="39" xfId="4183" applyFont="1" applyBorder="1" applyAlignment="1">
      <alignment horizontal="centerContinuous"/>
    </xf>
    <xf numFmtId="0" fontId="141" fillId="0" borderId="0" xfId="4187" applyFont="1" applyBorder="1" applyAlignment="1">
      <alignment horizontal="centerContinuous"/>
    </xf>
    <xf numFmtId="0" fontId="141" fillId="0" borderId="40" xfId="4187" quotePrefix="1" applyFont="1" applyBorder="1" applyAlignment="1">
      <alignment horizontal="centerContinuous"/>
    </xf>
    <xf numFmtId="0" fontId="7" fillId="0" borderId="39" xfId="4187" applyFont="1" applyBorder="1" applyAlignment="1">
      <alignment horizontal="centerContinuous"/>
    </xf>
    <xf numFmtId="0" fontId="7" fillId="0" borderId="0" xfId="4187" applyFont="1" applyBorder="1" applyAlignment="1">
      <alignment horizontal="centerContinuous"/>
    </xf>
    <xf numFmtId="0" fontId="7" fillId="0" borderId="40" xfId="4187" applyFont="1" applyBorder="1" applyAlignment="1">
      <alignment horizontal="centerContinuous"/>
    </xf>
    <xf numFmtId="0" fontId="7" fillId="0" borderId="0" xfId="4187" applyFont="1"/>
    <xf numFmtId="0" fontId="141" fillId="0" borderId="39" xfId="4187" quotePrefix="1" applyFont="1" applyBorder="1" applyAlignment="1">
      <alignment horizontal="left"/>
    </xf>
    <xf numFmtId="0" fontId="141" fillId="0" borderId="0" xfId="4187" applyFont="1" applyBorder="1" applyAlignment="1">
      <alignment horizontal="right"/>
    </xf>
    <xf numFmtId="0" fontId="141" fillId="0" borderId="0" xfId="4187" applyFont="1" applyBorder="1" applyAlignment="1">
      <alignment horizontal="center"/>
    </xf>
    <xf numFmtId="0" fontId="141" fillId="0" borderId="40" xfId="4187" applyFont="1" applyBorder="1" applyAlignment="1">
      <alignment horizontal="center"/>
    </xf>
    <xf numFmtId="0" fontId="141" fillId="0" borderId="39" xfId="4187" applyFont="1" applyBorder="1" applyAlignment="1"/>
    <xf numFmtId="0" fontId="184" fillId="0" borderId="0" xfId="4187" applyFont="1" applyBorder="1" applyAlignment="1"/>
    <xf numFmtId="0" fontId="141" fillId="0" borderId="0" xfId="4187" applyFont="1" applyBorder="1"/>
    <xf numFmtId="0" fontId="185" fillId="0" borderId="0" xfId="4187" applyFont="1" applyBorder="1"/>
    <xf numFmtId="0" fontId="141" fillId="0" borderId="0" xfId="4187" applyFont="1" applyBorder="1" applyAlignment="1">
      <alignment horizontal="left"/>
    </xf>
    <xf numFmtId="42" fontId="141" fillId="0" borderId="40" xfId="4188" applyNumberFormat="1" applyFont="1" applyBorder="1" applyAlignment="1">
      <alignment horizontal="left"/>
    </xf>
    <xf numFmtId="41" fontId="141" fillId="0" borderId="0" xfId="4188" applyNumberFormat="1" applyFont="1" applyBorder="1" applyAlignment="1">
      <alignment horizontal="left"/>
    </xf>
    <xf numFmtId="0" fontId="141" fillId="0" borderId="0" xfId="4187" applyFont="1" applyBorder="1" applyAlignment="1">
      <alignment horizontal="left" vertical="top"/>
    </xf>
    <xf numFmtId="0" fontId="141" fillId="0" borderId="0" xfId="4187" applyFont="1" applyBorder="1" applyAlignment="1">
      <alignment horizontal="left" vertical="top" wrapText="1"/>
    </xf>
    <xf numFmtId="0" fontId="141" fillId="125" borderId="0" xfId="2586" applyFont="1" applyFill="1" applyBorder="1" applyAlignment="1">
      <alignment horizontal="left" vertical="top" wrapText="1"/>
    </xf>
    <xf numFmtId="0" fontId="141" fillId="0" borderId="0" xfId="2586" applyFont="1" applyBorder="1" applyAlignment="1">
      <alignment horizontal="left" vertical="top" wrapText="1"/>
    </xf>
    <xf numFmtId="0" fontId="141" fillId="0" borderId="39" xfId="4187" applyFont="1" applyFill="1" applyBorder="1" applyAlignment="1"/>
    <xf numFmtId="0" fontId="141" fillId="0" borderId="0" xfId="2586" applyFont="1" applyFill="1" applyBorder="1" applyAlignment="1">
      <alignment horizontal="left" vertical="top" wrapText="1"/>
    </xf>
    <xf numFmtId="0" fontId="141" fillId="0" borderId="0" xfId="4187" applyFont="1" applyFill="1"/>
    <xf numFmtId="0" fontId="141" fillId="0" borderId="39" xfId="4187" applyFont="1" applyBorder="1"/>
    <xf numFmtId="0" fontId="141" fillId="125" borderId="39" xfId="4187" applyFont="1" applyFill="1" applyBorder="1"/>
    <xf numFmtId="0" fontId="141" fillId="0" borderId="0" xfId="2586" applyFont="1" applyBorder="1" applyAlignment="1"/>
    <xf numFmtId="0" fontId="141" fillId="0" borderId="0" xfId="2586" applyFont="1" applyBorder="1"/>
    <xf numFmtId="0" fontId="141" fillId="0" borderId="40" xfId="2586" applyFont="1" applyBorder="1"/>
    <xf numFmtId="167" fontId="141" fillId="0" borderId="40" xfId="4188" applyNumberFormat="1" applyFont="1" applyBorder="1" applyAlignment="1">
      <alignment horizontal="left"/>
    </xf>
    <xf numFmtId="0" fontId="141" fillId="0" borderId="0" xfId="4187" applyFont="1" applyAlignment="1">
      <alignment horizontal="right"/>
    </xf>
    <xf numFmtId="0" fontId="141" fillId="0" borderId="0" xfId="4187" applyFont="1" applyAlignment="1">
      <alignment horizontal="left"/>
    </xf>
    <xf numFmtId="42" fontId="11" fillId="0" borderId="11" xfId="4188" applyNumberFormat="1" applyFont="1" applyFill="1" applyBorder="1" applyAlignment="1">
      <alignment horizontal="left"/>
    </xf>
    <xf numFmtId="167" fontId="11" fillId="0" borderId="0" xfId="4207" applyNumberFormat="1" applyFont="1" applyBorder="1" applyAlignment="1">
      <alignment horizontal="left"/>
    </xf>
    <xf numFmtId="0" fontId="11" fillId="0" borderId="0" xfId="4187" applyFont="1" applyAlignment="1"/>
    <xf numFmtId="0" fontId="11" fillId="0" borderId="37" xfId="4183" applyFont="1" applyFill="1" applyBorder="1" applyAlignment="1">
      <alignment horizontal="centerContinuous"/>
    </xf>
    <xf numFmtId="0" fontId="11" fillId="0" borderId="38" xfId="4183" applyFont="1" applyFill="1" applyBorder="1" applyAlignment="1">
      <alignment horizontal="centerContinuous"/>
    </xf>
    <xf numFmtId="0" fontId="11" fillId="0" borderId="0" xfId="4183" applyFont="1" applyFill="1" applyBorder="1" applyAlignment="1">
      <alignment horizontal="centerContinuous"/>
    </xf>
    <xf numFmtId="0" fontId="11" fillId="0" borderId="40" xfId="4183" applyFont="1" applyFill="1" applyBorder="1" applyAlignment="1">
      <alignment horizontal="centerContinuous"/>
    </xf>
    <xf numFmtId="0" fontId="11" fillId="0" borderId="0" xfId="4183" applyFont="1" applyFill="1" applyBorder="1" applyAlignment="1">
      <alignment horizontal="right"/>
    </xf>
    <xf numFmtId="0" fontId="11" fillId="0" borderId="0" xfId="4183" applyFont="1" applyFill="1" applyBorder="1" applyAlignment="1">
      <alignment horizontal="center"/>
    </xf>
    <xf numFmtId="0" fontId="11" fillId="0" borderId="9" xfId="4183" applyFont="1" applyFill="1" applyBorder="1" applyAlignment="1">
      <alignment horizontal="centerContinuous"/>
    </xf>
    <xf numFmtId="0" fontId="11" fillId="0" borderId="42" xfId="4183" applyFont="1" applyFill="1" applyBorder="1" applyAlignment="1">
      <alignment horizontal="centerContinuous"/>
    </xf>
    <xf numFmtId="0" fontId="11" fillId="0" borderId="0" xfId="4183" applyFont="1" applyFill="1" applyAlignment="1">
      <alignment horizontal="left"/>
    </xf>
    <xf numFmtId="0" fontId="11" fillId="0" borderId="40" xfId="4183" applyFont="1" applyFill="1" applyBorder="1" applyAlignment="1">
      <alignment horizontal="center"/>
    </xf>
    <xf numFmtId="0" fontId="11" fillId="0" borderId="9" xfId="4183" applyFont="1" applyFill="1" applyBorder="1" applyAlignment="1">
      <alignment horizontal="right"/>
    </xf>
    <xf numFmtId="0" fontId="11" fillId="0" borderId="9" xfId="4183" applyFont="1" applyFill="1" applyBorder="1" applyAlignment="1">
      <alignment horizontal="center"/>
    </xf>
    <xf numFmtId="0" fontId="11" fillId="0" borderId="42" xfId="4183" applyFont="1" applyFill="1" applyBorder="1" applyAlignment="1">
      <alignment horizontal="center"/>
    </xf>
    <xf numFmtId="0" fontId="11" fillId="125" borderId="0" xfId="4187" quotePrefix="1" applyFont="1" applyFill="1" applyBorder="1" applyAlignment="1">
      <alignment horizontal="left"/>
    </xf>
    <xf numFmtId="167" fontId="9" fillId="125" borderId="71" xfId="1930" applyNumberFormat="1" applyFont="1" applyFill="1" applyBorder="1" applyAlignment="1" applyProtection="1">
      <alignment vertical="center"/>
      <protection locked="0"/>
    </xf>
    <xf numFmtId="167" fontId="9" fillId="0" borderId="71" xfId="4207" applyNumberFormat="1" applyFont="1" applyFill="1" applyBorder="1" applyAlignment="1" applyProtection="1">
      <alignment vertical="center"/>
      <protection locked="0"/>
    </xf>
    <xf numFmtId="167" fontId="9" fillId="0" borderId="71" xfId="4207" applyNumberFormat="1" applyFont="1" applyBorder="1" applyAlignment="1" applyProtection="1">
      <alignment vertical="center"/>
      <protection locked="0"/>
    </xf>
    <xf numFmtId="167" fontId="9" fillId="125" borderId="106" xfId="1930" applyNumberFormat="1" applyFont="1" applyFill="1" applyBorder="1" applyAlignment="1" applyProtection="1">
      <alignment vertical="center"/>
      <protection locked="0"/>
    </xf>
    <xf numFmtId="0" fontId="13" fillId="125" borderId="36" xfId="4187" applyFont="1" applyFill="1" applyBorder="1" applyAlignment="1">
      <alignment horizontal="centerContinuous"/>
    </xf>
    <xf numFmtId="0" fontId="13" fillId="125" borderId="37" xfId="4187" applyFont="1" applyFill="1" applyBorder="1" applyAlignment="1">
      <alignment horizontal="centerContinuous"/>
    </xf>
    <xf numFmtId="0" fontId="11" fillId="125" borderId="37" xfId="4187" applyFont="1" applyFill="1" applyBorder="1" applyAlignment="1">
      <alignment horizontal="centerContinuous"/>
    </xf>
    <xf numFmtId="0" fontId="11" fillId="125" borderId="38" xfId="4187" quotePrefix="1" applyFont="1" applyFill="1" applyBorder="1" applyAlignment="1">
      <alignment horizontal="centerContinuous"/>
    </xf>
    <xf numFmtId="0" fontId="11" fillId="125" borderId="39" xfId="4183" applyFont="1" applyFill="1" applyBorder="1" applyAlignment="1">
      <alignment horizontal="centerContinuous"/>
    </xf>
    <xf numFmtId="0" fontId="11" fillId="125" borderId="0" xfId="4183" applyFont="1" applyFill="1" applyBorder="1" applyAlignment="1">
      <alignment horizontal="centerContinuous"/>
    </xf>
    <xf numFmtId="0" fontId="11" fillId="125" borderId="0" xfId="4187" applyFont="1" applyFill="1" applyBorder="1" applyAlignment="1">
      <alignment horizontal="centerContinuous"/>
    </xf>
    <xf numFmtId="0" fontId="11" fillId="125" borderId="40" xfId="4187" quotePrefix="1" applyFont="1" applyFill="1" applyBorder="1" applyAlignment="1">
      <alignment horizontal="centerContinuous"/>
    </xf>
    <xf numFmtId="0" fontId="13" fillId="125" borderId="39" xfId="4187" applyFont="1" applyFill="1" applyBorder="1" applyAlignment="1">
      <alignment horizontal="centerContinuous"/>
    </xf>
    <xf numFmtId="0" fontId="13" fillId="125" borderId="0" xfId="4187" applyFont="1" applyFill="1" applyBorder="1" applyAlignment="1">
      <alignment horizontal="centerContinuous"/>
    </xf>
    <xf numFmtId="0" fontId="13" fillId="125" borderId="40" xfId="4187" applyFont="1" applyFill="1" applyBorder="1" applyAlignment="1">
      <alignment horizontal="centerContinuous"/>
    </xf>
    <xf numFmtId="0" fontId="13" fillId="125" borderId="0" xfId="4187" applyFont="1" applyFill="1"/>
    <xf numFmtId="0" fontId="11" fillId="125" borderId="39" xfId="4187" quotePrefix="1" applyFont="1" applyFill="1" applyBorder="1" applyAlignment="1">
      <alignment horizontal="left"/>
    </xf>
    <xf numFmtId="0" fontId="11" fillId="125" borderId="0" xfId="4187" applyFont="1" applyFill="1" applyBorder="1" applyAlignment="1">
      <alignment horizontal="right"/>
    </xf>
    <xf numFmtId="0" fontId="9" fillId="125" borderId="0" xfId="4187" applyFont="1" applyFill="1" applyBorder="1" applyAlignment="1">
      <alignment horizontal="center"/>
    </xf>
    <xf numFmtId="0" fontId="9" fillId="125" borderId="40" xfId="4187" applyFont="1" applyFill="1" applyBorder="1" applyAlignment="1">
      <alignment horizontal="center"/>
    </xf>
    <xf numFmtId="0" fontId="9" fillId="125" borderId="0" xfId="4187" applyFont="1" applyFill="1"/>
    <xf numFmtId="0" fontId="9" fillId="125" borderId="39" xfId="4187" applyFont="1" applyFill="1" applyBorder="1" applyAlignment="1"/>
    <xf numFmtId="0" fontId="9" fillId="125" borderId="0" xfId="4187" applyFont="1" applyFill="1" applyBorder="1" applyAlignment="1"/>
    <xf numFmtId="0" fontId="155" fillId="125" borderId="39" xfId="4187" applyFont="1" applyFill="1" applyBorder="1" applyAlignment="1"/>
    <xf numFmtId="0" fontId="155" fillId="125" borderId="0" xfId="4187" applyFont="1" applyFill="1" applyBorder="1" applyAlignment="1"/>
    <xf numFmtId="0" fontId="9" fillId="125" borderId="0" xfId="4187" applyFont="1" applyFill="1" applyBorder="1" applyAlignment="1">
      <alignment horizontal="right"/>
    </xf>
    <xf numFmtId="0" fontId="11" fillId="125" borderId="0" xfId="4187" applyFont="1" applyFill="1" applyBorder="1" applyAlignment="1"/>
    <xf numFmtId="0" fontId="11" fillId="125" borderId="39" xfId="4187" applyFont="1" applyFill="1" applyBorder="1" applyAlignment="1"/>
    <xf numFmtId="0" fontId="9" fillId="125" borderId="0" xfId="4187" applyFont="1" applyFill="1" applyBorder="1" applyAlignment="1">
      <alignment horizontal="left"/>
    </xf>
    <xf numFmtId="0" fontId="9" fillId="125" borderId="39" xfId="4187" applyFont="1" applyFill="1" applyBorder="1"/>
    <xf numFmtId="0" fontId="9" fillId="125" borderId="0" xfId="4187" applyFont="1" applyFill="1" applyBorder="1"/>
    <xf numFmtId="0" fontId="9" fillId="125" borderId="0" xfId="4187" quotePrefix="1" applyFont="1" applyFill="1" applyBorder="1" applyAlignment="1">
      <alignment horizontal="left"/>
    </xf>
    <xf numFmtId="167" fontId="9" fillId="125" borderId="0" xfId="4188" applyNumberFormat="1" applyFont="1" applyFill="1" applyBorder="1" applyAlignment="1">
      <alignment horizontal="left"/>
    </xf>
    <xf numFmtId="167" fontId="9" fillId="125" borderId="40" xfId="4188" applyNumberFormat="1" applyFont="1" applyFill="1" applyBorder="1" applyAlignment="1">
      <alignment horizontal="left"/>
    </xf>
    <xf numFmtId="0" fontId="11" fillId="125" borderId="39" xfId="4187" applyFont="1" applyFill="1" applyBorder="1" applyAlignment="1">
      <alignment horizontal="left"/>
    </xf>
    <xf numFmtId="3" fontId="11" fillId="125" borderId="0" xfId="4187" applyNumberFormat="1" applyFont="1" applyFill="1" applyBorder="1" applyAlignment="1">
      <alignment horizontal="left"/>
    </xf>
    <xf numFmtId="167" fontId="9" fillId="125" borderId="0" xfId="4188" applyNumberFormat="1" applyFont="1" applyFill="1" applyBorder="1" applyAlignment="1">
      <alignment horizontal="center"/>
    </xf>
    <xf numFmtId="0" fontId="11" fillId="125" borderId="39" xfId="4187" applyFont="1" applyFill="1" applyBorder="1"/>
    <xf numFmtId="0" fontId="11" fillId="125" borderId="0" xfId="4187" applyFont="1" applyFill="1" applyBorder="1"/>
    <xf numFmtId="0" fontId="9" fillId="125" borderId="39" xfId="4187" applyFont="1" applyFill="1" applyBorder="1" applyAlignment="1">
      <alignment horizontal="centerContinuous" vertical="center"/>
    </xf>
    <xf numFmtId="0" fontId="9" fillId="125" borderId="0" xfId="4187" applyFont="1" applyFill="1" applyBorder="1" applyAlignment="1">
      <alignment horizontal="centerContinuous" vertical="center"/>
    </xf>
    <xf numFmtId="0" fontId="9" fillId="125" borderId="0" xfId="4187" applyFont="1" applyFill="1" applyBorder="1" applyAlignment="1">
      <alignment horizontal="left" vertical="center"/>
    </xf>
    <xf numFmtId="0" fontId="9" fillId="125" borderId="40" xfId="4187" applyFont="1" applyFill="1" applyBorder="1" applyAlignment="1">
      <alignment horizontal="left" vertical="center"/>
    </xf>
    <xf numFmtId="0" fontId="9" fillId="125" borderId="41" xfId="4187" applyFont="1" applyFill="1" applyBorder="1" applyAlignment="1">
      <alignment horizontal="centerContinuous"/>
    </xf>
    <xf numFmtId="0" fontId="9" fillId="125" borderId="9" xfId="4187" applyFont="1" applyFill="1" applyBorder="1" applyAlignment="1">
      <alignment horizontal="centerContinuous"/>
    </xf>
    <xf numFmtId="0" fontId="9" fillId="125" borderId="42" xfId="4187" applyFont="1" applyFill="1" applyBorder="1" applyAlignment="1">
      <alignment horizontal="centerContinuous"/>
    </xf>
    <xf numFmtId="0" fontId="9" fillId="125" borderId="0" xfId="4187" applyFont="1" applyFill="1" applyAlignment="1">
      <alignment horizontal="right"/>
    </xf>
    <xf numFmtId="0" fontId="9" fillId="125" borderId="0" xfId="4187" applyFont="1" applyFill="1" applyAlignment="1">
      <alignment horizontal="left"/>
    </xf>
    <xf numFmtId="0" fontId="1" fillId="0" borderId="27" xfId="4182" applyFill="1" applyBorder="1" applyAlignment="1">
      <alignment horizontal="right"/>
    </xf>
    <xf numFmtId="2" fontId="1" fillId="0" borderId="27" xfId="1930" applyNumberFormat="1" applyFont="1" applyFill="1" applyBorder="1" applyAlignment="1">
      <alignment horizontal="center"/>
    </xf>
    <xf numFmtId="2" fontId="1" fillId="0" borderId="27" xfId="1930" applyNumberFormat="1" applyFont="1" applyFill="1" applyBorder="1"/>
    <xf numFmtId="0" fontId="1" fillId="0" borderId="26" xfId="4182" applyFont="1" applyFill="1" applyBorder="1" applyAlignment="1">
      <alignment horizontal="left"/>
    </xf>
    <xf numFmtId="168" fontId="9" fillId="0" borderId="122" xfId="4178" applyFont="1" applyFill="1" applyBorder="1" applyAlignment="1" applyProtection="1">
      <alignment horizontal="center" vertical="center"/>
    </xf>
    <xf numFmtId="168" fontId="9" fillId="0" borderId="158" xfId="4178" applyFont="1" applyFill="1" applyBorder="1" applyAlignment="1" applyProtection="1">
      <alignment horizontal="left" vertical="center"/>
    </xf>
    <xf numFmtId="168" fontId="149" fillId="0" borderId="123" xfId="4178" applyFont="1" applyFill="1" applyBorder="1" applyAlignment="1">
      <alignment vertical="center"/>
    </xf>
    <xf numFmtId="168" fontId="9" fillId="0" borderId="39" xfId="4178" applyFont="1" applyFill="1" applyBorder="1" applyAlignment="1">
      <alignment horizontal="center" vertical="center"/>
    </xf>
    <xf numFmtId="168" fontId="9" fillId="0" borderId="114" xfId="4178" applyFont="1" applyFill="1" applyBorder="1" applyAlignment="1" applyProtection="1">
      <alignment horizontal="centerContinuous" vertical="center"/>
    </xf>
    <xf numFmtId="168" fontId="149" fillId="0" borderId="40" xfId="4178" applyFont="1" applyFill="1" applyBorder="1" applyAlignment="1">
      <alignment vertical="center"/>
    </xf>
    <xf numFmtId="168" fontId="9" fillId="0" borderId="0" xfId="4178" applyFont="1" applyFill="1" applyBorder="1" applyAlignment="1" applyProtection="1">
      <alignment horizontal="centerContinuous" vertical="center"/>
    </xf>
    <xf numFmtId="168" fontId="9" fillId="0" borderId="39" xfId="4178" applyFont="1" applyFill="1" applyBorder="1" applyAlignment="1" applyProtection="1">
      <alignment horizontal="center" vertical="center"/>
    </xf>
    <xf numFmtId="168" fontId="9" fillId="0" borderId="0" xfId="4178" applyFont="1" applyFill="1" applyBorder="1" applyAlignment="1" applyProtection="1">
      <alignment horizontal="left" vertical="center"/>
    </xf>
    <xf numFmtId="168" fontId="149" fillId="0" borderId="40" xfId="4178" applyFont="1" applyFill="1" applyBorder="1" applyAlignment="1">
      <alignment horizontal="centerContinuous" vertical="center"/>
    </xf>
    <xf numFmtId="168" fontId="9" fillId="0" borderId="26" xfId="4178" applyFont="1" applyFill="1" applyBorder="1" applyAlignment="1" applyProtection="1">
      <alignment horizontal="left" vertical="center"/>
    </xf>
    <xf numFmtId="168" fontId="9" fillId="0" borderId="114" xfId="4178" applyFont="1" applyFill="1" applyBorder="1" applyAlignment="1">
      <alignment horizontal="left" vertical="center"/>
    </xf>
    <xf numFmtId="168" fontId="9" fillId="0" borderId="114" xfId="4178" applyFont="1" applyFill="1" applyBorder="1" applyAlignment="1">
      <alignment horizontal="centerContinuous" vertical="center"/>
    </xf>
    <xf numFmtId="168" fontId="9" fillId="0" borderId="0" xfId="4178" applyFont="1" applyFill="1" applyBorder="1" applyAlignment="1">
      <alignment horizontal="centerContinuous" vertical="center"/>
    </xf>
    <xf numFmtId="168" fontId="10" fillId="0" borderId="39" xfId="4178" applyFont="1" applyFill="1" applyBorder="1" applyAlignment="1">
      <alignment horizontal="centerContinuous" vertical="center"/>
    </xf>
    <xf numFmtId="168" fontId="9" fillId="0" borderId="39" xfId="4178" applyFont="1" applyFill="1" applyBorder="1" applyAlignment="1">
      <alignment horizontal="centerContinuous" vertical="center"/>
    </xf>
    <xf numFmtId="0" fontId="9" fillId="0" borderId="0" xfId="4176" applyFont="1" applyFill="1"/>
    <xf numFmtId="168" fontId="9" fillId="0" borderId="41" xfId="4178" applyFont="1" applyFill="1" applyBorder="1" applyAlignment="1">
      <alignment horizontal="centerContinuous" vertical="center"/>
    </xf>
    <xf numFmtId="168" fontId="9" fillId="0" borderId="9" xfId="4178" applyFont="1" applyFill="1" applyBorder="1" applyAlignment="1">
      <alignment horizontal="centerContinuous" vertical="center"/>
    </xf>
    <xf numFmtId="168" fontId="149" fillId="0" borderId="42" xfId="4178" applyFont="1" applyFill="1" applyBorder="1" applyAlignment="1">
      <alignment horizontal="centerContinuous" vertical="center"/>
    </xf>
    <xf numFmtId="169" fontId="9" fillId="0" borderId="39" xfId="4179" applyNumberFormat="1" applyFont="1" applyFill="1" applyBorder="1" applyAlignment="1">
      <alignment horizontal="center" vertical="center"/>
    </xf>
    <xf numFmtId="0" fontId="9" fillId="0" borderId="0" xfId="4179" applyNumberFormat="1" applyFont="1" applyFill="1" applyBorder="1" applyAlignment="1" applyProtection="1">
      <alignment vertical="center"/>
      <protection locked="0"/>
    </xf>
    <xf numFmtId="0" fontId="1" fillId="0" borderId="0" xfId="4176" applyFill="1"/>
    <xf numFmtId="0" fontId="9" fillId="0" borderId="0" xfId="4179" applyNumberFormat="1" applyFont="1" applyFill="1" applyBorder="1" applyAlignment="1" applyProtection="1">
      <alignment horizontal="right" vertical="center"/>
      <protection locked="0"/>
    </xf>
    <xf numFmtId="2" fontId="9" fillId="0" borderId="0" xfId="4179" applyNumberFormat="1" applyFont="1" applyFill="1" applyBorder="1" applyAlignment="1" applyProtection="1">
      <alignment horizontal="centerContinuous" vertical="center"/>
      <protection locked="0"/>
    </xf>
    <xf numFmtId="0" fontId="9" fillId="0" borderId="0" xfId="4179" applyFont="1" applyFill="1" applyBorder="1" applyAlignment="1">
      <alignment horizontal="centerContinuous" vertical="center"/>
    </xf>
    <xf numFmtId="0" fontId="12" fillId="0" borderId="0" xfId="4179" applyNumberFormat="1" applyFont="1" applyFill="1" applyBorder="1" applyAlignment="1" applyProtection="1">
      <alignment vertical="center"/>
      <protection locked="0"/>
    </xf>
    <xf numFmtId="2" fontId="9" fillId="0" borderId="0" xfId="4179" applyNumberFormat="1" applyFont="1" applyFill="1" applyBorder="1" applyAlignment="1" applyProtection="1">
      <alignment horizontal="left" vertical="center"/>
      <protection locked="0"/>
    </xf>
    <xf numFmtId="0" fontId="1" fillId="0" borderId="40" xfId="4176" applyFill="1" applyBorder="1"/>
    <xf numFmtId="0" fontId="9" fillId="0" borderId="39" xfId="4179" applyNumberFormat="1" applyFont="1" applyFill="1" applyBorder="1" applyAlignment="1" applyProtection="1">
      <alignment vertical="center"/>
      <protection locked="0"/>
    </xf>
    <xf numFmtId="0" fontId="1" fillId="0" borderId="0" xfId="4176" applyFill="1" applyBorder="1"/>
    <xf numFmtId="168" fontId="9" fillId="0" borderId="0" xfId="4180" applyFont="1" applyFill="1" applyBorder="1"/>
    <xf numFmtId="0" fontId="9" fillId="0" borderId="0" xfId="4179" applyNumberFormat="1" applyFont="1" applyFill="1" applyBorder="1" applyAlignment="1" applyProtection="1">
      <alignment horizontal="centerContinuous" vertical="center"/>
      <protection locked="0"/>
    </xf>
    <xf numFmtId="0" fontId="9" fillId="0" borderId="40" xfId="4179" applyNumberFormat="1" applyFont="1" applyFill="1" applyBorder="1" applyAlignment="1" applyProtection="1">
      <alignment vertical="center"/>
      <protection locked="0"/>
    </xf>
    <xf numFmtId="0" fontId="9" fillId="0" borderId="26" xfId="4179" applyNumberFormat="1" applyFont="1" applyFill="1" applyBorder="1" applyAlignment="1" applyProtection="1">
      <alignment vertical="center"/>
      <protection locked="0"/>
    </xf>
    <xf numFmtId="169" fontId="9" fillId="0" borderId="39" xfId="4179" applyNumberFormat="1" applyFont="1" applyFill="1" applyBorder="1" applyAlignment="1">
      <alignment vertical="center"/>
    </xf>
    <xf numFmtId="0" fontId="9" fillId="0" borderId="0" xfId="4179" applyNumberFormat="1" applyFont="1" applyFill="1" applyBorder="1" applyAlignment="1" applyProtection="1">
      <alignment horizontal="left" vertical="center"/>
      <protection locked="0"/>
    </xf>
    <xf numFmtId="0" fontId="9" fillId="0" borderId="40" xfId="4179" applyFont="1" applyFill="1" applyBorder="1" applyAlignment="1">
      <alignment vertical="center"/>
    </xf>
    <xf numFmtId="169" fontId="9" fillId="0" borderId="39" xfId="4179" applyNumberFormat="1" applyFont="1" applyFill="1" applyBorder="1" applyAlignment="1">
      <alignment horizontal="left" vertical="center"/>
    </xf>
    <xf numFmtId="0" fontId="9" fillId="0" borderId="26" xfId="4179" quotePrefix="1" applyNumberFormat="1" applyFont="1" applyFill="1" applyBorder="1" applyAlignment="1" applyProtection="1">
      <alignment vertical="center"/>
      <protection locked="0"/>
    </xf>
    <xf numFmtId="0" fontId="9" fillId="0" borderId="26" xfId="4179" applyFont="1" applyFill="1" applyBorder="1" applyAlignment="1">
      <alignment horizontal="centerContinuous" vertical="center"/>
    </xf>
    <xf numFmtId="0" fontId="9" fillId="0" borderId="39" xfId="4179" applyFont="1" applyFill="1" applyBorder="1" applyAlignment="1">
      <alignment vertical="center"/>
    </xf>
    <xf numFmtId="0" fontId="9" fillId="0" borderId="0" xfId="4179" applyFont="1" applyFill="1" applyBorder="1" applyAlignment="1">
      <alignment vertical="center"/>
    </xf>
    <xf numFmtId="0" fontId="151" fillId="0" borderId="40" xfId="4179" applyNumberFormat="1" applyFont="1" applyFill="1" applyBorder="1" applyAlignment="1" applyProtection="1">
      <alignment vertical="center"/>
      <protection locked="0"/>
    </xf>
    <xf numFmtId="0" fontId="9" fillId="0" borderId="50" xfId="4179" applyFont="1" applyFill="1" applyBorder="1" applyAlignment="1">
      <alignment vertical="center"/>
    </xf>
    <xf numFmtId="0" fontId="9" fillId="0" borderId="21" xfId="4179" applyNumberFormat="1" applyFont="1" applyFill="1" applyBorder="1" applyAlignment="1" applyProtection="1">
      <alignment vertical="center"/>
      <protection locked="0"/>
    </xf>
    <xf numFmtId="0" fontId="9" fillId="0" borderId="21" xfId="4179" applyFont="1" applyFill="1" applyBorder="1" applyAlignment="1">
      <alignment horizontal="centerContinuous" vertical="center"/>
    </xf>
    <xf numFmtId="0" fontId="9" fillId="0" borderId="21" xfId="4179" applyNumberFormat="1" applyFont="1" applyFill="1" applyBorder="1" applyAlignment="1" applyProtection="1">
      <alignment horizontal="centerContinuous" vertical="center"/>
      <protection locked="0"/>
    </xf>
    <xf numFmtId="0" fontId="9" fillId="0" borderId="20" xfId="4179" applyNumberFormat="1" applyFont="1" applyFill="1" applyBorder="1" applyAlignment="1" applyProtection="1">
      <alignment horizontal="centerContinuous" vertical="center"/>
      <protection locked="0"/>
    </xf>
    <xf numFmtId="0" fontId="9" fillId="0" borderId="22" xfId="4179" applyNumberFormat="1" applyFont="1" applyFill="1" applyBorder="1" applyAlignment="1" applyProtection="1">
      <alignment horizontal="centerContinuous" vertical="center"/>
      <protection locked="0"/>
    </xf>
    <xf numFmtId="0" fontId="9" fillId="0" borderId="51" xfId="4179" applyFont="1" applyFill="1" applyBorder="1" applyAlignment="1">
      <alignment vertical="center"/>
    </xf>
    <xf numFmtId="168" fontId="9" fillId="0" borderId="52" xfId="4180" applyFont="1" applyFill="1" applyBorder="1"/>
    <xf numFmtId="0" fontId="9" fillId="0" borderId="23" xfId="4179" applyNumberFormat="1" applyFont="1" applyFill="1" applyBorder="1" applyAlignment="1" applyProtection="1">
      <alignment horizontal="centerContinuous" vertical="center"/>
      <protection locked="0"/>
    </xf>
    <xf numFmtId="0" fontId="9" fillId="0" borderId="24" xfId="4179" applyNumberFormat="1" applyFont="1" applyFill="1" applyBorder="1" applyAlignment="1" applyProtection="1">
      <alignment horizontal="centerContinuous" vertical="center"/>
      <protection locked="0"/>
    </xf>
    <xf numFmtId="0" fontId="9" fillId="0" borderId="27" xfId="4179" applyNumberFormat="1" applyFont="1" applyFill="1" applyBorder="1" applyAlignment="1" applyProtection="1">
      <alignment horizontal="centerContinuous" vertical="center"/>
      <protection locked="0"/>
    </xf>
    <xf numFmtId="168" fontId="9" fillId="0" borderId="0" xfId="4180" applyFont="1" applyFill="1" applyBorder="1" applyAlignment="1">
      <alignment horizontal="centerContinuous"/>
    </xf>
    <xf numFmtId="168" fontId="9" fillId="0" borderId="23" xfId="4180" applyFont="1" applyFill="1" applyBorder="1"/>
    <xf numFmtId="0" fontId="9" fillId="0" borderId="24" xfId="4179" applyNumberFormat="1" applyFont="1" applyFill="1" applyBorder="1" applyAlignment="1" applyProtection="1">
      <alignment vertical="center"/>
      <protection locked="0"/>
    </xf>
    <xf numFmtId="0" fontId="9" fillId="0" borderId="27" xfId="4179" applyFont="1" applyFill="1" applyBorder="1" applyAlignment="1">
      <alignment horizontal="centerContinuous" vertical="center"/>
    </xf>
    <xf numFmtId="0" fontId="9" fillId="0" borderId="52" xfId="4179" applyNumberFormat="1" applyFont="1" applyFill="1" applyBorder="1" applyAlignment="1" applyProtection="1">
      <alignment horizontal="centerContinuous" vertical="center"/>
      <protection locked="0"/>
    </xf>
    <xf numFmtId="0" fontId="9" fillId="0" borderId="24" xfId="4179" applyFont="1" applyFill="1" applyBorder="1" applyAlignment="1">
      <alignment vertical="center"/>
    </xf>
    <xf numFmtId="168" fontId="9" fillId="0" borderId="26" xfId="4180" applyFont="1" applyFill="1" applyBorder="1" applyAlignment="1">
      <alignment horizontal="centerContinuous"/>
    </xf>
    <xf numFmtId="0" fontId="9" fillId="0" borderId="53" xfId="4179" applyFont="1" applyFill="1" applyBorder="1" applyAlignment="1">
      <alignment horizontal="centerContinuous" vertical="center"/>
    </xf>
    <xf numFmtId="0" fontId="9" fillId="0" borderId="24" xfId="4179" applyNumberFormat="1" applyFont="1" applyFill="1" applyBorder="1" applyAlignment="1" applyProtection="1">
      <alignment horizontal="center" vertical="center"/>
      <protection locked="0"/>
    </xf>
    <xf numFmtId="0" fontId="9" fillId="0" borderId="54" xfId="4179" applyFont="1" applyFill="1" applyBorder="1" applyAlignment="1">
      <alignment vertical="center"/>
    </xf>
    <xf numFmtId="0" fontId="9" fillId="0" borderId="25" xfId="4179" applyNumberFormat="1" applyFont="1" applyFill="1" applyBorder="1" applyAlignment="1" applyProtection="1">
      <alignment horizontal="centerContinuous" vertical="center"/>
      <protection locked="0"/>
    </xf>
    <xf numFmtId="0" fontId="9" fillId="0" borderId="27" xfId="4179" applyNumberFormat="1" applyFont="1" applyFill="1" applyBorder="1" applyAlignment="1" applyProtection="1">
      <alignment horizontal="center" vertical="center"/>
      <protection locked="0"/>
    </xf>
    <xf numFmtId="0" fontId="9" fillId="0" borderId="55" xfId="4179" applyFont="1" applyFill="1" applyBorder="1" applyAlignment="1">
      <alignment vertical="center"/>
    </xf>
    <xf numFmtId="0" fontId="9" fillId="0" borderId="54" xfId="4179" applyNumberFormat="1" applyFont="1" applyFill="1" applyBorder="1" applyAlignment="1" applyProtection="1">
      <alignment horizontal="center" vertical="center"/>
      <protection locked="0"/>
    </xf>
    <xf numFmtId="0" fontId="9" fillId="0" borderId="26" xfId="4179" applyNumberFormat="1" applyFont="1" applyFill="1" applyBorder="1" applyAlignment="1" applyProtection="1">
      <alignment horizontal="center" vertical="center"/>
      <protection locked="0"/>
    </xf>
    <xf numFmtId="0" fontId="9" fillId="0" borderId="25" xfId="4179" applyNumberFormat="1" applyFont="1" applyFill="1" applyBorder="1" applyAlignment="1" applyProtection="1">
      <alignment vertical="center"/>
      <protection locked="0"/>
    </xf>
    <xf numFmtId="0" fontId="9" fillId="0" borderId="26" xfId="4179" applyFont="1" applyFill="1" applyBorder="1" applyAlignment="1">
      <alignment vertical="center"/>
    </xf>
    <xf numFmtId="0" fontId="9" fillId="0" borderId="27" xfId="4179" applyNumberFormat="1" applyFont="1" applyFill="1" applyBorder="1" applyAlignment="1" applyProtection="1">
      <alignment vertical="center"/>
      <protection locked="0"/>
    </xf>
    <xf numFmtId="37" fontId="9" fillId="0" borderId="27" xfId="4179" applyNumberFormat="1" applyFont="1" applyFill="1" applyBorder="1" applyAlignment="1" applyProtection="1">
      <alignment horizontal="centerContinuous" vertical="center"/>
      <protection locked="0"/>
    </xf>
    <xf numFmtId="37" fontId="9" fillId="0" borderId="26" xfId="4179" applyNumberFormat="1" applyFont="1" applyFill="1" applyBorder="1" applyAlignment="1">
      <alignment horizontal="centerContinuous" vertical="center"/>
    </xf>
    <xf numFmtId="37" fontId="9" fillId="0" borderId="27" xfId="4179" applyNumberFormat="1" applyFont="1" applyFill="1" applyBorder="1" applyAlignment="1" applyProtection="1">
      <alignment horizontal="center" vertical="center"/>
      <protection locked="0"/>
    </xf>
    <xf numFmtId="37" fontId="9" fillId="0" borderId="55" xfId="4179" applyNumberFormat="1" applyFont="1" applyFill="1" applyBorder="1" applyAlignment="1" applyProtection="1">
      <alignment horizontal="center" vertical="center"/>
      <protection locked="0"/>
    </xf>
    <xf numFmtId="37" fontId="9" fillId="0" borderId="27" xfId="4179" applyNumberFormat="1" applyFont="1" applyFill="1" applyBorder="1" applyAlignment="1" applyProtection="1">
      <alignment vertical="center"/>
      <protection locked="0"/>
    </xf>
    <xf numFmtId="37" fontId="9" fillId="0" borderId="26" xfId="4179" applyNumberFormat="1" applyFont="1" applyFill="1" applyBorder="1" applyAlignment="1" applyProtection="1">
      <alignment horizontal="center" vertical="center"/>
      <protection locked="0"/>
    </xf>
    <xf numFmtId="37" fontId="9" fillId="0" borderId="26" xfId="4179" applyNumberFormat="1" applyFont="1" applyFill="1" applyBorder="1" applyAlignment="1">
      <alignment vertical="center"/>
    </xf>
    <xf numFmtId="37" fontId="9" fillId="0" borderId="26" xfId="4179" applyNumberFormat="1" applyFont="1" applyFill="1" applyBorder="1" applyAlignment="1" applyProtection="1">
      <alignment vertical="center"/>
      <protection locked="0"/>
    </xf>
    <xf numFmtId="37" fontId="9" fillId="0" borderId="27" xfId="4179" applyNumberFormat="1" applyFont="1" applyFill="1" applyBorder="1" applyAlignment="1">
      <alignment vertical="center"/>
    </xf>
    <xf numFmtId="0" fontId="9" fillId="0" borderId="56" xfId="4179" applyNumberFormat="1" applyFont="1" applyFill="1" applyBorder="1" applyAlignment="1" applyProtection="1">
      <alignment horizontal="center" vertical="center"/>
      <protection locked="0"/>
    </xf>
    <xf numFmtId="0" fontId="9" fillId="0" borderId="9" xfId="4179" applyNumberFormat="1" applyFont="1" applyFill="1" applyBorder="1" applyAlignment="1" applyProtection="1">
      <alignment horizontal="center" vertical="center"/>
      <protection locked="0"/>
    </xf>
    <xf numFmtId="0" fontId="9" fillId="0" borderId="9" xfId="4179" applyNumberFormat="1" applyFont="1" applyFill="1" applyBorder="1" applyAlignment="1" applyProtection="1">
      <alignment vertical="center"/>
      <protection locked="0"/>
    </xf>
    <xf numFmtId="0" fontId="9" fillId="0" borderId="57" xfId="4179" applyNumberFormat="1" applyFont="1" applyFill="1" applyBorder="1" applyAlignment="1" applyProtection="1">
      <alignment vertical="center"/>
      <protection locked="0"/>
    </xf>
    <xf numFmtId="0" fontId="9" fillId="0" borderId="9" xfId="4179" applyFont="1" applyFill="1" applyBorder="1" applyAlignment="1">
      <alignment vertical="center"/>
    </xf>
    <xf numFmtId="0" fontId="9" fillId="0" borderId="58" xfId="4179" applyNumberFormat="1" applyFont="1" applyFill="1" applyBorder="1" applyAlignment="1" applyProtection="1">
      <alignment vertical="center"/>
      <protection locked="0"/>
    </xf>
    <xf numFmtId="37" fontId="9" fillId="0" borderId="58" xfId="4179" applyNumberFormat="1" applyFont="1" applyFill="1" applyBorder="1" applyAlignment="1" applyProtection="1">
      <alignment vertical="center"/>
      <protection locked="0"/>
    </xf>
    <xf numFmtId="37" fontId="9" fillId="0" borderId="9" xfId="4179" applyNumberFormat="1" applyFont="1" applyFill="1" applyBorder="1" applyAlignment="1" applyProtection="1">
      <alignment vertical="center"/>
      <protection locked="0"/>
    </xf>
    <xf numFmtId="37" fontId="9" fillId="0" borderId="9" xfId="4179" applyNumberFormat="1" applyFont="1" applyFill="1" applyBorder="1" applyAlignment="1">
      <alignment vertical="center"/>
    </xf>
    <xf numFmtId="37" fontId="9" fillId="0" borderId="58" xfId="4179" applyNumberFormat="1" applyFont="1" applyFill="1" applyBorder="1" applyAlignment="1">
      <alignment vertical="center"/>
    </xf>
    <xf numFmtId="37" fontId="9" fillId="0" borderId="42" xfId="4179" applyNumberFormat="1" applyFont="1" applyFill="1" applyBorder="1" applyAlignment="1" applyProtection="1">
      <alignment horizontal="center" vertical="center"/>
      <protection locked="0"/>
    </xf>
    <xf numFmtId="0" fontId="152" fillId="0" borderId="36" xfId="4179" applyNumberFormat="1" applyFont="1" applyFill="1" applyBorder="1" applyAlignment="1" applyProtection="1">
      <alignment vertical="center"/>
      <protection locked="0"/>
    </xf>
    <xf numFmtId="0" fontId="152" fillId="0" borderId="37" xfId="4179" applyNumberFormat="1" applyFont="1" applyFill="1" applyBorder="1" applyAlignment="1" applyProtection="1">
      <alignment vertical="center"/>
      <protection locked="0"/>
    </xf>
    <xf numFmtId="0" fontId="152" fillId="0" borderId="38" xfId="4179" applyNumberFormat="1" applyFont="1" applyFill="1" applyBorder="1" applyAlignment="1" applyProtection="1">
      <alignment vertical="center"/>
      <protection locked="0"/>
    </xf>
    <xf numFmtId="0" fontId="10" fillId="0" borderId="39" xfId="4179" applyNumberFormat="1" applyFont="1" applyFill="1" applyBorder="1" applyAlignment="1" applyProtection="1">
      <alignment horizontal="centerContinuous" vertical="center"/>
      <protection locked="0"/>
    </xf>
    <xf numFmtId="0" fontId="9" fillId="0" borderId="40" xfId="4179" applyNumberFormat="1" applyFont="1" applyFill="1" applyBorder="1" applyAlignment="1" applyProtection="1">
      <alignment horizontal="centerContinuous" vertical="center"/>
      <protection locked="0"/>
    </xf>
    <xf numFmtId="168" fontId="3" fillId="0" borderId="0" xfId="4181" applyFill="1" applyBorder="1"/>
    <xf numFmtId="14" fontId="9" fillId="0" borderId="26" xfId="4179" quotePrefix="1" applyNumberFormat="1" applyFont="1" applyFill="1" applyBorder="1" applyAlignment="1" applyProtection="1">
      <alignment horizontal="centerContinuous" vertical="center"/>
      <protection locked="0"/>
    </xf>
    <xf numFmtId="15" fontId="9" fillId="0" borderId="26" xfId="4179" applyNumberFormat="1" applyFont="1" applyFill="1" applyBorder="1" applyAlignment="1" applyProtection="1">
      <alignment horizontal="left" vertical="center"/>
      <protection locked="0"/>
    </xf>
    <xf numFmtId="0" fontId="9" fillId="0" borderId="41" xfId="4179" applyNumberFormat="1" applyFont="1" applyFill="1" applyBorder="1" applyAlignment="1" applyProtection="1">
      <alignment vertical="center"/>
      <protection locked="0"/>
    </xf>
    <xf numFmtId="0" fontId="9" fillId="0" borderId="42" xfId="4179" applyNumberFormat="1" applyFont="1" applyFill="1" applyBorder="1" applyAlignment="1" applyProtection="1">
      <alignment vertical="center"/>
      <protection locked="0"/>
    </xf>
    <xf numFmtId="167" fontId="9" fillId="0" borderId="27" xfId="1930" quotePrefix="1" applyNumberFormat="1" applyFont="1" applyFill="1" applyBorder="1" applyAlignment="1">
      <alignment horizontal="center"/>
    </xf>
    <xf numFmtId="0" fontId="9" fillId="0" borderId="27" xfId="4182" quotePrefix="1" applyFont="1" applyFill="1" applyBorder="1" applyAlignment="1">
      <alignment horizontal="center"/>
    </xf>
    <xf numFmtId="167" fontId="171" fillId="0" borderId="27" xfId="1930" applyNumberFormat="1" applyFont="1" applyFill="1" applyBorder="1"/>
    <xf numFmtId="10" fontId="9" fillId="0" borderId="27" xfId="4208" quotePrefix="1" applyNumberFormat="1" applyFont="1" applyFill="1" applyBorder="1" applyAlignment="1">
      <alignment horizontal="center"/>
    </xf>
    <xf numFmtId="9" fontId="9" fillId="0" borderId="27" xfId="4208" quotePrefix="1" applyFont="1" applyFill="1" applyBorder="1" applyAlignment="1">
      <alignment horizontal="center"/>
    </xf>
    <xf numFmtId="0" fontId="10" fillId="0" borderId="27" xfId="4182" applyFont="1" applyFill="1" applyBorder="1" applyAlignment="1">
      <alignment horizontal="left"/>
    </xf>
    <xf numFmtId="167" fontId="10" fillId="0" borderId="27" xfId="1930" applyNumberFormat="1" applyFont="1" applyFill="1" applyBorder="1"/>
    <xf numFmtId="0" fontId="9" fillId="0" borderId="27" xfId="4182" applyFont="1" applyFill="1" applyBorder="1"/>
    <xf numFmtId="167" fontId="10" fillId="0" borderId="27" xfId="1930" applyNumberFormat="1" applyFont="1" applyFill="1" applyBorder="1" applyAlignment="1">
      <alignment horizontal="center"/>
    </xf>
    <xf numFmtId="167" fontId="9" fillId="0" borderId="27" xfId="1930" quotePrefix="1" applyNumberFormat="1" applyFont="1" applyFill="1" applyBorder="1" applyAlignment="1">
      <alignment horizontal="left"/>
    </xf>
    <xf numFmtId="0" fontId="6" fillId="0" borderId="0" xfId="0" applyFont="1" applyAlignment="1">
      <alignment horizontal="right"/>
    </xf>
    <xf numFmtId="0" fontId="146" fillId="125" borderId="0" xfId="4176" applyFont="1" applyFill="1" applyBorder="1"/>
    <xf numFmtId="0" fontId="143" fillId="0" borderId="9" xfId="4176" applyFont="1" applyBorder="1"/>
    <xf numFmtId="0" fontId="143" fillId="0" borderId="0" xfId="4176" applyFont="1" applyBorder="1" applyAlignment="1">
      <alignment horizontal="right"/>
    </xf>
    <xf numFmtId="0" fontId="143" fillId="0" borderId="40" xfId="4176" applyFont="1" applyBorder="1"/>
    <xf numFmtId="0" fontId="143" fillId="0" borderId="0" xfId="4176" quotePrefix="1" applyFont="1" applyBorder="1" applyAlignment="1">
      <alignment horizontal="right"/>
    </xf>
    <xf numFmtId="0" fontId="143" fillId="0" borderId="42" xfId="4176" applyFont="1" applyBorder="1"/>
    <xf numFmtId="0" fontId="1" fillId="0" borderId="50" xfId="4182" applyBorder="1"/>
    <xf numFmtId="0" fontId="1" fillId="0" borderId="22" xfId="4182" applyBorder="1"/>
    <xf numFmtId="0" fontId="1" fillId="0" borderId="21" xfId="4182" applyBorder="1" applyAlignment="1">
      <alignment horizontal="left"/>
    </xf>
    <xf numFmtId="0" fontId="1" fillId="0" borderId="22" xfId="4182" applyBorder="1" applyAlignment="1">
      <alignment horizontal="right"/>
    </xf>
    <xf numFmtId="0" fontId="1" fillId="0" borderId="22" xfId="4182" quotePrefix="1" applyBorder="1" applyAlignment="1">
      <alignment horizontal="left"/>
    </xf>
    <xf numFmtId="0" fontId="1" fillId="0" borderId="21" xfId="4182" quotePrefix="1" applyBorder="1" applyAlignment="1">
      <alignment horizontal="left"/>
    </xf>
    <xf numFmtId="0" fontId="1" fillId="0" borderId="22" xfId="4182" quotePrefix="1" applyBorder="1" applyAlignment="1">
      <alignment horizontal="right"/>
    </xf>
    <xf numFmtId="167" fontId="1" fillId="47" borderId="64" xfId="1930" applyNumberFormat="1" applyFont="1" applyFill="1" applyBorder="1"/>
    <xf numFmtId="0" fontId="1" fillId="0" borderId="73" xfId="4182" applyBorder="1"/>
    <xf numFmtId="167" fontId="153" fillId="0" borderId="71" xfId="1930" applyNumberFormat="1" applyFont="1" applyFill="1" applyBorder="1"/>
    <xf numFmtId="167" fontId="153" fillId="0" borderId="68" xfId="1930" applyNumberFormat="1" applyFont="1" applyFill="1" applyBorder="1"/>
    <xf numFmtId="167" fontId="1" fillId="0" borderId="71" xfId="1930" applyNumberFormat="1" applyFont="1" applyFill="1" applyBorder="1"/>
    <xf numFmtId="167" fontId="1" fillId="0" borderId="94" xfId="1930" applyNumberFormat="1" applyFont="1" applyFill="1" applyBorder="1"/>
    <xf numFmtId="0" fontId="1" fillId="0" borderId="73" xfId="4182" quotePrefix="1" applyBorder="1" applyAlignment="1">
      <alignment horizontal="center"/>
    </xf>
    <xf numFmtId="0" fontId="1" fillId="0" borderId="68" xfId="4182" applyBorder="1" applyAlignment="1">
      <alignment horizontal="center"/>
    </xf>
    <xf numFmtId="0" fontId="1" fillId="0" borderId="94" xfId="4182" applyBorder="1" applyAlignment="1">
      <alignment horizontal="center"/>
    </xf>
    <xf numFmtId="167" fontId="1" fillId="126" borderId="60" xfId="1930" applyNumberFormat="1" applyFont="1" applyFill="1" applyBorder="1"/>
    <xf numFmtId="167" fontId="1" fillId="126" borderId="24" xfId="1930" applyNumberFormat="1" applyFont="1" applyFill="1" applyBorder="1"/>
    <xf numFmtId="167" fontId="1" fillId="126" borderId="58" xfId="1930" applyNumberFormat="1" applyFont="1" applyFill="1" applyBorder="1"/>
    <xf numFmtId="0" fontId="1" fillId="0" borderId="119" xfId="4182" applyBorder="1" applyAlignment="1">
      <alignment horizontal="center"/>
    </xf>
    <xf numFmtId="0" fontId="1" fillId="0" borderId="53" xfId="4182" applyBorder="1" applyAlignment="1">
      <alignment horizontal="center"/>
    </xf>
    <xf numFmtId="0" fontId="1" fillId="0" borderId="142" xfId="4182" applyBorder="1" applyAlignment="1">
      <alignment horizontal="center"/>
    </xf>
    <xf numFmtId="0" fontId="1" fillId="0" borderId="53" xfId="4182" applyBorder="1"/>
    <xf numFmtId="0" fontId="1" fillId="0" borderId="76" xfId="4182" applyBorder="1"/>
    <xf numFmtId="0" fontId="1" fillId="0" borderId="75" xfId="4182" quotePrefix="1" applyBorder="1" applyAlignment="1">
      <alignment horizontal="center"/>
    </xf>
    <xf numFmtId="0" fontId="1" fillId="0" borderId="76" xfId="4182" applyBorder="1" applyAlignment="1">
      <alignment vertical="top"/>
    </xf>
    <xf numFmtId="0" fontId="1" fillId="0" borderId="142" xfId="4182" applyBorder="1"/>
    <xf numFmtId="167" fontId="1" fillId="0" borderId="39" xfId="1930" applyNumberFormat="1" applyFont="1" applyBorder="1"/>
    <xf numFmtId="167" fontId="1" fillId="47" borderId="55" xfId="1930" applyNumberFormat="1" applyFont="1" applyFill="1" applyBorder="1"/>
    <xf numFmtId="0" fontId="1" fillId="0" borderId="60" xfId="4182" quotePrefix="1" applyFill="1" applyBorder="1" applyAlignment="1">
      <alignment horizontal="center"/>
    </xf>
    <xf numFmtId="0" fontId="1" fillId="0" borderId="24" xfId="4182" applyFill="1" applyBorder="1" applyAlignment="1">
      <alignment horizontal="center"/>
    </xf>
    <xf numFmtId="0" fontId="1" fillId="0" borderId="27" xfId="4182" applyFill="1" applyBorder="1" applyAlignment="1">
      <alignment horizontal="center"/>
    </xf>
    <xf numFmtId="0" fontId="1" fillId="0" borderId="24" xfId="4182" applyFill="1" applyBorder="1"/>
    <xf numFmtId="167" fontId="1" fillId="0" borderId="54" xfId="1930" applyNumberFormat="1" applyFont="1" applyBorder="1"/>
    <xf numFmtId="167" fontId="1" fillId="0" borderId="52" xfId="1930" applyNumberFormat="1" applyFont="1" applyBorder="1"/>
    <xf numFmtId="167" fontId="1" fillId="0" borderId="54" xfId="1930" applyNumberFormat="1" applyFont="1" applyFill="1" applyBorder="1"/>
    <xf numFmtId="167" fontId="1" fillId="47" borderId="54" xfId="1930" applyNumberFormat="1" applyFont="1" applyFill="1" applyBorder="1"/>
    <xf numFmtId="167" fontId="1" fillId="0" borderId="56" xfId="1930" applyNumberFormat="1" applyFont="1" applyFill="1" applyBorder="1"/>
    <xf numFmtId="0" fontId="1" fillId="0" borderId="24" xfId="4182" applyBorder="1" applyAlignment="1">
      <alignment horizontal="left"/>
    </xf>
    <xf numFmtId="0" fontId="1" fillId="0" borderId="24" xfId="4182" quotePrefix="1" applyFont="1" applyBorder="1" applyAlignment="1">
      <alignment horizontal="left"/>
    </xf>
    <xf numFmtId="168" fontId="10" fillId="0" borderId="37" xfId="4178" applyFont="1" applyBorder="1" applyAlignment="1">
      <alignment horizontal="centerContinuous" vertical="center"/>
    </xf>
    <xf numFmtId="168" fontId="9" fillId="0" borderId="0" xfId="4178" applyFont="1" applyBorder="1" applyAlignment="1" applyProtection="1">
      <alignment horizontal="center" vertical="center"/>
    </xf>
    <xf numFmtId="168" fontId="9" fillId="0" borderId="0" xfId="4178" applyFont="1" applyBorder="1" applyAlignment="1" applyProtection="1">
      <alignment vertical="center"/>
    </xf>
    <xf numFmtId="168" fontId="9" fillId="0" borderId="0" xfId="4178" applyFont="1" applyBorder="1" applyAlignment="1">
      <alignment horizontal="center" vertical="center"/>
    </xf>
    <xf numFmtId="168" fontId="9" fillId="0" borderId="158" xfId="4178" applyFont="1" applyFill="1" applyBorder="1" applyAlignment="1" applyProtection="1">
      <alignment horizontal="center" vertical="center"/>
    </xf>
    <xf numFmtId="168" fontId="9" fillId="0" borderId="0" xfId="4178" applyFont="1" applyFill="1" applyBorder="1" applyAlignment="1">
      <alignment horizontal="center" vertical="center"/>
    </xf>
    <xf numFmtId="168" fontId="9" fillId="0" borderId="0" xfId="4178" applyFont="1" applyFill="1" applyBorder="1" applyAlignment="1" applyProtection="1">
      <alignment horizontal="center" vertical="center"/>
    </xf>
    <xf numFmtId="168" fontId="10" fillId="0" borderId="0" xfId="4178" applyFont="1" applyFill="1" applyBorder="1" applyAlignment="1">
      <alignment horizontal="centerContinuous" vertical="center"/>
    </xf>
    <xf numFmtId="168" fontId="10" fillId="0" borderId="39" xfId="4178" applyFont="1" applyBorder="1" applyAlignment="1">
      <alignment horizontal="centerContinuous" vertical="center"/>
    </xf>
    <xf numFmtId="168" fontId="10" fillId="0" borderId="0" xfId="4178" applyFont="1" applyBorder="1" applyAlignment="1">
      <alignment horizontal="centerContinuous" vertical="center"/>
    </xf>
    <xf numFmtId="168" fontId="149" fillId="0" borderId="40" xfId="4178" applyFont="1" applyBorder="1" applyAlignment="1">
      <alignment horizontal="centerContinuous" vertical="center"/>
    </xf>
    <xf numFmtId="0" fontId="13" fillId="0" borderId="37" xfId="4183" applyFont="1" applyFill="1" applyBorder="1" applyAlignment="1">
      <alignment horizontal="centerContinuous"/>
    </xf>
    <xf numFmtId="0" fontId="13" fillId="0" borderId="9" xfId="4183" quotePrefix="1" applyFont="1" applyFill="1" applyBorder="1" applyAlignment="1">
      <alignment horizontal="centerContinuous"/>
    </xf>
    <xf numFmtId="0" fontId="11" fillId="0" borderId="0" xfId="4183" quotePrefix="1" applyFont="1" applyFill="1" applyBorder="1" applyAlignment="1">
      <alignment horizontal="left"/>
    </xf>
    <xf numFmtId="0" fontId="11" fillId="0" borderId="0" xfId="4183" applyFont="1" applyFill="1" applyBorder="1" applyAlignment="1">
      <alignment horizontal="left"/>
    </xf>
    <xf numFmtId="0" fontId="11" fillId="0" borderId="39" xfId="4183" applyFont="1" applyFill="1" applyBorder="1"/>
    <xf numFmtId="0" fontId="9" fillId="0" borderId="39" xfId="4183" applyFont="1" applyFill="1" applyBorder="1"/>
    <xf numFmtId="0" fontId="11" fillId="0" borderId="36" xfId="4183" applyFont="1" applyFill="1" applyBorder="1"/>
    <xf numFmtId="0" fontId="9" fillId="0" borderId="41" xfId="4183" applyFont="1" applyFill="1" applyBorder="1"/>
    <xf numFmtId="0" fontId="9" fillId="0" borderId="61" xfId="4183" applyFont="1" applyFill="1" applyBorder="1"/>
    <xf numFmtId="0" fontId="9" fillId="0" borderId="61" xfId="4183" quotePrefix="1" applyFont="1" applyFill="1" applyBorder="1"/>
    <xf numFmtId="0" fontId="9" fillId="0" borderId="39" xfId="4184" applyFont="1" applyBorder="1"/>
    <xf numFmtId="0" fontId="9" fillId="0" borderId="39" xfId="4184" applyFont="1" applyBorder="1" applyAlignment="1">
      <alignment vertical="top"/>
    </xf>
    <xf numFmtId="0" fontId="9" fillId="0" borderId="36" xfId="4184" applyFont="1" applyBorder="1"/>
    <xf numFmtId="0" fontId="9" fillId="0" borderId="41" xfId="4184" applyFont="1" applyBorder="1"/>
    <xf numFmtId="167" fontId="1" fillId="0" borderId="157" xfId="1930" applyNumberFormat="1" applyFont="1" applyFill="1" applyBorder="1"/>
    <xf numFmtId="167" fontId="1" fillId="0" borderId="157" xfId="1930" applyNumberFormat="1" applyFont="1" applyBorder="1"/>
    <xf numFmtId="0" fontId="1" fillId="0" borderId="119" xfId="4182" applyBorder="1"/>
    <xf numFmtId="167" fontId="1" fillId="0" borderId="76" xfId="1930" applyNumberFormat="1" applyFont="1" applyFill="1" applyBorder="1"/>
    <xf numFmtId="167" fontId="1" fillId="0" borderId="76" xfId="1930" applyNumberFormat="1" applyFont="1" applyBorder="1"/>
    <xf numFmtId="0" fontId="1" fillId="0" borderId="53" xfId="4182" applyBorder="1" applyAlignment="1">
      <alignment horizontal="centerContinuous"/>
    </xf>
    <xf numFmtId="0" fontId="1" fillId="0" borderId="60" xfId="4182" applyBorder="1" applyAlignment="1">
      <alignment horizontal="centerContinuous"/>
    </xf>
    <xf numFmtId="0" fontId="1" fillId="0" borderId="24" xfId="4182" applyBorder="1" applyAlignment="1">
      <alignment horizontal="centerContinuous"/>
    </xf>
    <xf numFmtId="167" fontId="1" fillId="0" borderId="84" xfId="1930" applyNumberFormat="1" applyFont="1" applyBorder="1"/>
    <xf numFmtId="0" fontId="1" fillId="0" borderId="39" xfId="4182" applyFill="1" applyBorder="1"/>
    <xf numFmtId="167" fontId="1" fillId="0" borderId="39" xfId="1930" applyNumberFormat="1" applyFont="1" applyFill="1" applyBorder="1"/>
    <xf numFmtId="167" fontId="164" fillId="0" borderId="39" xfId="1930" applyNumberFormat="1" applyFont="1" applyFill="1" applyBorder="1"/>
    <xf numFmtId="167" fontId="1" fillId="0" borderId="41" xfId="1930" applyNumberFormat="1" applyFont="1" applyFill="1" applyBorder="1"/>
    <xf numFmtId="0" fontId="1" fillId="0" borderId="47" xfId="4182" applyFont="1" applyFill="1" applyBorder="1"/>
    <xf numFmtId="167" fontId="1" fillId="0" borderId="49" xfId="1930" applyNumberFormat="1" applyFont="1" applyFill="1" applyBorder="1"/>
    <xf numFmtId="0" fontId="1" fillId="0" borderId="9" xfId="4182" applyBorder="1" applyAlignment="1">
      <alignment horizontal="center"/>
    </xf>
    <xf numFmtId="0" fontId="1" fillId="0" borderId="0" xfId="4182" applyFont="1" applyFill="1" applyBorder="1" applyAlignment="1">
      <alignment horizontal="left"/>
    </xf>
    <xf numFmtId="0" fontId="1" fillId="0" borderId="37" xfId="4182" quotePrefix="1" applyBorder="1" applyAlignment="1">
      <alignment horizontal="left"/>
    </xf>
    <xf numFmtId="167" fontId="1" fillId="0" borderId="159" xfId="1930" applyNumberFormat="1" applyFont="1" applyFill="1" applyBorder="1"/>
    <xf numFmtId="167" fontId="1" fillId="0" borderId="58" xfId="1930" quotePrefix="1" applyNumberFormat="1" applyFont="1" applyFill="1" applyBorder="1" applyAlignment="1">
      <alignment horizontal="center"/>
    </xf>
    <xf numFmtId="167" fontId="1" fillId="0" borderId="24" xfId="1930" quotePrefix="1" applyNumberFormat="1" applyFont="1" applyBorder="1" applyAlignment="1">
      <alignment horizontal="center"/>
    </xf>
    <xf numFmtId="167" fontId="1" fillId="0" borderId="159" xfId="1930" applyNumberFormat="1" applyFont="1" applyBorder="1"/>
    <xf numFmtId="0" fontId="1" fillId="125" borderId="38" xfId="4182" quotePrefix="1" applyFill="1" applyBorder="1" applyAlignment="1">
      <alignment horizontal="left"/>
    </xf>
    <xf numFmtId="0" fontId="1" fillId="125" borderId="40" xfId="4182" quotePrefix="1" applyFill="1" applyBorder="1" applyAlignment="1">
      <alignment horizontal="left"/>
    </xf>
    <xf numFmtId="0" fontId="1" fillId="125" borderId="40" xfId="4182" quotePrefix="1" applyFont="1" applyFill="1" applyBorder="1" applyAlignment="1">
      <alignment horizontal="left"/>
    </xf>
    <xf numFmtId="0" fontId="1" fillId="125" borderId="119" xfId="4182" quotePrefix="1" applyFill="1" applyBorder="1" applyAlignment="1">
      <alignment horizontal="center"/>
    </xf>
    <xf numFmtId="0" fontId="1" fillId="125" borderId="40" xfId="4182" quotePrefix="1" applyFill="1" applyBorder="1" applyAlignment="1">
      <alignment horizontal="center"/>
    </xf>
    <xf numFmtId="0" fontId="1" fillId="125" borderId="40" xfId="4182" applyFill="1" applyBorder="1" applyAlignment="1">
      <alignment horizontal="center"/>
    </xf>
    <xf numFmtId="0" fontId="1" fillId="125" borderId="142" xfId="4182" applyFill="1" applyBorder="1" applyAlignment="1">
      <alignment horizontal="center"/>
    </xf>
    <xf numFmtId="167" fontId="1" fillId="125" borderId="84" xfId="1930" applyNumberFormat="1" applyFont="1" applyFill="1" applyBorder="1"/>
    <xf numFmtId="167" fontId="1" fillId="125" borderId="76" xfId="1930" applyNumberFormat="1" applyFont="1" applyFill="1" applyBorder="1"/>
    <xf numFmtId="167" fontId="164" fillId="125" borderId="40" xfId="1930" applyNumberFormat="1" applyFont="1" applyFill="1" applyBorder="1"/>
    <xf numFmtId="167" fontId="1" fillId="125" borderId="135" xfId="1930" applyNumberFormat="1" applyFont="1" applyFill="1" applyBorder="1"/>
    <xf numFmtId="167" fontId="1" fillId="125" borderId="40" xfId="1930" quotePrefix="1" applyNumberFormat="1" applyFont="1" applyFill="1" applyBorder="1" applyAlignment="1">
      <alignment horizontal="left"/>
    </xf>
    <xf numFmtId="167" fontId="1" fillId="125" borderId="135" xfId="1930" quotePrefix="1" applyNumberFormat="1" applyFont="1" applyFill="1" applyBorder="1" applyAlignment="1">
      <alignment horizontal="center"/>
    </xf>
    <xf numFmtId="167" fontId="1" fillId="125" borderId="40" xfId="1930" quotePrefix="1" applyNumberFormat="1" applyFont="1" applyFill="1" applyBorder="1" applyAlignment="1">
      <alignment horizontal="center"/>
    </xf>
    <xf numFmtId="167" fontId="1" fillId="125" borderId="76" xfId="1930" quotePrefix="1" applyNumberFormat="1" applyFont="1" applyFill="1" applyBorder="1" applyAlignment="1">
      <alignment horizontal="center"/>
    </xf>
    <xf numFmtId="167" fontId="1" fillId="125" borderId="40" xfId="1930" applyNumberFormat="1" applyFont="1" applyFill="1" applyBorder="1"/>
    <xf numFmtId="167" fontId="1" fillId="125" borderId="42" xfId="1930" applyNumberFormat="1" applyFont="1" applyFill="1" applyBorder="1"/>
    <xf numFmtId="167" fontId="1" fillId="125" borderId="0" xfId="1930" applyNumberFormat="1" applyFont="1" applyFill="1"/>
    <xf numFmtId="0" fontId="1" fillId="0" borderId="9" xfId="4182" quotePrefix="1" applyBorder="1" applyAlignment="1">
      <alignment horizontal="center"/>
    </xf>
    <xf numFmtId="169" fontId="9" fillId="47" borderId="52" xfId="4189" quotePrefix="1" applyNumberFormat="1" applyFont="1" applyFill="1" applyBorder="1" applyAlignment="1" applyProtection="1">
      <alignment horizontal="center" vertical="center"/>
      <protection locked="0"/>
    </xf>
    <xf numFmtId="167" fontId="166" fillId="0" borderId="68" xfId="1930" applyNumberFormat="1" applyFont="1" applyFill="1" applyBorder="1" applyAlignment="1" applyProtection="1">
      <alignment vertical="center"/>
      <protection locked="0"/>
    </xf>
    <xf numFmtId="169" fontId="9" fillId="47" borderId="40" xfId="4189" quotePrefix="1" applyNumberFormat="1" applyFont="1" applyFill="1" applyBorder="1" applyAlignment="1" applyProtection="1">
      <alignment horizontal="center" vertical="center"/>
      <protection locked="0"/>
    </xf>
    <xf numFmtId="169" fontId="9" fillId="47" borderId="160" xfId="4189" applyNumberFormat="1" applyFont="1" applyFill="1" applyBorder="1" applyAlignment="1">
      <alignment horizontal="center" vertical="center"/>
    </xf>
    <xf numFmtId="0" fontId="10" fillId="0" borderId="36" xfId="4182" applyFont="1" applyBorder="1" applyAlignment="1" applyProtection="1">
      <alignment horizontal="left" vertical="center"/>
    </xf>
    <xf numFmtId="0" fontId="10" fillId="0" borderId="39" xfId="4182" applyFont="1" applyBorder="1" applyAlignment="1" applyProtection="1">
      <alignment horizontal="left" vertical="center"/>
    </xf>
    <xf numFmtId="0" fontId="141" fillId="0" borderId="0" xfId="4182" applyFont="1" applyBorder="1" applyAlignment="1">
      <alignment horizontal="left"/>
    </xf>
    <xf numFmtId="0" fontId="141" fillId="0" borderId="0" xfId="4182" applyFont="1" applyBorder="1" applyAlignment="1">
      <alignment horizontal="right"/>
    </xf>
    <xf numFmtId="167" fontId="153" fillId="0" borderId="39" xfId="1930" applyNumberFormat="1" applyFont="1" applyFill="1" applyBorder="1"/>
    <xf numFmtId="167" fontId="1" fillId="0" borderId="69" xfId="1930" applyNumberFormat="1" applyFont="1" applyFill="1" applyBorder="1"/>
    <xf numFmtId="167" fontId="1" fillId="0" borderId="41" xfId="1930" applyNumberFormat="1" applyFont="1" applyFill="1" applyBorder="1" applyAlignment="1">
      <alignment vertical="center"/>
    </xf>
    <xf numFmtId="175" fontId="9" fillId="0" borderId="68" xfId="4197" quotePrefix="1" applyNumberFormat="1" applyFont="1" applyBorder="1" applyAlignment="1" applyProtection="1">
      <alignment horizontal="centerContinuous" vertical="center"/>
      <protection locked="0"/>
    </xf>
    <xf numFmtId="175" fontId="9" fillId="0" borderId="68" xfId="4197" applyNumberFormat="1" applyFont="1" applyBorder="1" applyAlignment="1" applyProtection="1">
      <alignment horizontal="center" vertical="center"/>
      <protection locked="0"/>
    </xf>
    <xf numFmtId="175" fontId="11" fillId="0" borderId="20" xfId="4197" applyNumberFormat="1" applyFont="1" applyBorder="1" applyAlignment="1" applyProtection="1">
      <alignment vertical="center"/>
      <protection locked="0"/>
    </xf>
    <xf numFmtId="175" fontId="11" fillId="0" borderId="23" xfId="4197" applyNumberFormat="1" applyFont="1" applyBorder="1" applyAlignment="1" applyProtection="1">
      <alignment vertical="center"/>
      <protection locked="0"/>
    </xf>
    <xf numFmtId="0" fontId="9" fillId="0" borderId="0" xfId="4195" applyFont="1" applyFill="1" applyBorder="1" applyAlignment="1" applyProtection="1">
      <alignment horizontal="right"/>
      <protection locked="0"/>
    </xf>
    <xf numFmtId="0" fontId="9" fillId="0" borderId="0" xfId="4195" applyFont="1" applyFill="1" applyBorder="1" applyAlignment="1" applyProtection="1">
      <alignment vertical="center"/>
      <protection locked="0"/>
    </xf>
    <xf numFmtId="0" fontId="152" fillId="0" borderId="26" xfId="4198" applyFont="1" applyBorder="1" applyAlignment="1" applyProtection="1">
      <alignment horizontal="left" vertical="center"/>
      <protection locked="0"/>
    </xf>
    <xf numFmtId="0" fontId="9" fillId="0" borderId="74" xfId="4198" applyFont="1" applyBorder="1" applyAlignment="1" applyProtection="1">
      <alignment horizontal="centerContinuous" vertical="center"/>
      <protection locked="0"/>
    </xf>
    <xf numFmtId="0" fontId="9" fillId="0" borderId="2" xfId="4198" applyFont="1" applyBorder="1" applyAlignment="1" applyProtection="1">
      <alignment vertical="center"/>
      <protection locked="0"/>
    </xf>
    <xf numFmtId="0" fontId="152" fillId="0" borderId="67" xfId="4198" applyFont="1" applyBorder="1" applyAlignment="1" applyProtection="1">
      <alignment vertical="center"/>
      <protection locked="0"/>
    </xf>
    <xf numFmtId="0" fontId="152" fillId="0" borderId="150" xfId="4198" applyFont="1" applyBorder="1" applyAlignment="1" applyProtection="1">
      <alignment horizontal="center" vertical="center"/>
      <protection locked="0"/>
    </xf>
    <xf numFmtId="41" fontId="9" fillId="0" borderId="66" xfId="4198" applyNumberFormat="1" applyFont="1" applyFill="1" applyBorder="1" applyAlignment="1" applyProtection="1">
      <alignment vertical="center"/>
      <protection locked="0"/>
    </xf>
    <xf numFmtId="41" fontId="166" fillId="0" borderId="67" xfId="4198" applyNumberFormat="1" applyFont="1" applyFill="1" applyBorder="1" applyAlignment="1" applyProtection="1">
      <alignment horizontal="center" vertical="center"/>
      <protection locked="0"/>
    </xf>
    <xf numFmtId="41" fontId="166" fillId="0" borderId="126" xfId="4198" applyNumberFormat="1" applyFont="1" applyBorder="1" applyAlignment="1" applyProtection="1">
      <alignment vertical="center"/>
      <protection locked="0"/>
    </xf>
    <xf numFmtId="168" fontId="9" fillId="0" borderId="161" xfId="4203" applyFont="1" applyBorder="1" applyAlignment="1" applyProtection="1">
      <alignment horizontal="centerContinuous" vertical="center"/>
    </xf>
    <xf numFmtId="10" fontId="9" fillId="0" borderId="163" xfId="4203" applyNumberFormat="1" applyFont="1" applyBorder="1" applyAlignment="1" applyProtection="1">
      <alignment horizontal="left" vertical="center"/>
    </xf>
    <xf numFmtId="37" fontId="9" fillId="0" borderId="162" xfId="4203" applyNumberFormat="1" applyFont="1" applyBorder="1" applyAlignment="1" applyProtection="1">
      <alignment vertical="center"/>
    </xf>
    <xf numFmtId="168" fontId="9" fillId="0" borderId="165" xfId="4203" applyFont="1" applyBorder="1" applyAlignment="1">
      <alignment horizontal="centerContinuous" vertical="center"/>
    </xf>
    <xf numFmtId="10" fontId="9" fillId="0" borderId="167" xfId="4203" applyNumberFormat="1" applyFont="1" applyBorder="1" applyAlignment="1" applyProtection="1">
      <alignment horizontal="left" vertical="center"/>
    </xf>
    <xf numFmtId="167" fontId="1" fillId="0" borderId="159" xfId="1930" quotePrefix="1" applyNumberFormat="1" applyFont="1" applyFill="1" applyBorder="1" applyAlignment="1">
      <alignment horizontal="left"/>
    </xf>
    <xf numFmtId="167" fontId="1" fillId="0" borderId="27" xfId="1941" applyNumberFormat="1" applyFont="1" applyFill="1" applyBorder="1"/>
    <xf numFmtId="167" fontId="1" fillId="0" borderId="55" xfId="1941" applyNumberFormat="1" applyFont="1" applyFill="1" applyBorder="1"/>
    <xf numFmtId="0" fontId="1" fillId="0" borderId="0" xfId="4182" quotePrefix="1" applyFill="1" applyBorder="1" applyAlignment="1">
      <alignment horizontal="left"/>
    </xf>
    <xf numFmtId="167" fontId="166" fillId="0" borderId="24" xfId="1930" applyNumberFormat="1" applyFont="1" applyFill="1" applyBorder="1" applyAlignment="1">
      <alignment horizontal="right"/>
    </xf>
    <xf numFmtId="167" fontId="166" fillId="0" borderId="26" xfId="1930" applyNumberFormat="1" applyFont="1" applyFill="1" applyBorder="1" applyAlignment="1">
      <alignment horizontal="right"/>
    </xf>
    <xf numFmtId="167" fontId="166" fillId="0" borderId="2" xfId="1930" applyNumberFormat="1" applyFont="1" applyFill="1" applyBorder="1" applyAlignment="1">
      <alignment horizontal="right"/>
    </xf>
    <xf numFmtId="167" fontId="165" fillId="0" borderId="27" xfId="1930" applyNumberFormat="1" applyFont="1" applyFill="1" applyBorder="1" applyAlignment="1">
      <alignment horizontal="right"/>
    </xf>
    <xf numFmtId="167" fontId="9" fillId="0" borderId="58" xfId="1930" applyNumberFormat="1" applyFont="1" applyFill="1" applyBorder="1"/>
    <xf numFmtId="167" fontId="1" fillId="0" borderId="71" xfId="1930" applyNumberFormat="1" applyFont="1" applyBorder="1"/>
    <xf numFmtId="0" fontId="141" fillId="125" borderId="0" xfId="4182" applyFont="1" applyFill="1" applyBorder="1" applyAlignment="1">
      <alignment horizontal="left" textRotation="180"/>
    </xf>
    <xf numFmtId="167" fontId="9" fillId="0" borderId="9" xfId="4188" applyNumberFormat="1" applyFont="1" applyFill="1" applyBorder="1" applyAlignment="1">
      <alignment horizontal="left"/>
    </xf>
    <xf numFmtId="0" fontId="11" fillId="0" borderId="39" xfId="4187" applyFont="1" applyFill="1" applyBorder="1" applyAlignment="1">
      <alignment horizontal="left"/>
    </xf>
    <xf numFmtId="0" fontId="9" fillId="0" borderId="0" xfId="4187" applyFont="1" applyFill="1" applyBorder="1" applyAlignment="1">
      <alignment horizontal="left"/>
    </xf>
    <xf numFmtId="0" fontId="9" fillId="0" borderId="39" xfId="4187" applyFont="1" applyFill="1" applyBorder="1"/>
    <xf numFmtId="0" fontId="9" fillId="0" borderId="0" xfId="4187" quotePrefix="1" applyFont="1" applyFill="1" applyBorder="1" applyAlignment="1">
      <alignment horizontal="left"/>
    </xf>
    <xf numFmtId="41" fontId="141" fillId="0" borderId="83" xfId="4195" applyNumberFormat="1" applyFont="1" applyFill="1" applyBorder="1" applyAlignment="1" applyProtection="1">
      <alignment vertical="center"/>
      <protection locked="0"/>
    </xf>
    <xf numFmtId="41" fontId="141" fillId="0" borderId="84" xfId="4196" applyNumberFormat="1" applyFont="1" applyFill="1" applyBorder="1" applyAlignment="1" applyProtection="1">
      <alignment vertical="center"/>
      <protection locked="0"/>
    </xf>
    <xf numFmtId="41" fontId="141" fillId="0" borderId="27" xfId="4196" applyNumberFormat="1" applyFont="1" applyFill="1" applyBorder="1" applyAlignment="1" applyProtection="1">
      <alignment vertical="center"/>
      <protection locked="0"/>
    </xf>
    <xf numFmtId="41" fontId="141" fillId="0" borderId="55" xfId="4196" applyNumberFormat="1" applyFont="1" applyFill="1" applyBorder="1" applyAlignment="1" applyProtection="1">
      <alignment vertical="center"/>
      <protection locked="0"/>
    </xf>
    <xf numFmtId="41" fontId="141" fillId="0" borderId="71" xfId="4196" applyNumberFormat="1" applyFont="1" applyFill="1" applyBorder="1" applyAlignment="1" applyProtection="1">
      <alignment vertical="center"/>
      <protection locked="0"/>
    </xf>
    <xf numFmtId="41" fontId="141" fillId="0" borderId="76" xfId="4196" applyNumberFormat="1" applyFont="1" applyFill="1" applyBorder="1" applyAlignment="1" applyProtection="1">
      <alignment vertical="center"/>
      <protection locked="0"/>
    </xf>
    <xf numFmtId="41" fontId="141" fillId="0" borderId="58" xfId="4196" applyNumberFormat="1" applyFont="1" applyFill="1" applyBorder="1" applyAlignment="1" applyProtection="1">
      <alignment vertical="center"/>
      <protection locked="0"/>
    </xf>
    <xf numFmtId="41" fontId="141" fillId="0" borderId="42" xfId="4196" applyNumberFormat="1" applyFont="1" applyFill="1" applyBorder="1" applyAlignment="1" applyProtection="1">
      <alignment vertical="center"/>
      <protection locked="0"/>
    </xf>
    <xf numFmtId="41" fontId="141" fillId="0" borderId="82" xfId="4195" applyNumberFormat="1" applyFont="1" applyFill="1" applyBorder="1" applyAlignment="1" applyProtection="1">
      <alignment vertical="center"/>
      <protection locked="0"/>
    </xf>
    <xf numFmtId="41" fontId="141" fillId="0" borderId="54" xfId="4195" applyNumberFormat="1" applyFont="1" applyFill="1" applyBorder="1" applyAlignment="1" applyProtection="1">
      <alignment vertical="center"/>
      <protection locked="0"/>
    </xf>
    <xf numFmtId="41" fontId="141" fillId="0" borderId="27" xfId="4195" applyNumberFormat="1" applyFont="1" applyFill="1" applyBorder="1" applyAlignment="1" applyProtection="1">
      <alignment vertical="center"/>
      <protection locked="0"/>
    </xf>
    <xf numFmtId="41" fontId="141" fillId="0" borderId="56" xfId="4195" applyNumberFormat="1" applyFont="1" applyFill="1" applyBorder="1" applyAlignment="1" applyProtection="1">
      <alignment vertical="center"/>
      <protection locked="0"/>
    </xf>
    <xf numFmtId="41" fontId="141" fillId="0" borderId="58" xfId="4195" applyNumberFormat="1" applyFont="1" applyFill="1" applyBorder="1" applyAlignment="1" applyProtection="1">
      <alignment vertical="center"/>
      <protection locked="0"/>
    </xf>
    <xf numFmtId="3" fontId="9" fillId="0" borderId="52" xfId="4197" applyNumberFormat="1" applyFont="1" applyFill="1" applyBorder="1" applyAlignment="1" applyProtection="1">
      <alignment vertical="center"/>
      <protection locked="0"/>
    </xf>
    <xf numFmtId="3" fontId="9" fillId="0" borderId="40" xfId="4197" applyNumberFormat="1" applyFont="1" applyFill="1" applyBorder="1" applyAlignment="1" applyProtection="1">
      <alignment vertical="center"/>
      <protection locked="0"/>
    </xf>
    <xf numFmtId="0" fontId="9" fillId="0" borderId="24" xfId="4197" applyFont="1" applyFill="1" applyBorder="1" applyAlignment="1" applyProtection="1">
      <alignment vertical="center"/>
      <protection locked="0"/>
    </xf>
    <xf numFmtId="0" fontId="9" fillId="0" borderId="58" xfId="4198" applyFont="1" applyFill="1" applyBorder="1" applyAlignment="1" applyProtection="1">
      <alignment horizontal="centerContinuous" vertical="center"/>
      <protection locked="0"/>
    </xf>
    <xf numFmtId="175" fontId="9" fillId="0" borderId="58" xfId="4198" applyNumberFormat="1" applyFont="1" applyFill="1" applyBorder="1" applyAlignment="1" applyProtection="1">
      <alignment horizontal="centerContinuous" vertical="center"/>
      <protection locked="0"/>
    </xf>
    <xf numFmtId="0" fontId="9" fillId="0" borderId="24" xfId="4198" applyFont="1" applyFill="1" applyBorder="1" applyAlignment="1" applyProtection="1">
      <alignment vertical="center"/>
      <protection locked="0"/>
    </xf>
    <xf numFmtId="0" fontId="152" fillId="0" borderId="0" xfId="4198" applyFont="1" applyFill="1" applyBorder="1" applyAlignment="1" applyProtection="1">
      <alignment horizontal="center" vertical="center"/>
      <protection locked="0"/>
    </xf>
    <xf numFmtId="0" fontId="9" fillId="0" borderId="0" xfId="4198" applyFont="1" applyFill="1" applyBorder="1" applyAlignment="1" applyProtection="1">
      <alignment horizontal="center" vertical="center"/>
      <protection locked="0"/>
    </xf>
    <xf numFmtId="41" fontId="9" fillId="0" borderId="26" xfId="4198" applyNumberFormat="1" applyFont="1" applyFill="1" applyBorder="1" applyAlignment="1" applyProtection="1">
      <alignment horizontal="center" vertical="center"/>
      <protection locked="0"/>
    </xf>
    <xf numFmtId="41" fontId="9" fillId="0" borderId="11" xfId="4198" applyNumberFormat="1" applyFont="1" applyFill="1" applyBorder="1" applyAlignment="1" applyProtection="1">
      <alignment horizontal="center" vertical="center"/>
      <protection locked="0"/>
    </xf>
    <xf numFmtId="41" fontId="9" fillId="0" borderId="67" xfId="4198" applyNumberFormat="1" applyFont="1" applyFill="1" applyBorder="1" applyAlignment="1" applyProtection="1">
      <alignment horizontal="center" vertical="center"/>
      <protection locked="0"/>
    </xf>
    <xf numFmtId="41" fontId="9" fillId="0" borderId="0" xfId="4198" applyNumberFormat="1" applyFont="1" applyFill="1" applyBorder="1" applyAlignment="1" applyProtection="1">
      <alignment horizontal="center" vertical="center"/>
      <protection locked="0"/>
    </xf>
    <xf numFmtId="41" fontId="9" fillId="0" borderId="58" xfId="4198" applyNumberFormat="1" applyFont="1" applyFill="1" applyBorder="1" applyAlignment="1" applyProtection="1">
      <alignment vertical="center"/>
      <protection locked="0"/>
    </xf>
    <xf numFmtId="41" fontId="9" fillId="0" borderId="9" xfId="4198" applyNumberFormat="1" applyFont="1" applyFill="1" applyBorder="1" applyAlignment="1" applyProtection="1">
      <alignment horizontal="center" vertical="center"/>
      <protection locked="0"/>
    </xf>
    <xf numFmtId="41" fontId="11" fillId="0" borderId="120" xfId="4200" applyNumberFormat="1" applyFont="1" applyFill="1" applyBorder="1" applyAlignment="1" applyProtection="1">
      <alignment horizontal="right" vertical="center"/>
    </xf>
    <xf numFmtId="41" fontId="11" fillId="0" borderId="118" xfId="4200" applyNumberFormat="1" applyFont="1" applyFill="1" applyBorder="1" applyAlignment="1" applyProtection="1">
      <alignment horizontal="right" vertical="center"/>
    </xf>
    <xf numFmtId="2" fontId="178" fillId="0" borderId="117" xfId="4200" applyNumberFormat="1" applyFont="1" applyFill="1" applyBorder="1" applyAlignment="1" applyProtection="1">
      <alignment horizontal="right" vertical="center"/>
    </xf>
    <xf numFmtId="41" fontId="11" fillId="0" borderId="121" xfId="4200" applyNumberFormat="1" applyFont="1" applyFill="1" applyBorder="1" applyAlignment="1" applyProtection="1">
      <alignment horizontal="right" vertical="center"/>
    </xf>
    <xf numFmtId="41" fontId="11" fillId="0" borderId="124" xfId="4200" applyNumberFormat="1" applyFont="1" applyFill="1" applyBorder="1" applyAlignment="1" applyProtection="1">
      <alignment horizontal="right" vertical="center"/>
    </xf>
    <xf numFmtId="41" fontId="11" fillId="0" borderId="125" xfId="4200" applyNumberFormat="1" applyFont="1" applyFill="1" applyBorder="1" applyAlignment="1" applyProtection="1">
      <alignment horizontal="right" vertical="center"/>
    </xf>
    <xf numFmtId="41" fontId="179" fillId="0" borderId="126" xfId="4201" applyNumberFormat="1" applyFont="1" applyFill="1" applyBorder="1" applyAlignment="1" applyProtection="1">
      <alignment horizontal="center" vertical="center"/>
    </xf>
    <xf numFmtId="41" fontId="11" fillId="0" borderId="130" xfId="4200" applyNumberFormat="1" applyFont="1" applyFill="1" applyBorder="1" applyAlignment="1" applyProtection="1">
      <alignment horizontal="right" vertical="center"/>
    </xf>
    <xf numFmtId="41" fontId="11" fillId="0" borderId="131" xfId="4200" applyNumberFormat="1" applyFont="1" applyFill="1" applyBorder="1" applyAlignment="1" applyProtection="1">
      <alignment horizontal="right" vertical="center"/>
    </xf>
    <xf numFmtId="2" fontId="178" fillId="0" borderId="132" xfId="4200" applyNumberFormat="1" applyFont="1" applyFill="1" applyBorder="1" applyAlignment="1" applyProtection="1">
      <alignment horizontal="right" vertical="center"/>
    </xf>
    <xf numFmtId="41" fontId="11" fillId="0" borderId="52" xfId="4200" applyNumberFormat="1" applyFont="1" applyFill="1" applyBorder="1" applyAlignment="1" applyProtection="1">
      <alignment horizontal="right" vertical="center"/>
    </xf>
    <xf numFmtId="41" fontId="11" fillId="0" borderId="40" xfId="4200" applyNumberFormat="1" applyFont="1" applyFill="1" applyBorder="1" applyAlignment="1" applyProtection="1">
      <alignment horizontal="right" vertical="center"/>
    </xf>
    <xf numFmtId="2" fontId="178" fillId="0" borderId="24" xfId="4200" applyNumberFormat="1" applyFont="1" applyFill="1" applyBorder="1" applyAlignment="1" applyProtection="1">
      <alignment horizontal="right" vertical="center"/>
    </xf>
    <xf numFmtId="41" fontId="11" fillId="0" borderId="54" xfId="4200" applyNumberFormat="1" applyFont="1" applyFill="1" applyBorder="1" applyAlignment="1" applyProtection="1">
      <alignment horizontal="right" vertical="center"/>
    </xf>
    <xf numFmtId="41" fontId="11" fillId="0" borderId="55" xfId="4200" applyNumberFormat="1" applyFont="1" applyFill="1" applyBorder="1" applyAlignment="1" applyProtection="1">
      <alignment horizontal="right" vertical="center"/>
    </xf>
    <xf numFmtId="2" fontId="178" fillId="0" borderId="27" xfId="4200" applyNumberFormat="1" applyFont="1" applyFill="1" applyBorder="1" applyAlignment="1" applyProtection="1">
      <alignment horizontal="right" vertical="center"/>
    </xf>
    <xf numFmtId="41" fontId="11" fillId="0" borderId="56" xfId="4200" applyNumberFormat="1" applyFont="1" applyFill="1" applyBorder="1" applyAlignment="1" applyProtection="1">
      <alignment horizontal="right" vertical="center"/>
    </xf>
    <xf numFmtId="41" fontId="11" fillId="0" borderId="42" xfId="4200" applyNumberFormat="1" applyFont="1" applyFill="1" applyBorder="1" applyAlignment="1" applyProtection="1">
      <alignment horizontal="right" vertical="center"/>
    </xf>
    <xf numFmtId="37" fontId="178" fillId="0" borderId="117" xfId="4200" applyNumberFormat="1" applyFont="1" applyFill="1" applyBorder="1" applyAlignment="1" applyProtection="1">
      <alignment horizontal="center" vertical="center"/>
    </xf>
    <xf numFmtId="41" fontId="178" fillId="0" borderId="58" xfId="4198" applyNumberFormat="1" applyFont="1" applyFill="1" applyBorder="1" applyAlignment="1" applyProtection="1">
      <alignment vertical="center"/>
      <protection locked="0"/>
    </xf>
    <xf numFmtId="37" fontId="9" fillId="0" borderId="120" xfId="4203" applyNumberFormat="1" applyFont="1" applyFill="1" applyBorder="1" applyAlignment="1" applyProtection="1">
      <alignment horizontal="left" vertical="center"/>
    </xf>
    <xf numFmtId="37" fontId="9" fillId="0" borderId="118" xfId="4203" applyNumberFormat="1" applyFont="1" applyFill="1" applyBorder="1" applyAlignment="1" applyProtection="1">
      <alignment horizontal="left" vertical="center"/>
    </xf>
    <xf numFmtId="37" fontId="9" fillId="0" borderId="117" xfId="4203" applyNumberFormat="1" applyFont="1" applyFill="1" applyBorder="1" applyAlignment="1" applyProtection="1">
      <alignment horizontal="left" vertical="center"/>
    </xf>
    <xf numFmtId="37" fontId="9" fillId="0" borderId="130" xfId="4203" applyNumberFormat="1" applyFont="1" applyFill="1" applyBorder="1" applyAlignment="1" applyProtection="1">
      <alignment horizontal="left" vertical="center"/>
    </xf>
    <xf numFmtId="37" fontId="9" fillId="0" borderId="131" xfId="4203" applyNumberFormat="1" applyFont="1" applyFill="1" applyBorder="1" applyAlignment="1" applyProtection="1">
      <alignment horizontal="left" vertical="center"/>
    </xf>
    <xf numFmtId="37" fontId="9" fillId="0" borderId="132" xfId="4203" applyNumberFormat="1" applyFont="1" applyFill="1" applyBorder="1" applyAlignment="1" applyProtection="1">
      <alignment horizontal="left" vertical="center"/>
    </xf>
    <xf numFmtId="37" fontId="9" fillId="0" borderId="52" xfId="4203" applyNumberFormat="1" applyFont="1" applyFill="1" applyBorder="1" applyAlignment="1" applyProtection="1">
      <alignment vertical="center"/>
    </xf>
    <xf numFmtId="37" fontId="9" fillId="0" borderId="40" xfId="4203" applyNumberFormat="1" applyFont="1" applyFill="1" applyBorder="1" applyAlignment="1" applyProtection="1">
      <alignment vertical="center"/>
    </xf>
    <xf numFmtId="37" fontId="9" fillId="0" borderId="24" xfId="4203" applyNumberFormat="1" applyFont="1" applyFill="1" applyBorder="1" applyAlignment="1" applyProtection="1">
      <alignment vertical="center"/>
    </xf>
    <xf numFmtId="37" fontId="9" fillId="0" borderId="117" xfId="4203" quotePrefix="1" applyNumberFormat="1" applyFont="1" applyFill="1" applyBorder="1" applyAlignment="1" applyProtection="1">
      <alignment horizontal="center" vertical="center"/>
    </xf>
    <xf numFmtId="37" fontId="9" fillId="0" borderId="164" xfId="4203" applyNumberFormat="1" applyFont="1" applyFill="1" applyBorder="1" applyAlignment="1" applyProtection="1">
      <alignment horizontal="left" vertical="center"/>
    </xf>
    <xf numFmtId="37" fontId="9" fillId="0" borderId="165" xfId="4203" applyNumberFormat="1" applyFont="1" applyFill="1" applyBorder="1" applyAlignment="1" applyProtection="1">
      <alignment horizontal="left" vertical="center"/>
    </xf>
    <xf numFmtId="37" fontId="9" fillId="0" borderId="166" xfId="4203" applyNumberFormat="1" applyFont="1" applyFill="1" applyBorder="1" applyAlignment="1" applyProtection="1">
      <alignment horizontal="left" vertical="center"/>
    </xf>
    <xf numFmtId="37" fontId="9" fillId="0" borderId="56" xfId="4203" applyNumberFormat="1" applyFont="1" applyFill="1" applyBorder="1" applyAlignment="1" applyProtection="1">
      <alignment vertical="center"/>
    </xf>
    <xf numFmtId="37" fontId="9" fillId="0" borderId="42" xfId="4203" applyNumberFormat="1" applyFont="1" applyFill="1" applyBorder="1" applyAlignment="1" applyProtection="1">
      <alignment vertical="center"/>
    </xf>
    <xf numFmtId="2" fontId="9" fillId="0" borderId="117" xfId="4203" applyNumberFormat="1" applyFont="1" applyFill="1" applyBorder="1" applyAlignment="1" applyProtection="1">
      <alignment horizontal="center" vertical="center"/>
    </xf>
    <xf numFmtId="37" fontId="9" fillId="0" borderId="143" xfId="4204" applyNumberFormat="1" applyFont="1" applyFill="1" applyBorder="1" applyAlignment="1" applyProtection="1">
      <alignment horizontal="left" vertical="center"/>
    </xf>
    <xf numFmtId="37" fontId="9" fillId="0" borderId="147" xfId="4204" applyNumberFormat="1" applyFont="1" applyFill="1" applyBorder="1" applyAlignment="1" applyProtection="1">
      <alignment horizontal="left" vertical="center"/>
    </xf>
    <xf numFmtId="37" fontId="9" fillId="0" borderId="149" xfId="4204" applyNumberFormat="1" applyFont="1" applyFill="1" applyBorder="1" applyAlignment="1" applyProtection="1">
      <alignment horizontal="left" vertical="center"/>
    </xf>
    <xf numFmtId="37" fontId="9" fillId="0" borderId="61" xfId="4204" applyNumberFormat="1" applyFont="1" applyFill="1" applyBorder="1" applyAlignment="1" applyProtection="1">
      <alignment horizontal="left" vertical="center"/>
    </xf>
    <xf numFmtId="37" fontId="9" fillId="0" borderId="25" xfId="4204" applyNumberFormat="1" applyFont="1" applyFill="1" applyBorder="1" applyAlignment="1" applyProtection="1">
      <alignment horizontal="left" vertical="center"/>
    </xf>
    <xf numFmtId="37" fontId="9" fillId="0" borderId="76" xfId="4204" applyNumberFormat="1" applyFont="1" applyFill="1" applyBorder="1" applyAlignment="1" applyProtection="1">
      <alignment horizontal="left" vertical="center"/>
    </xf>
    <xf numFmtId="37" fontId="9" fillId="0" borderId="151" xfId="4204" applyNumberFormat="1" applyFont="1" applyFill="1" applyBorder="1" applyAlignment="1" applyProtection="1">
      <alignment horizontal="left" vertical="center"/>
    </xf>
    <xf numFmtId="37" fontId="9" fillId="0" borderId="152" xfId="4204" applyNumberFormat="1" applyFont="1" applyFill="1" applyBorder="1" applyAlignment="1" applyProtection="1">
      <alignment horizontal="left" vertical="center"/>
    </xf>
    <xf numFmtId="37" fontId="9" fillId="0" borderId="89" xfId="4204" applyNumberFormat="1" applyFont="1" applyFill="1" applyBorder="1" applyAlignment="1" applyProtection="1">
      <alignment horizontal="left" vertical="center"/>
    </xf>
    <xf numFmtId="37" fontId="9" fillId="0" borderId="137" xfId="4204" applyNumberFormat="1" applyFont="1" applyFill="1" applyBorder="1" applyAlignment="1" applyProtection="1">
      <alignment vertical="center"/>
    </xf>
    <xf numFmtId="37" fontId="9" fillId="0" borderId="153" xfId="4204" applyNumberFormat="1" applyFont="1" applyFill="1" applyBorder="1" applyAlignment="1" applyProtection="1">
      <alignment vertical="center"/>
    </xf>
    <xf numFmtId="37" fontId="9" fillId="0" borderId="92" xfId="4204" applyNumberFormat="1" applyFont="1" applyFill="1" applyBorder="1" applyAlignment="1" applyProtection="1">
      <alignment vertical="center"/>
    </xf>
    <xf numFmtId="37" fontId="9" fillId="0" borderId="154" xfId="4204" applyNumberFormat="1" applyFont="1" applyFill="1" applyBorder="1" applyAlignment="1" applyProtection="1">
      <alignment horizontal="left" vertical="center"/>
    </xf>
    <xf numFmtId="37" fontId="9" fillId="0" borderId="155" xfId="4204" applyNumberFormat="1" applyFont="1" applyFill="1" applyBorder="1" applyAlignment="1" applyProtection="1">
      <alignment horizontal="left" vertical="center"/>
    </xf>
    <xf numFmtId="37" fontId="9" fillId="0" borderId="156" xfId="4204" applyNumberFormat="1" applyFont="1" applyFill="1" applyBorder="1" applyAlignment="1" applyProtection="1">
      <alignment horizontal="left" vertical="center"/>
    </xf>
    <xf numFmtId="37" fontId="9" fillId="0" borderId="41" xfId="4204" applyNumberFormat="1" applyFont="1" applyFill="1" applyBorder="1" applyAlignment="1" applyProtection="1">
      <alignment vertical="center"/>
    </xf>
    <xf numFmtId="37" fontId="9" fillId="0" borderId="57" xfId="4204" applyNumberFormat="1" applyFont="1" applyFill="1" applyBorder="1" applyAlignment="1" applyProtection="1">
      <alignment vertical="center"/>
    </xf>
    <xf numFmtId="37" fontId="9" fillId="0" borderId="142" xfId="4204" applyNumberFormat="1" applyFont="1" applyFill="1" applyBorder="1" applyAlignment="1" applyProtection="1">
      <alignment vertical="center"/>
    </xf>
    <xf numFmtId="41" fontId="11" fillId="0" borderId="2" xfId="4205" applyNumberFormat="1" applyFont="1" applyFill="1" applyBorder="1" applyAlignment="1" applyProtection="1">
      <alignment vertical="center"/>
      <protection locked="0"/>
    </xf>
    <xf numFmtId="41" fontId="9" fillId="0" borderId="54" xfId="4206" applyNumberFormat="1" applyFont="1" applyFill="1" applyBorder="1" applyAlignment="1" applyProtection="1">
      <alignment vertical="center"/>
      <protection locked="0"/>
    </xf>
    <xf numFmtId="41" fontId="9" fillId="0" borderId="26" xfId="4206" applyNumberFormat="1" applyFont="1" applyFill="1" applyBorder="1" applyAlignment="1" applyProtection="1">
      <alignment vertical="center"/>
      <protection locked="0"/>
    </xf>
    <xf numFmtId="41" fontId="9" fillId="0" borderId="71" xfId="4206" applyNumberFormat="1" applyFont="1" applyFill="1" applyBorder="1" applyAlignment="1" applyProtection="1">
      <alignment vertical="center"/>
      <protection locked="0"/>
    </xf>
    <xf numFmtId="41" fontId="9" fillId="0" borderId="55" xfId="4206" applyNumberFormat="1" applyFont="1" applyFill="1" applyBorder="1" applyAlignment="1" applyProtection="1">
      <alignment vertical="center"/>
      <protection locked="0"/>
    </xf>
    <xf numFmtId="41" fontId="9" fillId="0" borderId="56" xfId="4206" applyNumberFormat="1" applyFont="1" applyFill="1" applyBorder="1" applyAlignment="1" applyProtection="1">
      <alignment vertical="center"/>
      <protection locked="0"/>
    </xf>
    <xf numFmtId="41" fontId="9" fillId="0" borderId="94" xfId="4206" applyNumberFormat="1" applyFont="1" applyFill="1" applyBorder="1" applyAlignment="1" applyProtection="1">
      <alignment vertical="center"/>
      <protection locked="0"/>
    </xf>
    <xf numFmtId="41" fontId="9" fillId="0" borderId="42" xfId="4206" applyNumberFormat="1" applyFont="1" applyFill="1" applyBorder="1" applyAlignment="1" applyProtection="1">
      <alignment vertical="center"/>
      <protection locked="0"/>
    </xf>
    <xf numFmtId="167" fontId="9" fillId="0" borderId="105" xfId="1930" applyNumberFormat="1" applyFont="1" applyFill="1" applyBorder="1" applyAlignment="1" applyProtection="1">
      <alignment vertical="center"/>
      <protection locked="0"/>
    </xf>
    <xf numFmtId="42" fontId="11" fillId="125" borderId="0" xfId="4188" applyNumberFormat="1" applyFont="1" applyFill="1" applyBorder="1" applyAlignment="1">
      <alignment horizontal="center"/>
    </xf>
    <xf numFmtId="41" fontId="11" fillId="125" borderId="0" xfId="4188" applyNumberFormat="1" applyFont="1" applyFill="1" applyBorder="1" applyAlignment="1">
      <alignment horizontal="left"/>
    </xf>
    <xf numFmtId="42" fontId="11" fillId="125" borderId="72" xfId="4188" applyNumberFormat="1" applyFont="1" applyFill="1" applyBorder="1" applyAlignment="1">
      <alignment horizontal="left"/>
    </xf>
    <xf numFmtId="42" fontId="11" fillId="125" borderId="0" xfId="4176" applyNumberFormat="1" applyFont="1" applyFill="1" applyBorder="1" applyAlignment="1">
      <alignment horizontal="center"/>
    </xf>
    <xf numFmtId="41" fontId="11" fillId="125" borderId="157" xfId="4188" applyNumberFormat="1" applyFont="1" applyFill="1" applyBorder="1" applyAlignment="1">
      <alignment horizontal="left"/>
    </xf>
    <xf numFmtId="42" fontId="11" fillId="125" borderId="11" xfId="4188" applyNumberFormat="1" applyFont="1" applyFill="1" applyBorder="1" applyAlignment="1">
      <alignment horizontal="left"/>
    </xf>
    <xf numFmtId="42" fontId="11" fillId="125" borderId="0" xfId="4188" applyNumberFormat="1" applyFont="1" applyFill="1" applyBorder="1" applyAlignment="1">
      <alignment horizontal="left"/>
    </xf>
    <xf numFmtId="0" fontId="11" fillId="125" borderId="0" xfId="4176" applyFont="1" applyFill="1" applyBorder="1"/>
    <xf numFmtId="171" fontId="11" fillId="125" borderId="0" xfId="4209" applyNumberFormat="1" applyFont="1" applyFill="1" applyBorder="1" applyAlignment="1">
      <alignment horizontal="center"/>
    </xf>
    <xf numFmtId="171" fontId="11" fillId="125" borderId="72" xfId="4209" applyNumberFormat="1" applyFont="1" applyFill="1" applyBorder="1" applyAlignment="1">
      <alignment horizontal="left"/>
    </xf>
    <xf numFmtId="171" fontId="11" fillId="125" borderId="0" xfId="4209" applyNumberFormat="1" applyFont="1" applyFill="1" applyBorder="1" applyAlignment="1">
      <alignment horizontal="left"/>
    </xf>
    <xf numFmtId="0" fontId="11" fillId="125" borderId="0" xfId="4176" applyFont="1" applyFill="1" applyBorder="1" applyAlignment="1">
      <alignment horizontal="centerContinuous"/>
    </xf>
    <xf numFmtId="167" fontId="11" fillId="125" borderId="0" xfId="4188" applyNumberFormat="1" applyFont="1" applyFill="1" applyBorder="1" applyAlignment="1">
      <alignment horizontal="left"/>
    </xf>
    <xf numFmtId="10" fontId="11" fillId="125" borderId="0" xfId="4188" applyNumberFormat="1" applyFont="1" applyFill="1" applyBorder="1" applyAlignment="1">
      <alignment horizontal="center"/>
    </xf>
    <xf numFmtId="10" fontId="11" fillId="125" borderId="157" xfId="4188" applyNumberFormat="1" applyFont="1" applyFill="1" applyBorder="1" applyAlignment="1">
      <alignment horizontal="center"/>
    </xf>
    <xf numFmtId="171" fontId="11" fillId="125" borderId="0" xfId="2004" applyNumberFormat="1" applyFont="1" applyFill="1" applyBorder="1" applyAlignment="1">
      <alignment horizontal="left"/>
    </xf>
    <xf numFmtId="172" fontId="11" fillId="125" borderId="0" xfId="1942" applyNumberFormat="1" applyFont="1" applyFill="1" applyBorder="1" applyAlignment="1">
      <alignment horizontal="right"/>
    </xf>
    <xf numFmtId="0" fontId="11" fillId="125" borderId="0" xfId="2588" applyFont="1" applyFill="1" applyBorder="1" applyAlignment="1">
      <alignment horizontal="right"/>
    </xf>
    <xf numFmtId="0" fontId="11" fillId="125" borderId="0" xfId="2629" applyFont="1" applyFill="1" applyBorder="1" applyAlignment="1"/>
    <xf numFmtId="0" fontId="156" fillId="125" borderId="0" xfId="2629" applyFont="1" applyFill="1" applyBorder="1" applyAlignment="1"/>
    <xf numFmtId="0" fontId="13" fillId="125" borderId="0" xfId="2588" applyFont="1" applyFill="1" applyBorder="1" applyAlignment="1">
      <alignment horizontal="center"/>
    </xf>
    <xf numFmtId="0" fontId="11" fillId="125" borderId="0" xfId="2586" applyFont="1" applyFill="1" applyBorder="1" applyAlignment="1">
      <alignment horizontal="left" vertical="top" wrapText="1"/>
    </xf>
    <xf numFmtId="0" fontId="11" fillId="125" borderId="40" xfId="2586" applyFont="1" applyFill="1" applyBorder="1"/>
    <xf numFmtId="0" fontId="11" fillId="125" borderId="39" xfId="2586" applyFont="1" applyFill="1" applyBorder="1" applyAlignment="1">
      <alignment horizontal="left" vertical="top"/>
    </xf>
    <xf numFmtId="0" fontId="11" fillId="125" borderId="0" xfId="4187" applyFont="1" applyFill="1" applyAlignment="1">
      <alignment horizontal="left"/>
    </xf>
    <xf numFmtId="0" fontId="13" fillId="125" borderId="0" xfId="2629" applyFont="1" applyFill="1" applyBorder="1" applyAlignment="1">
      <alignment horizontal="left"/>
    </xf>
    <xf numFmtId="42" fontId="11" fillId="125" borderId="0" xfId="4188" applyNumberFormat="1" applyFont="1" applyFill="1" applyBorder="1" applyAlignment="1"/>
    <xf numFmtId="0" fontId="11" fillId="125" borderId="0" xfId="2586" applyFont="1" applyFill="1"/>
    <xf numFmtId="0" fontId="155" fillId="125" borderId="0" xfId="4187" applyFont="1" applyFill="1" applyBorder="1" applyAlignment="1">
      <alignment horizontal="left"/>
    </xf>
    <xf numFmtId="0" fontId="11" fillId="125" borderId="0" xfId="4183" quotePrefix="1" applyFont="1" applyFill="1" applyBorder="1" applyAlignment="1">
      <alignment horizontal="left"/>
    </xf>
    <xf numFmtId="0" fontId="11" fillId="125" borderId="0" xfId="4183" applyFont="1" applyFill="1" applyBorder="1" applyAlignment="1">
      <alignment horizontal="left"/>
    </xf>
    <xf numFmtId="0" fontId="11" fillId="125" borderId="40" xfId="4183" applyFont="1" applyFill="1" applyBorder="1" applyAlignment="1">
      <alignment horizontal="left"/>
    </xf>
    <xf numFmtId="0" fontId="187" fillId="125" borderId="0" xfId="4183" applyFont="1" applyFill="1" applyBorder="1" applyAlignment="1">
      <alignment horizontal="left"/>
    </xf>
    <xf numFmtId="3" fontId="11" fillId="125" borderId="0" xfId="4183" quotePrefix="1" applyNumberFormat="1" applyFont="1" applyFill="1" applyBorder="1" applyAlignment="1">
      <alignment horizontal="left"/>
    </xf>
    <xf numFmtId="3" fontId="11" fillId="125" borderId="0" xfId="4183" applyNumberFormat="1" applyFont="1" applyFill="1" applyBorder="1" applyAlignment="1">
      <alignment horizontal="left"/>
    </xf>
    <xf numFmtId="0" fontId="11" fillId="125" borderId="40" xfId="4183" quotePrefix="1" applyFont="1" applyFill="1" applyBorder="1" applyAlignment="1">
      <alignment horizontal="left"/>
    </xf>
    <xf numFmtId="0" fontId="11" fillId="125" borderId="26" xfId="4183" applyFont="1" applyFill="1" applyBorder="1" applyAlignment="1">
      <alignment horizontal="left"/>
    </xf>
    <xf numFmtId="0" fontId="11" fillId="125" borderId="26" xfId="4183" applyFont="1" applyFill="1" applyBorder="1"/>
    <xf numFmtId="0" fontId="11" fillId="125" borderId="157" xfId="4183" applyFont="1" applyFill="1" applyBorder="1" applyAlignment="1">
      <alignment horizontal="left"/>
    </xf>
    <xf numFmtId="0" fontId="11" fillId="125" borderId="26" xfId="4183" quotePrefix="1" applyFont="1" applyFill="1" applyBorder="1" applyAlignment="1">
      <alignment horizontal="left"/>
    </xf>
    <xf numFmtId="0" fontId="187" fillId="125" borderId="157" xfId="4183" applyFont="1" applyFill="1" applyBorder="1" applyAlignment="1">
      <alignment horizontal="left"/>
    </xf>
    <xf numFmtId="0" fontId="187" fillId="125" borderId="157" xfId="4183" quotePrefix="1" applyFont="1" applyFill="1" applyBorder="1" applyAlignment="1">
      <alignment horizontal="left"/>
    </xf>
    <xf numFmtId="0" fontId="11" fillId="125" borderId="0" xfId="4183" applyFont="1" applyFill="1" applyBorder="1" applyAlignment="1">
      <alignment horizontal="right"/>
    </xf>
    <xf numFmtId="0" fontId="11" fillId="125" borderId="26" xfId="4183" quotePrefix="1" applyFont="1" applyFill="1" applyBorder="1" applyAlignment="1">
      <alignment horizontal="center"/>
    </xf>
    <xf numFmtId="0" fontId="11" fillId="125" borderId="0" xfId="4183" quotePrefix="1" applyFont="1" applyFill="1" applyBorder="1" applyAlignment="1">
      <alignment horizontal="right"/>
    </xf>
    <xf numFmtId="0" fontId="11" fillId="125" borderId="0" xfId="4183" quotePrefix="1" applyFont="1" applyFill="1" applyBorder="1" applyAlignment="1">
      <alignment horizontal="center"/>
    </xf>
    <xf numFmtId="15" fontId="11" fillId="125" borderId="26" xfId="4183" quotePrefix="1" applyNumberFormat="1" applyFont="1" applyFill="1" applyBorder="1" applyAlignment="1">
      <alignment horizontal="left"/>
    </xf>
    <xf numFmtId="15" fontId="11" fillId="125" borderId="157" xfId="4183" quotePrefix="1" applyNumberFormat="1" applyFont="1" applyFill="1" applyBorder="1" applyAlignment="1">
      <alignment horizontal="left"/>
    </xf>
    <xf numFmtId="0" fontId="11" fillId="125" borderId="0" xfId="4183" applyFont="1" applyFill="1" applyBorder="1" applyAlignment="1">
      <alignment horizontal="center"/>
    </xf>
    <xf numFmtId="0" fontId="11" fillId="125" borderId="26" xfId="4183" applyFont="1" applyFill="1" applyBorder="1" applyAlignment="1">
      <alignment horizontal="center"/>
    </xf>
    <xf numFmtId="0" fontId="11" fillId="125" borderId="9" xfId="4183" applyFont="1" applyFill="1" applyBorder="1" applyAlignment="1">
      <alignment horizontal="centerContinuous"/>
    </xf>
    <xf numFmtId="0" fontId="11" fillId="125" borderId="42" xfId="4183" applyFont="1" applyFill="1" applyBorder="1" applyAlignment="1">
      <alignment horizontal="centerContinuous"/>
    </xf>
    <xf numFmtId="0" fontId="10" fillId="125" borderId="37" xfId="4186" applyFont="1" applyFill="1" applyBorder="1" applyAlignment="1">
      <alignment horizontal="centerContinuous"/>
    </xf>
    <xf numFmtId="0" fontId="9" fillId="125" borderId="37" xfId="4184" applyFont="1" applyFill="1" applyBorder="1" applyAlignment="1">
      <alignment horizontal="centerContinuous"/>
    </xf>
    <xf numFmtId="0" fontId="9" fillId="125" borderId="38" xfId="4184" applyFont="1" applyFill="1" applyBorder="1" applyAlignment="1">
      <alignment horizontal="centerContinuous"/>
    </xf>
    <xf numFmtId="0" fontId="9" fillId="125" borderId="0" xfId="4183" applyFont="1" applyFill="1" applyBorder="1" applyAlignment="1">
      <alignment horizontal="centerContinuous"/>
    </xf>
    <xf numFmtId="0" fontId="9" fillId="125" borderId="0" xfId="4184" applyFont="1" applyFill="1" applyBorder="1" applyAlignment="1">
      <alignment horizontal="centerContinuous"/>
    </xf>
    <xf numFmtId="0" fontId="9" fillId="125" borderId="40" xfId="4184" applyFont="1" applyFill="1" applyBorder="1" applyAlignment="1">
      <alignment horizontal="centerContinuous"/>
    </xf>
    <xf numFmtId="0" fontId="9" fillId="125" borderId="0" xfId="4184" applyFont="1" applyFill="1" applyBorder="1" applyAlignment="1">
      <alignment horizontal="center"/>
    </xf>
    <xf numFmtId="0" fontId="9" fillId="125" borderId="40" xfId="4184" applyFont="1" applyFill="1" applyBorder="1" applyAlignment="1">
      <alignment horizontal="center"/>
    </xf>
    <xf numFmtId="0" fontId="9" fillId="125" borderId="0" xfId="4184" applyFont="1" applyFill="1" applyBorder="1" applyAlignment="1">
      <alignment horizontal="left"/>
    </xf>
    <xf numFmtId="0" fontId="9" fillId="125" borderId="40" xfId="4184" applyFont="1" applyFill="1" applyBorder="1" applyAlignment="1">
      <alignment horizontal="left"/>
    </xf>
    <xf numFmtId="0" fontId="9" fillId="125" borderId="21" xfId="4184" applyFont="1" applyFill="1" applyBorder="1" applyAlignment="1">
      <alignment horizontal="left"/>
    </xf>
    <xf numFmtId="0" fontId="9" fillId="125" borderId="70" xfId="4184" applyFont="1" applyFill="1" applyBorder="1" applyAlignment="1">
      <alignment horizontal="left"/>
    </xf>
    <xf numFmtId="0" fontId="9" fillId="125" borderId="53" xfId="4184" applyFont="1" applyFill="1" applyBorder="1"/>
    <xf numFmtId="0" fontId="9" fillId="125" borderId="68" xfId="4184" applyFont="1" applyFill="1" applyBorder="1" applyAlignment="1">
      <alignment horizontal="center"/>
    </xf>
    <xf numFmtId="0" fontId="9" fillId="125" borderId="68" xfId="4184" applyFont="1" applyFill="1" applyBorder="1" applyAlignment="1">
      <alignment horizontal="centerContinuous"/>
    </xf>
    <xf numFmtId="0" fontId="9" fillId="125" borderId="26" xfId="4184" applyFont="1" applyFill="1" applyBorder="1" applyAlignment="1">
      <alignment horizontal="left"/>
    </xf>
    <xf numFmtId="0" fontId="9" fillId="125" borderId="71" xfId="4184" applyFont="1" applyFill="1" applyBorder="1" applyAlignment="1">
      <alignment horizontal="left"/>
    </xf>
    <xf numFmtId="0" fontId="9" fillId="125" borderId="71" xfId="4184" quotePrefix="1" applyFont="1" applyFill="1" applyBorder="1" applyAlignment="1">
      <alignment horizontal="left"/>
    </xf>
    <xf numFmtId="0" fontId="9" fillId="125" borderId="66" xfId="4184" quotePrefix="1" applyFont="1" applyFill="1" applyBorder="1" applyAlignment="1">
      <alignment horizontal="left"/>
    </xf>
    <xf numFmtId="0" fontId="9" fillId="125" borderId="67" xfId="4184" quotePrefix="1" applyFont="1" applyFill="1" applyBorder="1" applyAlignment="1">
      <alignment horizontal="left"/>
    </xf>
    <xf numFmtId="0" fontId="9" fillId="125" borderId="2" xfId="4184" applyFont="1" applyFill="1" applyBorder="1" applyAlignment="1">
      <alignment horizontal="center"/>
    </xf>
    <xf numFmtId="0" fontId="9" fillId="125" borderId="2" xfId="4184" applyFont="1" applyFill="1" applyBorder="1" applyAlignment="1">
      <alignment horizontal="centerContinuous"/>
    </xf>
    <xf numFmtId="0" fontId="9" fillId="125" borderId="27" xfId="4184" applyFont="1" applyFill="1" applyBorder="1" applyAlignment="1">
      <alignment horizontal="left"/>
    </xf>
    <xf numFmtId="43" fontId="9" fillId="125" borderId="2" xfId="4207" applyFont="1" applyFill="1" applyBorder="1" applyAlignment="1">
      <alignment horizontal="center"/>
    </xf>
    <xf numFmtId="0" fontId="9" fillId="125" borderId="40" xfId="4184" quotePrefix="1" applyFont="1" applyFill="1" applyBorder="1" applyAlignment="1">
      <alignment horizontal="left"/>
    </xf>
    <xf numFmtId="0" fontId="9" fillId="125" borderId="20" xfId="4184" applyFont="1" applyFill="1" applyBorder="1" applyAlignment="1">
      <alignment horizontal="left"/>
    </xf>
    <xf numFmtId="168" fontId="3" fillId="125" borderId="21" xfId="4185" applyFill="1" applyBorder="1"/>
    <xf numFmtId="0" fontId="9" fillId="125" borderId="66" xfId="4184" applyFont="1" applyFill="1" applyBorder="1" applyAlignment="1">
      <alignment horizontal="center"/>
    </xf>
    <xf numFmtId="3" fontId="9" fillId="125" borderId="71" xfId="4184" applyNumberFormat="1" applyFont="1" applyFill="1" applyBorder="1" applyAlignment="1">
      <alignment horizontal="centerContinuous"/>
    </xf>
    <xf numFmtId="0" fontId="9" fillId="125" borderId="71" xfId="4184" applyFont="1" applyFill="1" applyBorder="1" applyAlignment="1">
      <alignment horizontal="centerContinuous"/>
    </xf>
    <xf numFmtId="43" fontId="9" fillId="125" borderId="71" xfId="1930" applyFont="1" applyFill="1" applyBorder="1" applyAlignment="1">
      <alignment horizontal="center"/>
    </xf>
    <xf numFmtId="43" fontId="9" fillId="125" borderId="0" xfId="1930" applyFont="1" applyFill="1" applyBorder="1" applyAlignment="1">
      <alignment horizontal="center"/>
    </xf>
    <xf numFmtId="0" fontId="9" fillId="125" borderId="0" xfId="4184" applyFont="1" applyFill="1" applyBorder="1" applyAlignment="1">
      <alignment horizontal="left" vertical="center"/>
    </xf>
    <xf numFmtId="0" fontId="9" fillId="125" borderId="0" xfId="4184" applyFont="1" applyFill="1" applyBorder="1" applyAlignment="1">
      <alignment horizontal="left" vertical="top"/>
    </xf>
    <xf numFmtId="0" fontId="9" fillId="125" borderId="0" xfId="4184" quotePrefix="1" applyFont="1" applyFill="1" applyBorder="1" applyAlignment="1">
      <alignment horizontal="left" vertical="top"/>
    </xf>
    <xf numFmtId="0" fontId="9" fillId="125" borderId="40" xfId="4184" quotePrefix="1" applyFont="1" applyFill="1" applyBorder="1" applyAlignment="1">
      <alignment horizontal="left" vertical="top"/>
    </xf>
    <xf numFmtId="0" fontId="9" fillId="125" borderId="0" xfId="4184" applyFont="1" applyFill="1" applyAlignment="1">
      <alignment vertical="top"/>
    </xf>
    <xf numFmtId="0" fontId="9" fillId="125" borderId="40" xfId="4184" applyFont="1" applyFill="1" applyBorder="1" applyAlignment="1">
      <alignment horizontal="left" vertical="center"/>
    </xf>
    <xf numFmtId="0" fontId="9" fillId="125" borderId="9" xfId="4184" applyFont="1" applyFill="1" applyBorder="1" applyAlignment="1">
      <alignment horizontal="centerContinuous"/>
    </xf>
    <xf numFmtId="0" fontId="9" fillId="125" borderId="42" xfId="4184" applyFont="1" applyFill="1" applyBorder="1" applyAlignment="1">
      <alignment horizontal="centerContinuous"/>
    </xf>
    <xf numFmtId="0" fontId="9" fillId="125" borderId="0" xfId="4184" applyFont="1" applyFill="1" applyAlignment="1">
      <alignment horizontal="right"/>
    </xf>
    <xf numFmtId="0" fontId="9" fillId="125" borderId="0" xfId="4184" applyFont="1" applyFill="1" applyAlignment="1">
      <alignment horizontal="left"/>
    </xf>
    <xf numFmtId="0" fontId="11" fillId="125" borderId="0" xfId="4184" quotePrefix="1" applyFont="1" applyFill="1" applyAlignment="1">
      <alignment horizontal="left"/>
    </xf>
    <xf numFmtId="0" fontId="1" fillId="125" borderId="0" xfId="4176" applyFill="1"/>
    <xf numFmtId="167" fontId="9" fillId="0" borderId="27" xfId="1930" applyNumberFormat="1" applyFont="1" applyFill="1" applyBorder="1" applyAlignment="1">
      <alignment vertical="center"/>
    </xf>
    <xf numFmtId="43" fontId="166" fillId="0" borderId="71" xfId="1930" applyFont="1" applyFill="1" applyBorder="1" applyAlignment="1" applyProtection="1">
      <alignment vertical="center"/>
      <protection locked="0"/>
    </xf>
    <xf numFmtId="167" fontId="9" fillId="0" borderId="27" xfId="4207" applyNumberFormat="1" applyFont="1" applyFill="1" applyBorder="1" applyAlignment="1">
      <alignment vertical="center"/>
    </xf>
    <xf numFmtId="167" fontId="9" fillId="0" borderId="27" xfId="4207" applyNumberFormat="1" applyFont="1" applyFill="1" applyBorder="1" applyAlignment="1" applyProtection="1">
      <alignment horizontal="right" vertical="center"/>
      <protection locked="0"/>
    </xf>
    <xf numFmtId="0" fontId="167" fillId="125" borderId="24" xfId="4191" applyFont="1" applyFill="1" applyBorder="1"/>
    <xf numFmtId="174" fontId="9" fillId="125" borderId="27" xfId="4191" applyNumberFormat="1" applyFont="1" applyFill="1" applyBorder="1" applyAlignment="1">
      <alignment vertical="center"/>
    </xf>
    <xf numFmtId="174" fontId="9" fillId="125" borderId="27" xfId="4191" applyNumberFormat="1" applyFont="1" applyFill="1" applyBorder="1" applyAlignment="1" applyProtection="1">
      <alignment horizontal="right" vertical="center"/>
      <protection locked="0"/>
    </xf>
    <xf numFmtId="174" fontId="165" fillId="125" borderId="24" xfId="4191" applyNumberFormat="1" applyFont="1" applyFill="1" applyBorder="1" applyAlignment="1" applyProtection="1">
      <alignment horizontal="right" vertical="center"/>
      <protection locked="0"/>
    </xf>
    <xf numFmtId="174" fontId="165" fillId="125" borderId="24" xfId="4191" applyNumberFormat="1" applyFont="1" applyFill="1" applyBorder="1" applyAlignment="1" applyProtection="1">
      <alignment horizontal="centerContinuous" vertical="center"/>
      <protection locked="0"/>
    </xf>
    <xf numFmtId="167" fontId="9" fillId="125" borderId="27" xfId="4207" applyNumberFormat="1" applyFont="1" applyFill="1" applyBorder="1" applyAlignment="1" applyProtection="1">
      <alignment horizontal="right" vertical="center"/>
      <protection locked="0"/>
    </xf>
    <xf numFmtId="0" fontId="9" fillId="0" borderId="0" xfId="4191" applyFont="1" applyFill="1" applyBorder="1" applyAlignment="1">
      <alignment horizontal="left" vertical="center" indent="1"/>
    </xf>
    <xf numFmtId="0" fontId="141" fillId="125" borderId="0" xfId="4187" applyFont="1" applyFill="1" applyBorder="1" applyAlignment="1"/>
    <xf numFmtId="0" fontId="141" fillId="125" borderId="0" xfId="4187" applyFont="1" applyFill="1" applyBorder="1"/>
    <xf numFmtId="0" fontId="185" fillId="125" borderId="0" xfId="4187" applyFont="1" applyFill="1" applyBorder="1"/>
    <xf numFmtId="0" fontId="141" fillId="125" borderId="0" xfId="4187" applyFont="1" applyFill="1" applyBorder="1" applyAlignment="1">
      <alignment horizontal="left"/>
    </xf>
    <xf numFmtId="42" fontId="141" fillId="125" borderId="40" xfId="4188" applyNumberFormat="1" applyFont="1" applyFill="1" applyBorder="1" applyAlignment="1">
      <alignment horizontal="left"/>
    </xf>
    <xf numFmtId="0" fontId="191" fillId="0" borderId="0" xfId="0" applyFont="1"/>
    <xf numFmtId="0" fontId="141" fillId="125" borderId="0" xfId="2586" applyFont="1" applyFill="1" applyBorder="1" applyAlignment="1">
      <alignment horizontal="left" vertical="top"/>
    </xf>
    <xf numFmtId="0" fontId="141" fillId="125" borderId="0" xfId="4187" applyFont="1" applyFill="1" applyBorder="1" applyAlignment="1">
      <alignment horizontal="left" vertical="top"/>
    </xf>
    <xf numFmtId="0" fontId="141" fillId="125" borderId="0" xfId="4187" applyFont="1" applyFill="1" applyBorder="1" applyAlignment="1">
      <alignment horizontal="left" vertical="top" wrapText="1"/>
    </xf>
    <xf numFmtId="0" fontId="141" fillId="125" borderId="40" xfId="4187" applyFont="1" applyFill="1" applyBorder="1" applyAlignment="1">
      <alignment horizontal="left" vertical="top"/>
    </xf>
    <xf numFmtId="0" fontId="141" fillId="125" borderId="40" xfId="4187" applyFont="1" applyFill="1" applyBorder="1" applyAlignment="1">
      <alignment horizontal="left" vertical="top" wrapText="1"/>
    </xf>
    <xf numFmtId="0" fontId="141" fillId="125" borderId="40" xfId="2586" applyFont="1" applyFill="1" applyBorder="1" applyAlignment="1">
      <alignment horizontal="left" vertical="top" wrapText="1"/>
    </xf>
    <xf numFmtId="0" fontId="141" fillId="125" borderId="40" xfId="2586" applyFont="1" applyFill="1" applyBorder="1" applyAlignment="1"/>
    <xf numFmtId="0" fontId="141" fillId="125" borderId="40" xfId="2586" applyFont="1" applyFill="1" applyBorder="1"/>
    <xf numFmtId="0" fontId="141" fillId="125" borderId="0" xfId="4187" quotePrefix="1" applyFont="1" applyFill="1" applyBorder="1" applyAlignment="1">
      <alignment horizontal="left"/>
    </xf>
    <xf numFmtId="167" fontId="141" fillId="125" borderId="0" xfId="4188" applyNumberFormat="1" applyFont="1" applyFill="1" applyBorder="1" applyAlignment="1">
      <alignment horizontal="left"/>
    </xf>
    <xf numFmtId="167" fontId="141" fillId="125" borderId="40" xfId="4188" applyNumberFormat="1" applyFont="1" applyFill="1" applyBorder="1" applyAlignment="1">
      <alignment horizontal="left"/>
    </xf>
    <xf numFmtId="0" fontId="141" fillId="125" borderId="39" xfId="4187" quotePrefix="1" applyFont="1" applyFill="1" applyBorder="1" applyAlignment="1">
      <alignment horizontal="right"/>
    </xf>
    <xf numFmtId="43" fontId="9" fillId="0" borderId="71" xfId="1930" applyFont="1" applyFill="1" applyBorder="1" applyAlignment="1" applyProtection="1">
      <alignment vertical="center"/>
      <protection locked="0"/>
    </xf>
    <xf numFmtId="0" fontId="9" fillId="125" borderId="23" xfId="4184" applyFont="1" applyFill="1" applyBorder="1" applyAlignment="1">
      <alignment horizontal="left"/>
    </xf>
    <xf numFmtId="3" fontId="9" fillId="125" borderId="23" xfId="4184" quotePrefix="1" applyNumberFormat="1" applyFont="1" applyFill="1" applyBorder="1" applyAlignment="1">
      <alignment horizontal="left"/>
    </xf>
    <xf numFmtId="0" fontId="9" fillId="125" borderId="168" xfId="4184" applyFont="1" applyFill="1" applyBorder="1" applyAlignment="1">
      <alignment horizontal="left"/>
    </xf>
    <xf numFmtId="0" fontId="9" fillId="125" borderId="2" xfId="4184" quotePrefix="1" applyFont="1" applyFill="1" applyBorder="1" applyAlignment="1">
      <alignment horizontal="left"/>
    </xf>
    <xf numFmtId="41" fontId="11" fillId="125" borderId="21" xfId="4188" applyNumberFormat="1" applyFont="1" applyFill="1" applyBorder="1" applyAlignment="1">
      <alignment horizontal="left"/>
    </xf>
    <xf numFmtId="0" fontId="1" fillId="0" borderId="73" xfId="4182" applyBorder="1" applyAlignment="1">
      <alignment horizontal="center"/>
    </xf>
    <xf numFmtId="0" fontId="1" fillId="0" borderId="71" xfId="4182" applyBorder="1" applyAlignment="1">
      <alignment horizontal="center"/>
    </xf>
    <xf numFmtId="0" fontId="1" fillId="0" borderId="71" xfId="4182" quotePrefix="1" applyBorder="1" applyAlignment="1">
      <alignment horizontal="center"/>
    </xf>
    <xf numFmtId="0" fontId="1" fillId="0" borderId="68" xfId="4182" quotePrefix="1" applyBorder="1" applyAlignment="1">
      <alignment horizontal="center"/>
    </xf>
    <xf numFmtId="0" fontId="1" fillId="0" borderId="71" xfId="4182" applyBorder="1"/>
    <xf numFmtId="0" fontId="1" fillId="0" borderId="94" xfId="4182" applyBorder="1"/>
    <xf numFmtId="0" fontId="1" fillId="0" borderId="2" xfId="4182" quotePrefix="1" applyBorder="1" applyAlignment="1">
      <alignment horizontal="center"/>
    </xf>
    <xf numFmtId="167" fontId="1" fillId="125" borderId="76" xfId="1930" quotePrefix="1" applyNumberFormat="1" applyFont="1" applyFill="1" applyBorder="1" applyAlignment="1">
      <alignment horizontal="left"/>
    </xf>
    <xf numFmtId="0" fontId="11" fillId="47" borderId="39" xfId="4189" applyNumberFormat="1" applyFont="1" applyFill="1" applyBorder="1" applyAlignment="1" applyProtection="1">
      <alignment vertical="center"/>
      <protection locked="0"/>
    </xf>
    <xf numFmtId="0" fontId="11" fillId="47" borderId="0" xfId="4189" applyNumberFormat="1" applyFont="1" applyFill="1" applyBorder="1" applyAlignment="1" applyProtection="1">
      <alignment vertical="center"/>
      <protection locked="0"/>
    </xf>
    <xf numFmtId="0" fontId="9" fillId="0" borderId="169" xfId="4182" applyFont="1" applyBorder="1" applyAlignment="1">
      <alignment horizontal="center"/>
    </xf>
    <xf numFmtId="0" fontId="9" fillId="0" borderId="170" xfId="4182" applyFont="1" applyFill="1" applyBorder="1" applyAlignment="1">
      <alignment horizontal="center"/>
    </xf>
    <xf numFmtId="167" fontId="9" fillId="0" borderId="170" xfId="1930" applyNumberFormat="1" applyFont="1" applyFill="1" applyBorder="1" applyAlignment="1">
      <alignment horizontal="center"/>
    </xf>
    <xf numFmtId="167" fontId="9" fillId="0" borderId="170" xfId="1930" applyNumberFormat="1" applyFont="1" applyFill="1" applyBorder="1"/>
    <xf numFmtId="0" fontId="9" fillId="0" borderId="171" xfId="4182" applyFont="1" applyFill="1" applyBorder="1" applyAlignment="1">
      <alignment horizontal="center"/>
    </xf>
    <xf numFmtId="167" fontId="9" fillId="0" borderId="170" xfId="1930" applyNumberFormat="1" applyFont="1" applyBorder="1" applyAlignment="1">
      <alignment horizontal="right"/>
    </xf>
    <xf numFmtId="167" fontId="165" fillId="0" borderId="170" xfId="1930" applyNumberFormat="1" applyFont="1" applyBorder="1" applyAlignment="1">
      <alignment horizontal="right"/>
    </xf>
    <xf numFmtId="0" fontId="9" fillId="0" borderId="171" xfId="4182" applyFont="1" applyBorder="1" applyAlignment="1">
      <alignment horizontal="center"/>
    </xf>
    <xf numFmtId="0" fontId="9" fillId="0" borderId="169" xfId="4182" applyFont="1" applyBorder="1" applyAlignment="1">
      <alignment horizontal="left"/>
    </xf>
    <xf numFmtId="0" fontId="11" fillId="125" borderId="9" xfId="4187" quotePrefix="1" applyFont="1" applyFill="1" applyBorder="1" applyAlignment="1">
      <alignment horizontal="left"/>
    </xf>
    <xf numFmtId="0" fontId="192" fillId="0" borderId="0" xfId="4176" applyFont="1" applyBorder="1"/>
    <xf numFmtId="0" fontId="1" fillId="0" borderId="39" xfId="4176" applyFont="1" applyFill="1" applyBorder="1"/>
    <xf numFmtId="0" fontId="146" fillId="0" borderId="0" xfId="4176" applyFont="1" applyFill="1" applyBorder="1"/>
    <xf numFmtId="0" fontId="1" fillId="0" borderId="40" xfId="4176" applyFont="1" applyFill="1" applyBorder="1"/>
    <xf numFmtId="0" fontId="1" fillId="0" borderId="0" xfId="4176" applyFont="1" applyFill="1"/>
    <xf numFmtId="0" fontId="146" fillId="0" borderId="0" xfId="4176" applyFont="1" applyBorder="1" applyAlignment="1">
      <alignment horizontal="left"/>
    </xf>
    <xf numFmtId="0" fontId="143" fillId="0" borderId="39" xfId="4182" applyFont="1" applyBorder="1" applyAlignment="1">
      <alignment horizontal="left" vertical="center" textRotation="180"/>
    </xf>
    <xf numFmtId="171" fontId="11" fillId="125" borderId="0" xfId="2002" applyNumberFormat="1" applyFont="1" applyFill="1" applyBorder="1" applyAlignment="1">
      <alignment horizontal="center"/>
    </xf>
    <xf numFmtId="172" fontId="11" fillId="0" borderId="0" xfId="1942" applyNumberFormat="1" applyFont="1" applyFill="1" applyBorder="1" applyAlignment="1">
      <alignment horizontal="right"/>
    </xf>
    <xf numFmtId="9" fontId="11" fillId="47" borderId="0" xfId="2844" applyNumberFormat="1" applyFont="1" applyFill="1" applyBorder="1"/>
    <xf numFmtId="10" fontId="11" fillId="0" borderId="0" xfId="4208" applyNumberFormat="1" applyFont="1"/>
    <xf numFmtId="177" fontId="11" fillId="0" borderId="0" xfId="4208" applyNumberFormat="1" applyFont="1"/>
    <xf numFmtId="3" fontId="11" fillId="125" borderId="157" xfId="4183" applyNumberFormat="1" applyFont="1" applyFill="1" applyBorder="1" applyAlignment="1">
      <alignment horizontal="left" indent="10"/>
    </xf>
    <xf numFmtId="167" fontId="9" fillId="0" borderId="81" xfId="1930" applyNumberFormat="1" applyFont="1" applyFill="1" applyBorder="1"/>
    <xf numFmtId="0" fontId="9" fillId="0" borderId="0" xfId="4182" applyFont="1" applyFill="1"/>
    <xf numFmtId="167" fontId="166" fillId="0" borderId="159" xfId="1941" applyNumberFormat="1" applyFont="1" applyBorder="1" applyAlignment="1">
      <alignment horizontal="right"/>
    </xf>
    <xf numFmtId="167" fontId="9" fillId="0" borderId="159" xfId="1930" applyNumberFormat="1" applyFont="1" applyFill="1" applyBorder="1" applyAlignment="1">
      <alignment horizontal="center"/>
    </xf>
    <xf numFmtId="0" fontId="9" fillId="0" borderId="159" xfId="4182" applyFont="1" applyFill="1" applyBorder="1" applyAlignment="1">
      <alignment horizontal="left"/>
    </xf>
    <xf numFmtId="0" fontId="9" fillId="0" borderId="2" xfId="4182" applyFont="1" applyBorder="1"/>
    <xf numFmtId="167" fontId="171" fillId="0" borderId="2" xfId="1930" applyNumberFormat="1" applyFont="1" applyFill="1" applyBorder="1"/>
    <xf numFmtId="0" fontId="9" fillId="0" borderId="159" xfId="4182" quotePrefix="1" applyFont="1" applyFill="1" applyBorder="1" applyAlignment="1">
      <alignment horizontal="center"/>
    </xf>
    <xf numFmtId="0" fontId="193" fillId="0" borderId="0" xfId="4198" applyFont="1" applyProtection="1">
      <protection locked="0"/>
    </xf>
    <xf numFmtId="41" fontId="166" fillId="0" borderId="103" xfId="4198" applyNumberFormat="1" applyFont="1" applyFill="1" applyBorder="1" applyAlignment="1" applyProtection="1">
      <alignment vertical="center"/>
      <protection locked="0"/>
    </xf>
    <xf numFmtId="41" fontId="9" fillId="0" borderId="54" xfId="4198" applyNumberFormat="1" applyFont="1" applyBorder="1" applyAlignment="1" applyProtection="1">
      <alignment horizontal="centerContinuous" vertical="center"/>
      <protection locked="0"/>
    </xf>
    <xf numFmtId="41" fontId="9" fillId="0" borderId="99" xfId="4198" applyNumberFormat="1" applyFont="1" applyBorder="1" applyAlignment="1" applyProtection="1">
      <alignment horizontal="centerContinuous" vertical="center"/>
      <protection locked="0"/>
    </xf>
    <xf numFmtId="41" fontId="9" fillId="0" borderId="52" xfId="4198" applyNumberFormat="1" applyFont="1" applyBorder="1" applyAlignment="1" applyProtection="1">
      <alignment horizontal="centerContinuous" vertical="center"/>
      <protection locked="0"/>
    </xf>
    <xf numFmtId="41" fontId="9" fillId="0" borderId="65" xfId="4198" applyNumberFormat="1" applyFont="1" applyBorder="1" applyAlignment="1" applyProtection="1">
      <alignment horizontal="centerContinuous" vertical="center"/>
      <protection locked="0"/>
    </xf>
    <xf numFmtId="9" fontId="11" fillId="125" borderId="0" xfId="2844" applyFont="1" applyFill="1" applyBorder="1"/>
    <xf numFmtId="0" fontId="9" fillId="0" borderId="2" xfId="4187" applyFont="1" applyBorder="1" applyAlignment="1">
      <alignment horizontal="center"/>
    </xf>
    <xf numFmtId="0" fontId="11" fillId="0" borderId="0" xfId="4177" quotePrefix="1" applyFont="1" applyAlignment="1">
      <alignment horizontal="left"/>
    </xf>
    <xf numFmtId="0" fontId="194" fillId="0" borderId="39" xfId="4177" applyFont="1" applyBorder="1" applyAlignment="1">
      <alignment horizontal="left"/>
    </xf>
    <xf numFmtId="0" fontId="10" fillId="0" borderId="0" xfId="4177" applyFont="1" applyBorder="1" applyAlignment="1">
      <alignment horizontal="centerContinuous"/>
    </xf>
    <xf numFmtId="0" fontId="155" fillId="0" borderId="0" xfId="4177" applyFont="1" applyBorder="1" applyAlignment="1">
      <alignment horizontal="centerContinuous"/>
    </xf>
    <xf numFmtId="0" fontId="10" fillId="0" borderId="0" xfId="4177" applyFont="1" applyBorder="1" applyAlignment="1">
      <alignment horizontal="left"/>
    </xf>
    <xf numFmtId="0" fontId="9" fillId="0" borderId="0" xfId="4177" applyFont="1" applyBorder="1" applyAlignment="1">
      <alignment horizontal="left"/>
    </xf>
    <xf numFmtId="0" fontId="155" fillId="0" borderId="0" xfId="4177" applyFont="1" applyBorder="1" applyAlignment="1">
      <alignment horizontal="left"/>
    </xf>
    <xf numFmtId="0" fontId="11" fillId="0" borderId="39" xfId="4177" applyFont="1" applyBorder="1" applyAlignment="1">
      <alignment horizontal="left"/>
    </xf>
    <xf numFmtId="0" fontId="11" fillId="0" borderId="0" xfId="4177" applyFont="1" applyBorder="1" applyAlignment="1">
      <alignment horizontal="left"/>
    </xf>
    <xf numFmtId="0" fontId="11" fillId="0" borderId="0" xfId="4177" applyFont="1" applyBorder="1" applyAlignment="1">
      <alignment horizontal="centerContinuous"/>
    </xf>
    <xf numFmtId="0" fontId="11" fillId="0" borderId="40" xfId="4177" quotePrefix="1" applyFont="1" applyBorder="1" applyAlignment="1">
      <alignment horizontal="center"/>
    </xf>
    <xf numFmtId="0" fontId="13" fillId="0" borderId="39" xfId="4177" applyFont="1" applyBorder="1" applyAlignment="1">
      <alignment horizontal="centerContinuous"/>
    </xf>
    <xf numFmtId="167" fontId="11" fillId="0" borderId="0" xfId="4193" applyNumberFormat="1" applyFont="1" applyBorder="1" applyAlignment="1">
      <alignment horizontal="left"/>
    </xf>
    <xf numFmtId="167" fontId="11" fillId="0" borderId="40" xfId="4193" applyNumberFormat="1" applyFont="1" applyBorder="1" applyAlignment="1">
      <alignment horizontal="left"/>
    </xf>
    <xf numFmtId="167" fontId="11" fillId="0" borderId="0" xfId="4193" applyNumberFormat="1" applyFont="1" applyBorder="1" applyAlignment="1">
      <alignment horizontal="left" vertical="top"/>
    </xf>
    <xf numFmtId="167" fontId="11" fillId="0" borderId="40" xfId="4193" applyNumberFormat="1" applyFont="1" applyBorder="1" applyAlignment="1">
      <alignment horizontal="left" vertical="top"/>
    </xf>
    <xf numFmtId="0" fontId="11" fillId="0" borderId="0" xfId="4177" applyFont="1" applyBorder="1" applyAlignment="1">
      <alignment horizontal="left" vertical="center"/>
    </xf>
    <xf numFmtId="0" fontId="11" fillId="0" borderId="40" xfId="4177" applyFont="1" applyBorder="1" applyAlignment="1">
      <alignment horizontal="left" vertical="center"/>
    </xf>
    <xf numFmtId="0" fontId="11" fillId="0" borderId="40" xfId="4177" quotePrefix="1" applyFont="1" applyBorder="1" applyAlignment="1">
      <alignment horizontal="left"/>
    </xf>
    <xf numFmtId="0" fontId="11" fillId="0" borderId="40" xfId="4177" applyFont="1" applyBorder="1" applyAlignment="1">
      <alignment horizontal="left"/>
    </xf>
    <xf numFmtId="0" fontId="11" fillId="0" borderId="39" xfId="4177" quotePrefix="1" applyFont="1" applyBorder="1" applyAlignment="1">
      <alignment horizontal="left"/>
    </xf>
    <xf numFmtId="0" fontId="11" fillId="0" borderId="0" xfId="4177" quotePrefix="1" applyFont="1" applyBorder="1" applyAlignment="1">
      <alignment horizontal="left"/>
    </xf>
    <xf numFmtId="0" fontId="11" fillId="0" borderId="39" xfId="4177" applyFont="1" applyBorder="1" applyAlignment="1">
      <alignment horizontal="left" vertical="top"/>
    </xf>
    <xf numFmtId="0" fontId="11" fillId="0" borderId="0" xfId="4177" applyFont="1" applyBorder="1" applyAlignment="1">
      <alignment horizontal="left" vertical="top"/>
    </xf>
    <xf numFmtId="0" fontId="11" fillId="0" borderId="39" xfId="4177" applyFont="1" applyBorder="1" applyAlignment="1">
      <alignment horizontal="left" vertical="center"/>
    </xf>
    <xf numFmtId="0" fontId="11" fillId="0" borderId="41" xfId="4177" applyFont="1" applyBorder="1" applyAlignment="1">
      <alignment horizontal="left"/>
    </xf>
    <xf numFmtId="0" fontId="11" fillId="0" borderId="9" xfId="4177" applyFont="1" applyBorder="1" applyAlignment="1">
      <alignment horizontal="left"/>
    </xf>
    <xf numFmtId="0" fontId="11" fillId="0" borderId="42" xfId="4177" applyFont="1" applyBorder="1" applyAlignment="1">
      <alignment horizontal="left"/>
    </xf>
    <xf numFmtId="0" fontId="7" fillId="125" borderId="0" xfId="4187" applyFont="1" applyFill="1" applyBorder="1" applyAlignment="1"/>
    <xf numFmtId="0" fontId="141" fillId="125" borderId="0" xfId="2586" applyFont="1" applyFill="1" applyBorder="1" applyAlignment="1"/>
    <xf numFmtId="0" fontId="141" fillId="125" borderId="0" xfId="2586" applyFont="1" applyFill="1" applyBorder="1"/>
    <xf numFmtId="0" fontId="141" fillId="125" borderId="43" xfId="2586" applyFont="1" applyFill="1" applyBorder="1"/>
    <xf numFmtId="0" fontId="7" fillId="125" borderId="43" xfId="2586" applyFont="1" applyFill="1" applyBorder="1" applyAlignment="1">
      <alignment horizontal="right"/>
    </xf>
    <xf numFmtId="0" fontId="141" fillId="125" borderId="43" xfId="2586" applyFont="1" applyFill="1" applyBorder="1" applyAlignment="1">
      <alignment horizontal="right"/>
    </xf>
    <xf numFmtId="171" fontId="141" fillId="125" borderId="43" xfId="1999" applyNumberFormat="1" applyFont="1" applyFill="1" applyBorder="1"/>
    <xf numFmtId="167" fontId="141" fillId="125" borderId="43" xfId="1940" applyNumberFormat="1" applyFont="1" applyFill="1" applyBorder="1"/>
    <xf numFmtId="0" fontId="141" fillId="125" borderId="0" xfId="4187" quotePrefix="1" applyFont="1" applyFill="1" applyBorder="1" applyAlignment="1">
      <alignment horizontal="right"/>
    </xf>
    <xf numFmtId="0" fontId="141" fillId="125" borderId="39" xfId="4187" applyFont="1" applyFill="1" applyBorder="1" applyAlignment="1"/>
    <xf numFmtId="41" fontId="141" fillId="125" borderId="0" xfId="4188" applyNumberFormat="1" applyFont="1" applyFill="1" applyBorder="1" applyAlignment="1">
      <alignment horizontal="left"/>
    </xf>
    <xf numFmtId="171" fontId="7" fillId="125" borderId="43" xfId="1999" applyNumberFormat="1" applyFont="1" applyFill="1" applyBorder="1"/>
    <xf numFmtId="167" fontId="7" fillId="0" borderId="43" xfId="1940" applyNumberFormat="1" applyFont="1" applyFill="1" applyBorder="1"/>
    <xf numFmtId="171" fontId="7" fillId="0" borderId="43" xfId="1999" applyNumberFormat="1" applyFont="1" applyFill="1" applyBorder="1"/>
    <xf numFmtId="0" fontId="7" fillId="0" borderId="0" xfId="4187" applyFont="1" applyFill="1" applyBorder="1" applyAlignment="1"/>
    <xf numFmtId="0" fontId="141" fillId="0" borderId="0" xfId="4187" applyFont="1" applyFill="1" applyBorder="1"/>
    <xf numFmtId="0" fontId="185" fillId="0" borderId="0" xfId="4187" applyFont="1" applyFill="1" applyBorder="1"/>
    <xf numFmtId="0" fontId="141" fillId="0" borderId="0" xfId="4187" applyFont="1" applyFill="1" applyBorder="1" applyAlignment="1">
      <alignment horizontal="left"/>
    </xf>
    <xf numFmtId="42" fontId="141" fillId="0" borderId="40" xfId="4188" applyNumberFormat="1" applyFont="1" applyFill="1" applyBorder="1" applyAlignment="1">
      <alignment horizontal="left"/>
    </xf>
    <xf numFmtId="0" fontId="184" fillId="0" borderId="0" xfId="4187" applyFont="1" applyFill="1" applyBorder="1" applyAlignment="1"/>
    <xf numFmtId="0" fontId="141" fillId="0" borderId="0" xfId="4187" applyFont="1" applyFill="1" applyBorder="1" applyAlignment="1"/>
    <xf numFmtId="0" fontId="141" fillId="0" borderId="0" xfId="0" applyFont="1" applyFill="1"/>
    <xf numFmtId="0" fontId="141" fillId="0" borderId="0" xfId="4187" applyNumberFormat="1" applyFont="1" applyFill="1" applyBorder="1" applyAlignment="1"/>
    <xf numFmtId="43" fontId="11" fillId="0" borderId="55" xfId="4207" applyFont="1" applyFill="1" applyBorder="1" applyAlignment="1" applyProtection="1">
      <alignment vertical="center"/>
      <protection locked="0"/>
    </xf>
    <xf numFmtId="43" fontId="11" fillId="0" borderId="27" xfId="4207" applyFont="1" applyFill="1" applyBorder="1" applyAlignment="1" applyProtection="1">
      <alignment vertical="center"/>
      <protection locked="0"/>
    </xf>
    <xf numFmtId="167" fontId="11" fillId="0" borderId="54" xfId="4207" applyNumberFormat="1" applyFont="1" applyFill="1" applyBorder="1" applyAlignment="1" applyProtection="1">
      <alignment vertical="center"/>
      <protection locked="0"/>
    </xf>
    <xf numFmtId="167" fontId="11" fillId="0" borderId="55" xfId="4207" applyNumberFormat="1" applyFont="1" applyFill="1" applyBorder="1" applyAlignment="1" applyProtection="1">
      <alignment vertical="center"/>
      <protection locked="0"/>
    </xf>
    <xf numFmtId="167" fontId="11" fillId="0" borderId="54" xfId="4207" applyNumberFormat="1" applyFont="1" applyBorder="1" applyAlignment="1" applyProtection="1">
      <alignment vertical="center"/>
      <protection locked="0"/>
    </xf>
    <xf numFmtId="167" fontId="11" fillId="0" borderId="88" xfId="4207" applyNumberFormat="1" applyFont="1" applyBorder="1" applyAlignment="1" applyProtection="1">
      <alignment vertical="center"/>
      <protection locked="0"/>
    </xf>
    <xf numFmtId="167" fontId="11" fillId="0" borderId="89" xfId="4207" applyNumberFormat="1" applyFont="1" applyFill="1" applyBorder="1" applyAlignment="1" applyProtection="1">
      <alignment vertical="center"/>
      <protection locked="0"/>
    </xf>
    <xf numFmtId="167" fontId="11" fillId="0" borderId="52" xfId="4207" applyNumberFormat="1" applyFont="1" applyBorder="1" applyAlignment="1" applyProtection="1">
      <alignment vertical="center"/>
      <protection locked="0"/>
    </xf>
    <xf numFmtId="167" fontId="11" fillId="0" borderId="92" xfId="4207" applyNumberFormat="1" applyFont="1" applyFill="1" applyBorder="1" applyAlignment="1" applyProtection="1">
      <alignment vertical="center"/>
      <protection locked="0"/>
    </xf>
    <xf numFmtId="167" fontId="11" fillId="0" borderId="56" xfId="4207" applyNumberFormat="1" applyFont="1" applyBorder="1" applyAlignment="1" applyProtection="1">
      <alignment vertical="center"/>
      <protection locked="0"/>
    </xf>
    <xf numFmtId="167" fontId="11" fillId="0" borderId="42" xfId="4207" applyNumberFormat="1" applyFont="1" applyFill="1" applyBorder="1" applyAlignment="1" applyProtection="1">
      <alignment vertical="center"/>
      <protection locked="0"/>
    </xf>
    <xf numFmtId="43" fontId="11" fillId="0" borderId="26" xfId="4207" applyFont="1" applyFill="1" applyBorder="1" applyAlignment="1" applyProtection="1">
      <alignment vertical="center"/>
      <protection locked="0"/>
    </xf>
    <xf numFmtId="43" fontId="11" fillId="0" borderId="90" xfId="4207" applyFont="1" applyFill="1" applyBorder="1" applyAlignment="1" applyProtection="1">
      <alignment vertical="center"/>
      <protection locked="0"/>
    </xf>
    <xf numFmtId="43" fontId="11" fillId="0" borderId="93" xfId="4207" applyFont="1" applyFill="1" applyBorder="1" applyAlignment="1" applyProtection="1">
      <alignment vertical="center"/>
      <protection locked="0"/>
    </xf>
    <xf numFmtId="43" fontId="11" fillId="0" borderId="56" xfId="4207" applyFont="1" applyFill="1" applyBorder="1" applyAlignment="1" applyProtection="1">
      <alignment horizontal="center" vertical="center"/>
      <protection locked="0"/>
    </xf>
    <xf numFmtId="0" fontId="11" fillId="0" borderId="58" xfId="4197" applyFont="1" applyFill="1" applyBorder="1" applyAlignment="1" applyProtection="1">
      <alignment horizontal="center" vertical="center"/>
      <protection locked="0"/>
    </xf>
    <xf numFmtId="0" fontId="146" fillId="125" borderId="0" xfId="4176" applyFont="1" applyFill="1" applyBorder="1" applyAlignment="1">
      <alignment horizontal="right"/>
    </xf>
    <xf numFmtId="0" fontId="13" fillId="0" borderId="0" xfId="4187" applyFont="1" applyFill="1"/>
    <xf numFmtId="167" fontId="9" fillId="0" borderId="0" xfId="4187" applyNumberFormat="1" applyFont="1" applyFill="1"/>
    <xf numFmtId="0" fontId="1" fillId="125" borderId="0" xfId="4176" applyFont="1" applyFill="1"/>
    <xf numFmtId="168" fontId="9" fillId="0" borderId="39" xfId="4200" quotePrefix="1" applyFont="1" applyBorder="1" applyAlignment="1">
      <alignment horizontal="right" vertical="center"/>
    </xf>
    <xf numFmtId="0" fontId="156" fillId="0" borderId="67" xfId="0" applyFont="1" applyFill="1" applyBorder="1"/>
    <xf numFmtId="0" fontId="13" fillId="0" borderId="67" xfId="0" applyFont="1" applyFill="1" applyBorder="1" applyAlignment="1">
      <alignment horizontal="right"/>
    </xf>
    <xf numFmtId="0" fontId="11" fillId="0" borderId="67" xfId="0" applyFont="1" applyFill="1" applyBorder="1" applyAlignment="1">
      <alignment horizontal="right"/>
    </xf>
    <xf numFmtId="0" fontId="13" fillId="0" borderId="0" xfId="0" applyFont="1" applyFill="1" applyBorder="1" applyAlignment="1">
      <alignment vertical="top" wrapText="1"/>
    </xf>
    <xf numFmtId="0" fontId="11" fillId="0" borderId="0" xfId="0" applyFont="1" applyFill="1" applyBorder="1"/>
    <xf numFmtId="0" fontId="11" fillId="0" borderId="0" xfId="0" applyFont="1" applyFill="1" applyBorder="1" applyAlignment="1">
      <alignment horizontal="left" indent="1"/>
    </xf>
    <xf numFmtId="167" fontId="11" fillId="0" borderId="0" xfId="1930" applyNumberFormat="1" applyFont="1" applyFill="1" applyBorder="1" applyAlignment="1">
      <alignment horizontal="right"/>
    </xf>
    <xf numFmtId="171" fontId="13" fillId="0" borderId="0" xfId="2002" applyNumberFormat="1" applyFont="1" applyFill="1" applyBorder="1" applyAlignment="1">
      <alignment horizontal="right"/>
    </xf>
    <xf numFmtId="171" fontId="11" fillId="0" borderId="0" xfId="2002" applyNumberFormat="1" applyFont="1" applyFill="1" applyBorder="1" applyAlignment="1">
      <alignment horizontal="right"/>
    </xf>
    <xf numFmtId="167" fontId="13" fillId="0" borderId="0" xfId="1930" applyNumberFormat="1" applyFont="1" applyFill="1" applyBorder="1" applyAlignment="1">
      <alignment horizontal="right"/>
    </xf>
    <xf numFmtId="0" fontId="156" fillId="0" borderId="67" xfId="0" applyFont="1" applyFill="1" applyBorder="1" applyAlignment="1">
      <alignment horizontal="left" wrapText="1"/>
    </xf>
    <xf numFmtId="0" fontId="11" fillId="0" borderId="0" xfId="0" applyFont="1" applyFill="1" applyBorder="1" applyAlignment="1">
      <alignment wrapText="1"/>
    </xf>
    <xf numFmtId="168" fontId="9" fillId="0" borderId="39" xfId="4203" quotePrefix="1" applyFont="1" applyBorder="1" applyAlignment="1">
      <alignment horizontal="right" vertical="center"/>
    </xf>
    <xf numFmtId="168" fontId="9" fillId="0" borderId="0" xfId="4203" applyFont="1" applyBorder="1" applyAlignment="1">
      <alignment horizontal="left" vertical="center"/>
    </xf>
    <xf numFmtId="10" fontId="9" fillId="0" borderId="0" xfId="4203" applyNumberFormat="1" applyFont="1" applyBorder="1" applyAlignment="1" applyProtection="1">
      <alignment horizontal="left" vertical="center"/>
    </xf>
    <xf numFmtId="0" fontId="11" fillId="125" borderId="0" xfId="4183" applyFont="1" applyFill="1"/>
    <xf numFmtId="0" fontId="9" fillId="125" borderId="70" xfId="4183" applyFont="1" applyFill="1" applyBorder="1"/>
    <xf numFmtId="0" fontId="9" fillId="125" borderId="68" xfId="4183" applyFont="1" applyFill="1" applyBorder="1"/>
    <xf numFmtId="0" fontId="9" fillId="125" borderId="0" xfId="4183" applyFont="1" applyFill="1" applyBorder="1"/>
    <xf numFmtId="0" fontId="9" fillId="125" borderId="172" xfId="4183" applyFont="1" applyFill="1" applyBorder="1"/>
    <xf numFmtId="0" fontId="195" fillId="0" borderId="0" xfId="0" applyFont="1"/>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44" fillId="0" borderId="26" xfId="4176" applyFont="1" applyBorder="1" applyAlignment="1">
      <alignment horizontal="center"/>
    </xf>
    <xf numFmtId="0" fontId="140" fillId="0" borderId="0" xfId="0" applyFont="1" applyAlignment="1">
      <alignment horizontal="center"/>
    </xf>
    <xf numFmtId="0" fontId="189" fillId="0" borderId="39" xfId="4176" applyFont="1" applyBorder="1" applyAlignment="1">
      <alignment horizontal="center"/>
    </xf>
    <xf numFmtId="0" fontId="189" fillId="0" borderId="0" xfId="4176" applyFont="1" applyBorder="1" applyAlignment="1">
      <alignment horizontal="center"/>
    </xf>
    <xf numFmtId="0" fontId="189" fillId="0" borderId="40" xfId="4176" applyFont="1" applyBorder="1" applyAlignment="1">
      <alignment horizontal="center"/>
    </xf>
    <xf numFmtId="0" fontId="6" fillId="0" borderId="39" xfId="4176" applyFont="1" applyBorder="1" applyAlignment="1">
      <alignment horizontal="center"/>
    </xf>
    <xf numFmtId="0" fontId="6" fillId="0" borderId="0" xfId="4176" applyFont="1" applyBorder="1" applyAlignment="1">
      <alignment horizontal="center"/>
    </xf>
    <xf numFmtId="0" fontId="6" fillId="0" borderId="40" xfId="4176" applyFont="1" applyBorder="1" applyAlignment="1">
      <alignment horizontal="center"/>
    </xf>
    <xf numFmtId="0" fontId="9" fillId="0" borderId="74" xfId="4179" applyNumberFormat="1" applyFont="1" applyFill="1" applyBorder="1" applyAlignment="1" applyProtection="1">
      <alignment horizontal="center" vertical="center"/>
      <protection locked="0"/>
    </xf>
    <xf numFmtId="0" fontId="9" fillId="0" borderId="67" xfId="4179" applyNumberFormat="1" applyFont="1" applyFill="1" applyBorder="1" applyAlignment="1" applyProtection="1">
      <alignment horizontal="center" vertical="center"/>
      <protection locked="0"/>
    </xf>
    <xf numFmtId="0" fontId="9" fillId="0" borderId="66" xfId="4179" applyNumberFormat="1" applyFont="1" applyFill="1" applyBorder="1" applyAlignment="1" applyProtection="1">
      <alignment horizontal="center" vertical="center"/>
      <protection locked="0"/>
    </xf>
    <xf numFmtId="0" fontId="1" fillId="0" borderId="39" xfId="4182" applyFont="1" applyFill="1" applyBorder="1" applyAlignment="1">
      <alignment horizontal="left" vertical="top" wrapText="1" indent="2"/>
    </xf>
    <xf numFmtId="0" fontId="1" fillId="0" borderId="0" xfId="4182" applyFont="1" applyFill="1" applyBorder="1" applyAlignment="1">
      <alignment horizontal="left" vertical="top" wrapText="1" indent="2"/>
    </xf>
    <xf numFmtId="0" fontId="1" fillId="0" borderId="40" xfId="4182" applyFont="1" applyFill="1" applyBorder="1" applyAlignment="1">
      <alignment horizontal="left" vertical="top" wrapText="1" indent="2"/>
    </xf>
    <xf numFmtId="0" fontId="1" fillId="0" borderId="41" xfId="4182" applyFont="1" applyFill="1" applyBorder="1" applyAlignment="1">
      <alignment horizontal="left" vertical="top" wrapText="1" indent="2"/>
    </xf>
    <xf numFmtId="0" fontId="1" fillId="0" borderId="9" xfId="4182" applyFont="1" applyFill="1" applyBorder="1" applyAlignment="1">
      <alignment horizontal="left" vertical="top" wrapText="1" indent="2"/>
    </xf>
    <xf numFmtId="0" fontId="1" fillId="0" borderId="42" xfId="4182" applyFont="1" applyFill="1" applyBorder="1" applyAlignment="1">
      <alignment horizontal="left" vertical="top" wrapText="1" indent="2"/>
    </xf>
    <xf numFmtId="0" fontId="1" fillId="0" borderId="37" xfId="4182" applyBorder="1" applyAlignment="1">
      <alignment horizontal="right"/>
    </xf>
    <xf numFmtId="0" fontId="11" fillId="0" borderId="0" xfId="0" applyFont="1" applyBorder="1" applyAlignment="1">
      <alignment horizontal="left" vertical="top" wrapText="1"/>
    </xf>
    <xf numFmtId="0" fontId="11" fillId="125" borderId="0" xfId="4187" quotePrefix="1" applyFont="1" applyFill="1" applyBorder="1" applyAlignment="1">
      <alignment horizontal="left"/>
    </xf>
    <xf numFmtId="0" fontId="11" fillId="0" borderId="0" xfId="4187" applyFont="1" applyBorder="1" applyAlignment="1">
      <alignment horizontal="right"/>
    </xf>
    <xf numFmtId="0" fontId="11" fillId="0" borderId="0" xfId="4176" applyFont="1" applyBorder="1" applyAlignment="1">
      <alignment horizontal="center"/>
    </xf>
    <xf numFmtId="0" fontId="11" fillId="0" borderId="37" xfId="4187" applyFont="1" applyBorder="1" applyAlignment="1">
      <alignment horizontal="left"/>
    </xf>
    <xf numFmtId="0" fontId="13" fillId="47" borderId="0" xfId="2629" applyFont="1" applyFill="1" applyBorder="1" applyAlignment="1">
      <alignment horizontal="left"/>
    </xf>
    <xf numFmtId="0" fontId="13" fillId="47" borderId="157" xfId="2588" applyFont="1" applyFill="1" applyBorder="1" applyAlignment="1">
      <alignment horizontal="center"/>
    </xf>
    <xf numFmtId="0" fontId="156" fillId="47" borderId="0" xfId="2602" applyFont="1" applyFill="1" applyBorder="1" applyAlignment="1">
      <alignment horizontal="left" vertical="top" wrapText="1"/>
    </xf>
    <xf numFmtId="0" fontId="156" fillId="47" borderId="0" xfId="2629" applyFont="1" applyFill="1" applyBorder="1" applyAlignment="1">
      <alignment horizontal="left"/>
    </xf>
    <xf numFmtId="0" fontId="11" fillId="125" borderId="9" xfId="4187" applyFont="1" applyFill="1" applyBorder="1" applyAlignment="1">
      <alignment horizontal="left"/>
    </xf>
    <xf numFmtId="0" fontId="11" fillId="0" borderId="0" xfId="2586" applyFont="1" applyBorder="1" applyAlignment="1">
      <alignment horizontal="left" vertical="top" wrapText="1"/>
    </xf>
    <xf numFmtId="0" fontId="141" fillId="0" borderId="37" xfId="4187" applyFont="1" applyBorder="1" applyAlignment="1">
      <alignment horizontal="left"/>
    </xf>
    <xf numFmtId="0" fontId="11" fillId="0" borderId="0" xfId="0" applyFont="1" applyFill="1" applyBorder="1" applyAlignment="1">
      <alignment horizontal="left" wrapText="1"/>
    </xf>
    <xf numFmtId="0" fontId="156" fillId="0" borderId="67" xfId="0" applyFont="1" applyFill="1" applyBorder="1" applyAlignment="1">
      <alignment horizontal="center" wrapText="1"/>
    </xf>
    <xf numFmtId="0" fontId="159" fillId="0" borderId="0" xfId="0" applyFont="1" applyFill="1" applyBorder="1" applyAlignment="1">
      <alignment horizontal="left" wrapText="1"/>
    </xf>
    <xf numFmtId="0" fontId="13" fillId="0" borderId="36" xfId="4177" applyFont="1" applyBorder="1" applyAlignment="1">
      <alignment horizontal="center"/>
    </xf>
    <xf numFmtId="0" fontId="13" fillId="0" borderId="37" xfId="4177" applyFont="1" applyBorder="1" applyAlignment="1">
      <alignment horizontal="center"/>
    </xf>
    <xf numFmtId="0" fontId="13" fillId="0" borderId="38" xfId="4177" applyFont="1" applyBorder="1" applyAlignment="1">
      <alignment horizontal="center"/>
    </xf>
    <xf numFmtId="0" fontId="1" fillId="0" borderId="41" xfId="4182" applyBorder="1" applyAlignment="1">
      <alignment horizontal="center"/>
    </xf>
    <xf numFmtId="0" fontId="1" fillId="0" borderId="9" xfId="4182" applyBorder="1" applyAlignment="1">
      <alignment horizontal="center"/>
    </xf>
    <xf numFmtId="0" fontId="1" fillId="0" borderId="42" xfId="4182" applyBorder="1" applyAlignment="1">
      <alignment horizontal="center"/>
    </xf>
    <xf numFmtId="0" fontId="143" fillId="0" borderId="39" xfId="4182" applyFont="1" applyBorder="1" applyAlignment="1">
      <alignment horizontal="left" vertical="center" textRotation="180"/>
    </xf>
    <xf numFmtId="0" fontId="141" fillId="0" borderId="39" xfId="4177" applyFont="1" applyBorder="1" applyAlignment="1">
      <alignment horizontal="center"/>
    </xf>
    <xf numFmtId="0" fontId="141" fillId="0" borderId="0" xfId="4177" applyFont="1" applyBorder="1" applyAlignment="1">
      <alignment horizontal="center"/>
    </xf>
    <xf numFmtId="0" fontId="141" fillId="0" borderId="40" xfId="4177" applyFont="1" applyBorder="1" applyAlignment="1">
      <alignment horizontal="center"/>
    </xf>
    <xf numFmtId="0" fontId="9" fillId="0" borderId="74" xfId="4187" applyFont="1" applyBorder="1" applyAlignment="1">
      <alignment horizontal="center"/>
    </xf>
    <xf numFmtId="0" fontId="9" fillId="0" borderId="67" xfId="4187" applyFont="1" applyBorder="1" applyAlignment="1">
      <alignment horizontal="center"/>
    </xf>
    <xf numFmtId="0" fontId="9" fillId="0" borderId="66" xfId="4187" applyFont="1" applyBorder="1" applyAlignment="1">
      <alignment horizontal="center"/>
    </xf>
    <xf numFmtId="0" fontId="141" fillId="0" borderId="40" xfId="4182" applyFont="1" applyBorder="1" applyAlignment="1">
      <alignment horizontal="center" vertical="center" textRotation="180"/>
    </xf>
    <xf numFmtId="0" fontId="141" fillId="0" borderId="39" xfId="4182" applyFont="1" applyBorder="1" applyAlignment="1">
      <alignment horizontal="left" vertical="center" textRotation="180"/>
    </xf>
    <xf numFmtId="0" fontId="9" fillId="0" borderId="0" xfId="4195" applyFont="1" applyBorder="1" applyAlignment="1" applyProtection="1">
      <alignment vertical="center" wrapText="1"/>
      <protection locked="0"/>
    </xf>
    <xf numFmtId="0" fontId="1" fillId="0" borderId="0" xfId="4182" applyAlignment="1">
      <alignment wrapText="1"/>
    </xf>
    <xf numFmtId="0" fontId="1" fillId="0" borderId="26" xfId="4182" applyBorder="1" applyAlignment="1">
      <alignment wrapText="1"/>
    </xf>
    <xf numFmtId="41" fontId="13" fillId="0" borderId="122" xfId="4200" applyNumberFormat="1" applyFont="1" applyFill="1" applyBorder="1" applyAlignment="1" applyProtection="1">
      <alignment horizontal="center" vertical="center"/>
    </xf>
    <xf numFmtId="41" fontId="13" fillId="0" borderId="123" xfId="4200" applyNumberFormat="1" applyFont="1" applyFill="1" applyBorder="1" applyAlignment="1" applyProtection="1">
      <alignment horizontal="center" vertical="center"/>
    </xf>
    <xf numFmtId="37" fontId="9" fillId="0" borderId="144" xfId="4203" applyNumberFormat="1" applyFont="1" applyFill="1" applyBorder="1" applyAlignment="1" applyProtection="1">
      <alignment horizontal="center" vertical="center"/>
    </xf>
    <xf numFmtId="37" fontId="9" fillId="0" borderId="145" xfId="4203" applyNumberFormat="1" applyFont="1" applyFill="1" applyBorder="1" applyAlignment="1" applyProtection="1">
      <alignment horizontal="center" vertical="center"/>
    </xf>
    <xf numFmtId="37" fontId="9" fillId="0" borderId="146" xfId="4203" applyNumberFormat="1" applyFont="1" applyFill="1" applyBorder="1" applyAlignment="1" applyProtection="1">
      <alignment horizontal="center" vertical="center"/>
    </xf>
    <xf numFmtId="37" fontId="9" fillId="0" borderId="150" xfId="4204" applyNumberFormat="1" applyFont="1" applyFill="1" applyBorder="1" applyAlignment="1" applyProtection="1">
      <alignment horizontal="center" vertical="center"/>
    </xf>
    <xf numFmtId="37" fontId="9" fillId="0" borderId="67" xfId="4204" applyNumberFormat="1" applyFont="1" applyFill="1" applyBorder="1" applyAlignment="1" applyProtection="1">
      <alignment horizontal="center" vertical="center"/>
    </xf>
    <xf numFmtId="37" fontId="9" fillId="0" borderId="126" xfId="4204" applyNumberFormat="1" applyFont="1" applyFill="1" applyBorder="1" applyAlignment="1" applyProtection="1">
      <alignment horizontal="center" vertical="center"/>
    </xf>
    <xf numFmtId="168" fontId="9" fillId="0" borderId="36" xfId="4210" applyFont="1" applyBorder="1"/>
    <xf numFmtId="168" fontId="10" fillId="0" borderId="37" xfId="4210" applyFont="1" applyBorder="1" applyAlignment="1" applyProtection="1">
      <alignment horizontal="centerContinuous" vertical="center"/>
    </xf>
    <xf numFmtId="168" fontId="9" fillId="0" borderId="37" xfId="4210" applyFont="1" applyBorder="1" applyAlignment="1">
      <alignment horizontal="centerContinuous" vertical="center"/>
    </xf>
    <xf numFmtId="168" fontId="9" fillId="0" borderId="37" xfId="4210" applyFont="1" applyBorder="1" applyAlignment="1">
      <alignment horizontal="centerContinuous"/>
    </xf>
    <xf numFmtId="168" fontId="9" fillId="0" borderId="38" xfId="4210" applyFont="1" applyBorder="1" applyAlignment="1">
      <alignment horizontal="centerContinuous"/>
    </xf>
    <xf numFmtId="1" fontId="9" fillId="0" borderId="0" xfId="4210" applyNumberFormat="1" applyFont="1" applyAlignment="1">
      <alignment horizontal="center" textRotation="255"/>
    </xf>
    <xf numFmtId="168" fontId="9" fillId="0" borderId="0" xfId="4210" applyFont="1"/>
    <xf numFmtId="168" fontId="9" fillId="0" borderId="39" xfId="4210" applyFont="1" applyBorder="1"/>
    <xf numFmtId="168" fontId="9" fillId="0" borderId="0" xfId="4210" applyFont="1" applyBorder="1" applyAlignment="1">
      <alignment horizontal="centerContinuous" vertical="center"/>
    </xf>
    <xf numFmtId="168" fontId="9" fillId="0" borderId="0" xfId="4210" applyFont="1" applyBorder="1" applyAlignment="1">
      <alignment vertical="center"/>
    </xf>
    <xf numFmtId="168" fontId="9" fillId="0" borderId="0" xfId="4210" applyFont="1" applyBorder="1"/>
    <xf numFmtId="168" fontId="9" fillId="0" borderId="40" xfId="4210" applyFont="1" applyBorder="1"/>
    <xf numFmtId="168" fontId="9" fillId="0" borderId="0" xfId="4210" applyFont="1" applyBorder="1" applyAlignment="1" applyProtection="1">
      <alignment horizontal="centerContinuous" vertical="center"/>
    </xf>
    <xf numFmtId="168" fontId="10" fillId="0" borderId="0" xfId="4210" applyFont="1" applyBorder="1" applyAlignment="1">
      <alignment horizontal="centerContinuous" vertical="center"/>
    </xf>
    <xf numFmtId="168" fontId="10" fillId="0" borderId="0" xfId="4210" applyFont="1" applyBorder="1" applyAlignment="1">
      <alignment horizontal="centerContinuous"/>
    </xf>
    <xf numFmtId="168" fontId="10" fillId="0" borderId="40" xfId="4210" applyFont="1" applyBorder="1" applyAlignment="1">
      <alignment horizontal="centerContinuous"/>
    </xf>
    <xf numFmtId="168" fontId="10" fillId="0" borderId="0" xfId="4210" applyFont="1" applyBorder="1" applyAlignment="1" applyProtection="1">
      <alignment horizontal="left" vertical="center"/>
    </xf>
    <xf numFmtId="168" fontId="9" fillId="0" borderId="0" xfId="4210" applyFont="1" applyBorder="1" applyAlignment="1" applyProtection="1">
      <alignment horizontal="left" vertical="center"/>
    </xf>
    <xf numFmtId="0" fontId="150" fillId="0" borderId="0" xfId="4211" applyBorder="1"/>
    <xf numFmtId="168" fontId="9" fillId="0" borderId="0" xfId="4210" applyFont="1" applyBorder="1" applyAlignment="1" applyProtection="1">
      <alignment horizontal="center" vertical="center"/>
    </xf>
    <xf numFmtId="168" fontId="9" fillId="0" borderId="0" xfId="4210" applyFont="1" applyBorder="1" applyAlignment="1" applyProtection="1">
      <alignment vertical="center"/>
    </xf>
    <xf numFmtId="168" fontId="9" fillId="0" borderId="0" xfId="4210" quotePrefix="1" applyFont="1" applyBorder="1" applyAlignment="1" applyProtection="1">
      <alignment horizontal="left" vertical="center"/>
    </xf>
    <xf numFmtId="168" fontId="9" fillId="0" borderId="0" xfId="4210" applyFont="1" applyAlignment="1">
      <alignment horizontal="right" textRotation="255"/>
    </xf>
    <xf numFmtId="0" fontId="11" fillId="0" borderId="39" xfId="4177" quotePrefix="1" applyFont="1" applyBorder="1" applyAlignment="1">
      <alignment horizontal="left" vertical="center" textRotation="180"/>
    </xf>
    <xf numFmtId="0" fontId="196" fillId="0" borderId="0" xfId="4212"/>
    <xf numFmtId="168" fontId="10" fillId="0" borderId="0" xfId="4210" applyFont="1" applyBorder="1" applyAlignment="1" applyProtection="1">
      <alignment horizontal="center" vertical="center"/>
    </xf>
    <xf numFmtId="168" fontId="9" fillId="0" borderId="41" xfId="4210" applyFont="1" applyBorder="1"/>
    <xf numFmtId="168" fontId="9" fillId="0" borderId="9" xfId="4210" applyFont="1" applyBorder="1"/>
    <xf numFmtId="168" fontId="9" fillId="0" borderId="9" xfId="4210" applyFont="1" applyBorder="1" applyAlignment="1">
      <alignment horizontal="centerContinuous" vertical="center"/>
    </xf>
    <xf numFmtId="168" fontId="9" fillId="0" borderId="9" xfId="4210" applyFont="1" applyBorder="1" applyAlignment="1">
      <alignment vertical="center"/>
    </xf>
    <xf numFmtId="168" fontId="9" fillId="0" borderId="42" xfId="4210" applyFont="1" applyBorder="1"/>
    <xf numFmtId="168" fontId="9" fillId="0" borderId="0" xfId="4210" applyFont="1" applyAlignment="1">
      <alignment horizontal="centerContinuous" vertical="center"/>
    </xf>
    <xf numFmtId="168" fontId="9" fillId="0" borderId="0" xfId="4210" applyFont="1" applyAlignment="1">
      <alignment vertical="center"/>
    </xf>
    <xf numFmtId="168" fontId="9" fillId="0" borderId="0" xfId="4210" applyFont="1" applyAlignment="1" applyProtection="1">
      <alignment horizontal="center" vertical="center"/>
    </xf>
    <xf numFmtId="168" fontId="9" fillId="0" borderId="0" xfId="4210" applyFont="1" applyAlignment="1" applyProtection="1">
      <alignment vertical="center"/>
    </xf>
    <xf numFmtId="168" fontId="9" fillId="0" borderId="0" xfId="4210" applyFont="1" applyAlignment="1" applyProtection="1">
      <alignment horizontal="left" vertical="center"/>
    </xf>
    <xf numFmtId="168" fontId="9" fillId="0" borderId="173" xfId="4210" applyFont="1" applyBorder="1" applyAlignment="1">
      <alignment vertical="center"/>
    </xf>
    <xf numFmtId="168" fontId="9" fillId="0" borderId="0" xfId="4210" applyFont="1" applyAlignment="1" applyProtection="1">
      <alignment horizontal="left"/>
    </xf>
    <xf numFmtId="168" fontId="197" fillId="0" borderId="0" xfId="4210" applyFont="1" applyProtection="1">
      <protection locked="0"/>
    </xf>
    <xf numFmtId="37" fontId="1" fillId="0" borderId="0" xfId="4213" applyFont="1" applyFill="1" applyBorder="1"/>
    <xf numFmtId="37" fontId="1" fillId="0" borderId="0" xfId="4213" applyFont="1" applyFill="1" applyBorder="1" applyProtection="1"/>
    <xf numFmtId="37" fontId="1" fillId="0" borderId="0" xfId="4213" applyFont="1" applyFill="1" applyAlignment="1" applyProtection="1">
      <alignment horizontal="centerContinuous"/>
    </xf>
    <xf numFmtId="37" fontId="1" fillId="0" borderId="0" xfId="4213" applyFont="1" applyFill="1"/>
    <xf numFmtId="37" fontId="1" fillId="0" borderId="40" xfId="4213" applyFont="1" applyFill="1" applyBorder="1" applyAlignment="1">
      <alignment horizontal="right" vertical="center" textRotation="180"/>
    </xf>
    <xf numFmtId="37" fontId="1" fillId="0" borderId="36" xfId="4213" applyFont="1" applyFill="1" applyBorder="1" applyProtection="1"/>
    <xf numFmtId="37" fontId="1" fillId="0" borderId="37" xfId="4213" applyFont="1" applyFill="1" applyBorder="1" applyProtection="1"/>
    <xf numFmtId="37" fontId="1" fillId="0" borderId="38" xfId="4213" applyFont="1" applyFill="1" applyBorder="1" applyProtection="1"/>
    <xf numFmtId="37" fontId="1" fillId="0" borderId="39" xfId="4213" quotePrefix="1" applyFont="1" applyFill="1" applyBorder="1" applyAlignment="1" applyProtection="1">
      <alignment horizontal="left" vertical="center" textRotation="180"/>
    </xf>
    <xf numFmtId="37" fontId="6" fillId="0" borderId="39" xfId="4213" applyFont="1" applyFill="1" applyBorder="1" applyAlignment="1">
      <alignment horizontal="center"/>
    </xf>
    <xf numFmtId="37" fontId="6" fillId="0" borderId="0" xfId="4213" applyFont="1" applyFill="1" applyBorder="1" applyAlignment="1">
      <alignment horizontal="center"/>
    </xf>
    <xf numFmtId="37" fontId="6" fillId="0" borderId="40" xfId="4213" applyFont="1" applyFill="1" applyBorder="1" applyAlignment="1">
      <alignment horizontal="center"/>
    </xf>
    <xf numFmtId="37" fontId="1" fillId="0" borderId="39" xfId="4213" applyFont="1" applyFill="1" applyBorder="1" applyAlignment="1">
      <alignment horizontal="center"/>
    </xf>
    <xf numFmtId="37" fontId="1" fillId="0" borderId="0" xfId="4213" applyFont="1" applyFill="1" applyBorder="1" applyAlignment="1">
      <alignment horizontal="center"/>
    </xf>
    <xf numFmtId="37" fontId="1" fillId="0" borderId="40" xfId="4213" applyFont="1" applyFill="1" applyBorder="1" applyAlignment="1">
      <alignment horizontal="center"/>
    </xf>
    <xf numFmtId="37" fontId="1" fillId="0" borderId="39" xfId="4213" applyFont="1" applyFill="1" applyBorder="1" applyAlignment="1">
      <alignment horizontal="center"/>
    </xf>
    <xf numFmtId="37" fontId="1" fillId="0" borderId="0" xfId="4213" applyFont="1" applyFill="1" applyBorder="1" applyAlignment="1">
      <alignment horizontal="center"/>
    </xf>
    <xf numFmtId="0" fontId="1" fillId="0" borderId="39" xfId="4212" quotePrefix="1" applyFont="1" applyFill="1" applyBorder="1" applyAlignment="1">
      <alignment horizontal="left"/>
    </xf>
    <xf numFmtId="0" fontId="1" fillId="0" borderId="0" xfId="4212" quotePrefix="1" applyFont="1" applyFill="1" applyBorder="1" applyAlignment="1">
      <alignment horizontal="left"/>
    </xf>
    <xf numFmtId="0" fontId="1" fillId="0" borderId="39" xfId="4212" applyFont="1" applyFill="1" applyBorder="1" applyAlignment="1">
      <alignment horizontal="left"/>
    </xf>
    <xf numFmtId="0" fontId="1" fillId="0" borderId="0" xfId="4212" applyFont="1" applyFill="1" applyBorder="1" applyAlignment="1">
      <alignment horizontal="left"/>
    </xf>
    <xf numFmtId="37" fontId="1" fillId="0" borderId="61" xfId="4213" applyFont="1" applyFill="1" applyBorder="1" applyProtection="1"/>
    <xf numFmtId="37" fontId="1" fillId="0" borderId="26" xfId="4213" applyFont="1" applyFill="1" applyBorder="1" applyProtection="1"/>
    <xf numFmtId="37" fontId="1" fillId="0" borderId="40" xfId="4213" applyFont="1" applyFill="1" applyBorder="1" applyProtection="1"/>
    <xf numFmtId="37" fontId="1" fillId="0" borderId="69" xfId="4213" applyFont="1" applyFill="1" applyBorder="1" applyProtection="1"/>
    <xf numFmtId="37" fontId="1" fillId="0" borderId="70" xfId="4213" applyFont="1" applyBorder="1" applyProtection="1"/>
    <xf numFmtId="37" fontId="1" fillId="0" borderId="70" xfId="4213" applyFont="1" applyFill="1" applyBorder="1" applyProtection="1"/>
    <xf numFmtId="37" fontId="1" fillId="0" borderId="22" xfId="4213" applyFont="1" applyFill="1" applyBorder="1" applyProtection="1"/>
    <xf numFmtId="37" fontId="1" fillId="0" borderId="21" xfId="4213" applyFont="1" applyFill="1" applyBorder="1" applyAlignment="1" applyProtection="1">
      <alignment horizontal="center"/>
    </xf>
    <xf numFmtId="37" fontId="6" fillId="0" borderId="70" xfId="4213" applyFont="1" applyFill="1" applyBorder="1" applyAlignment="1" applyProtection="1">
      <alignment horizontal="center"/>
    </xf>
    <xf numFmtId="37" fontId="1" fillId="0" borderId="21" xfId="4213" applyFont="1" applyFill="1" applyBorder="1" applyProtection="1"/>
    <xf numFmtId="37" fontId="1" fillId="0" borderId="70" xfId="4213" applyFont="1" applyFill="1" applyBorder="1" applyAlignment="1" applyProtection="1">
      <alignment horizontal="center"/>
    </xf>
    <xf numFmtId="37" fontId="1" fillId="0" borderId="174" xfId="4213" applyFont="1" applyFill="1" applyBorder="1" applyProtection="1"/>
    <xf numFmtId="37" fontId="1" fillId="0" borderId="75" xfId="4213" applyFont="1" applyFill="1" applyBorder="1" applyProtection="1"/>
    <xf numFmtId="37" fontId="1" fillId="0" borderId="39" xfId="4213" applyFont="1" applyFill="1" applyBorder="1" applyProtection="1"/>
    <xf numFmtId="37" fontId="1" fillId="0" borderId="68" xfId="4213" applyFont="1" applyBorder="1" applyProtection="1"/>
    <xf numFmtId="37" fontId="1" fillId="0" borderId="68" xfId="4213" applyFont="1" applyFill="1" applyBorder="1" applyProtection="1"/>
    <xf numFmtId="37" fontId="1" fillId="0" borderId="24" xfId="4213" applyFont="1" applyFill="1" applyBorder="1" applyAlignment="1" applyProtection="1">
      <alignment horizontal="center"/>
    </xf>
    <xf numFmtId="37" fontId="1" fillId="0" borderId="0" xfId="4213" applyFont="1" applyFill="1" applyBorder="1" applyAlignment="1" applyProtection="1">
      <alignment horizontal="center"/>
    </xf>
    <xf numFmtId="37" fontId="1" fillId="0" borderId="68" xfId="4213" applyFont="1" applyFill="1" applyBorder="1" applyAlignment="1" applyProtection="1">
      <alignment horizontal="center"/>
    </xf>
    <xf numFmtId="37" fontId="1" fillId="0" borderId="175" xfId="4213" applyFont="1" applyFill="1" applyBorder="1" applyProtection="1"/>
    <xf numFmtId="37" fontId="1" fillId="0" borderId="53" xfId="4213" applyFont="1" applyFill="1" applyBorder="1" applyProtection="1"/>
    <xf numFmtId="37" fontId="1" fillId="0" borderId="68" xfId="4213" applyFont="1" applyBorder="1" applyAlignment="1" applyProtection="1">
      <alignment horizontal="center"/>
    </xf>
    <xf numFmtId="37" fontId="1" fillId="0" borderId="176" xfId="4213" applyFont="1" applyFill="1" applyBorder="1" applyAlignment="1" applyProtection="1">
      <alignment horizontal="center"/>
    </xf>
    <xf numFmtId="37" fontId="1" fillId="0" borderId="40" xfId="4213" applyFont="1" applyFill="1" applyBorder="1" applyAlignment="1">
      <alignment horizontal="center" textRotation="180"/>
    </xf>
    <xf numFmtId="178" fontId="1" fillId="0" borderId="0" xfId="4213" applyNumberFormat="1" applyFont="1" applyFill="1"/>
    <xf numFmtId="178" fontId="1" fillId="0" borderId="41" xfId="4213" applyNumberFormat="1" applyFont="1" applyFill="1" applyBorder="1" applyProtection="1"/>
    <xf numFmtId="37" fontId="1" fillId="0" borderId="94" xfId="4213" applyFont="1" applyBorder="1" applyProtection="1"/>
    <xf numFmtId="178" fontId="1" fillId="0" borderId="94" xfId="4213" applyNumberFormat="1" applyFont="1" applyFill="1" applyBorder="1" applyAlignment="1" applyProtection="1">
      <alignment horizontal="center"/>
    </xf>
    <xf numFmtId="178" fontId="1" fillId="0" borderId="24" xfId="4213" applyNumberFormat="1" applyFont="1" applyFill="1" applyBorder="1" applyAlignment="1" applyProtection="1">
      <alignment horizontal="center"/>
    </xf>
    <xf numFmtId="178" fontId="1" fillId="0" borderId="0" xfId="4213" applyNumberFormat="1" applyFont="1" applyFill="1" applyBorder="1" applyAlignment="1" applyProtection="1">
      <alignment horizontal="center"/>
    </xf>
    <xf numFmtId="178" fontId="1" fillId="0" borderId="68" xfId="4213" applyNumberFormat="1" applyFont="1" applyFill="1" applyBorder="1" applyAlignment="1" applyProtection="1">
      <alignment horizontal="center"/>
    </xf>
    <xf numFmtId="178" fontId="1" fillId="0" borderId="142" xfId="4213" applyNumberFormat="1" applyFont="1" applyFill="1" applyBorder="1" applyProtection="1"/>
    <xf numFmtId="37" fontId="1" fillId="0" borderId="48" xfId="4213" applyFont="1" applyFill="1" applyBorder="1" applyProtection="1"/>
    <xf numFmtId="37" fontId="1" fillId="0" borderId="177" xfId="4213" applyFont="1" applyBorder="1" applyProtection="1"/>
    <xf numFmtId="37" fontId="1" fillId="0" borderId="39" xfId="4213" applyFont="1" applyBorder="1" applyProtection="1"/>
    <xf numFmtId="37" fontId="1" fillId="0" borderId="59" xfId="4213" applyFont="1" applyFill="1" applyBorder="1" applyProtection="1"/>
    <xf numFmtId="37" fontId="1" fillId="0" borderId="73" xfId="4213" applyFont="1" applyFill="1" applyBorder="1" applyProtection="1"/>
    <xf numFmtId="37" fontId="1" fillId="0" borderId="119" xfId="4213" applyFont="1" applyFill="1" applyBorder="1" applyProtection="1"/>
    <xf numFmtId="37" fontId="1" fillId="0" borderId="0" xfId="4213" quotePrefix="1" applyFont="1" applyFill="1" applyBorder="1" applyAlignment="1" applyProtection="1">
      <alignment horizontal="left" vertical="center" textRotation="180"/>
    </xf>
    <xf numFmtId="37" fontId="198" fillId="0" borderId="52" xfId="4213" applyNumberFormat="1" applyFont="1" applyFill="1" applyBorder="1" applyProtection="1">
      <protection locked="0"/>
    </xf>
    <xf numFmtId="37" fontId="198" fillId="0" borderId="24" xfId="4213" applyNumberFormat="1" applyFont="1" applyFill="1" applyBorder="1" applyProtection="1">
      <protection locked="0"/>
    </xf>
    <xf numFmtId="37" fontId="1" fillId="0" borderId="24" xfId="4213" applyNumberFormat="1" applyFont="1" applyFill="1" applyBorder="1" applyProtection="1"/>
    <xf numFmtId="37" fontId="1" fillId="0" borderId="68" xfId="4213" applyNumberFormat="1" applyFont="1" applyFill="1" applyBorder="1" applyProtection="1"/>
    <xf numFmtId="167" fontId="1" fillId="125" borderId="54" xfId="4213" applyNumberFormat="1" applyFont="1" applyFill="1" applyBorder="1" applyProtection="1">
      <protection locked="0"/>
    </xf>
    <xf numFmtId="167" fontId="1" fillId="125" borderId="71" xfId="4213" applyNumberFormat="1" applyFont="1" applyFill="1" applyBorder="1" applyProtection="1">
      <protection locked="0"/>
    </xf>
    <xf numFmtId="167" fontId="1" fillId="0" borderId="71" xfId="4213" applyNumberFormat="1" applyFont="1" applyFill="1" applyBorder="1" applyProtection="1">
      <protection locked="0"/>
    </xf>
    <xf numFmtId="37" fontId="1" fillId="0" borderId="178" xfId="4213" applyFont="1" applyFill="1" applyBorder="1" applyProtection="1"/>
    <xf numFmtId="37" fontId="1" fillId="0" borderId="179" xfId="4213" applyFont="1" applyBorder="1" applyProtection="1"/>
    <xf numFmtId="37" fontId="1" fillId="0" borderId="122" xfId="4213" applyFont="1" applyBorder="1" applyProtection="1"/>
    <xf numFmtId="167" fontId="1" fillId="0" borderId="2" xfId="4213" applyNumberFormat="1" applyFont="1" applyFill="1" applyBorder="1" applyProtection="1">
      <protection locked="0"/>
    </xf>
    <xf numFmtId="37" fontId="1" fillId="0" borderId="180" xfId="4213" applyFont="1" applyFill="1" applyBorder="1" applyProtection="1"/>
    <xf numFmtId="37" fontId="1" fillId="0" borderId="40" xfId="4213" applyFont="1" applyFill="1" applyBorder="1" applyAlignment="1">
      <alignment horizontal="center" textRotation="180"/>
    </xf>
    <xf numFmtId="167" fontId="1" fillId="125" borderId="50" xfId="4213" applyNumberFormat="1" applyFont="1" applyFill="1" applyBorder="1" applyProtection="1">
      <protection locked="0"/>
    </xf>
    <xf numFmtId="167" fontId="1" fillId="125" borderId="70" xfId="4213" applyNumberFormat="1" applyFont="1" applyFill="1" applyBorder="1" applyProtection="1">
      <protection locked="0"/>
    </xf>
    <xf numFmtId="167" fontId="1" fillId="0" borderId="70" xfId="4213" applyNumberFormat="1" applyFont="1" applyFill="1" applyBorder="1" applyProtection="1">
      <protection locked="0"/>
    </xf>
    <xf numFmtId="37" fontId="1" fillId="0" borderId="0" xfId="4213" quotePrefix="1" applyFont="1" applyFill="1" applyBorder="1" applyAlignment="1" applyProtection="1">
      <alignment horizontal="left" vertical="center" textRotation="180"/>
    </xf>
    <xf numFmtId="37" fontId="1" fillId="0" borderId="181" xfId="4213" applyFont="1" applyFill="1" applyBorder="1" applyProtection="1"/>
    <xf numFmtId="37" fontId="1" fillId="0" borderId="182" xfId="4213" applyFont="1" applyBorder="1" applyProtection="1"/>
    <xf numFmtId="37" fontId="1" fillId="0" borderId="183" xfId="4213" applyFont="1" applyBorder="1" applyProtection="1"/>
    <xf numFmtId="37" fontId="1" fillId="0" borderId="184" xfId="4213" applyFont="1" applyFill="1" applyBorder="1" applyProtection="1"/>
    <xf numFmtId="37" fontId="1" fillId="0" borderId="0" xfId="4213" applyFont="1" applyFill="1" applyBorder="1" applyAlignment="1" applyProtection="1">
      <alignment horizontal="center" textRotation="180"/>
    </xf>
    <xf numFmtId="37" fontId="1" fillId="0" borderId="0" xfId="4213" applyFont="1" applyFill="1" applyBorder="1" applyAlignment="1">
      <alignment horizontal="center" textRotation="180"/>
    </xf>
    <xf numFmtId="37" fontId="1" fillId="0" borderId="0" xfId="4213" applyFont="1" applyFill="1" applyBorder="1" applyAlignment="1">
      <alignment horizontal="center" textRotation="180"/>
    </xf>
    <xf numFmtId="167" fontId="1" fillId="0" borderId="2" xfId="4213" applyNumberFormat="1" applyFont="1" applyFill="1" applyBorder="1" applyAlignment="1" applyProtection="1">
      <alignment horizontal="center"/>
      <protection locked="0"/>
    </xf>
    <xf numFmtId="37" fontId="1" fillId="0" borderId="39" xfId="4213" applyFont="1" applyFill="1" applyBorder="1" applyAlignment="1">
      <alignment horizontal="left" vertical="center" textRotation="180"/>
    </xf>
    <xf numFmtId="37" fontId="1" fillId="0" borderId="185" xfId="4213" applyFont="1" applyFill="1" applyBorder="1" applyProtection="1"/>
    <xf numFmtId="37" fontId="1" fillId="0" borderId="186" xfId="4213" applyFont="1" applyBorder="1" applyAlignment="1" applyProtection="1">
      <alignment horizontal="center"/>
    </xf>
    <xf numFmtId="37" fontId="1" fillId="0" borderId="187" xfId="4213" applyFont="1" applyBorder="1" applyProtection="1"/>
    <xf numFmtId="167" fontId="1" fillId="125" borderId="56" xfId="4213" applyNumberFormat="1" applyFont="1" applyFill="1" applyBorder="1" applyProtection="1">
      <protection locked="0"/>
    </xf>
    <xf numFmtId="167" fontId="1" fillId="125" borderId="94" xfId="4213" applyNumberFormat="1" applyFont="1" applyFill="1" applyBorder="1" applyProtection="1">
      <protection locked="0"/>
    </xf>
    <xf numFmtId="167" fontId="1" fillId="0" borderId="81" xfId="4213" applyNumberFormat="1" applyFont="1" applyFill="1" applyBorder="1" applyProtection="1">
      <protection locked="0"/>
    </xf>
    <xf numFmtId="37" fontId="1" fillId="0" borderId="188" xfId="4213" applyFont="1" applyFill="1" applyBorder="1" applyProtection="1"/>
    <xf numFmtId="37" fontId="1" fillId="0" borderId="0" xfId="4213" applyFont="1" applyFill="1" applyProtection="1"/>
    <xf numFmtId="3" fontId="196" fillId="0" borderId="0" xfId="4212" applyNumberFormat="1" applyFill="1" applyBorder="1"/>
    <xf numFmtId="37" fontId="1" fillId="0" borderId="0" xfId="4213" applyFont="1" applyFill="1" applyAlignment="1">
      <alignment horizontal="right"/>
    </xf>
    <xf numFmtId="37" fontId="1" fillId="0" borderId="0" xfId="4213" applyFont="1" applyFill="1" applyBorder="1" applyAlignment="1">
      <alignment horizontal="left" vertical="center" textRotation="180"/>
    </xf>
    <xf numFmtId="37" fontId="1" fillId="0" borderId="55" xfId="4213" applyFont="1" applyFill="1" applyBorder="1" applyProtection="1"/>
    <xf numFmtId="37" fontId="1" fillId="0" borderId="24" xfId="4213" applyFont="1" applyFill="1" applyBorder="1" applyProtection="1"/>
    <xf numFmtId="37" fontId="1" fillId="0" borderId="41" xfId="4213" applyFont="1" applyFill="1" applyBorder="1" applyProtection="1"/>
    <xf numFmtId="37" fontId="1" fillId="0" borderId="58" xfId="4213" applyFont="1" applyFill="1" applyBorder="1" applyAlignment="1" applyProtection="1">
      <alignment horizontal="center"/>
    </xf>
    <xf numFmtId="0" fontId="1" fillId="0" borderId="24" xfId="4213" applyNumberFormat="1" applyFont="1" applyFill="1" applyBorder="1" applyAlignment="1" applyProtection="1">
      <alignment horizontal="center"/>
    </xf>
    <xf numFmtId="0" fontId="1" fillId="0" borderId="0" xfId="4213" applyNumberFormat="1" applyFont="1" applyFill="1" applyBorder="1" applyAlignment="1" applyProtection="1">
      <alignment horizontal="center"/>
    </xf>
    <xf numFmtId="0" fontId="1" fillId="0" borderId="68" xfId="4213" applyNumberFormat="1" applyFont="1" applyFill="1" applyBorder="1" applyAlignment="1" applyProtection="1">
      <alignment horizontal="center"/>
    </xf>
    <xf numFmtId="37" fontId="1" fillId="0" borderId="142" xfId="4213" applyFont="1" applyFill="1" applyBorder="1" applyProtection="1"/>
    <xf numFmtId="167" fontId="1" fillId="125" borderId="27" xfId="4213" applyNumberFormat="1" applyFont="1" applyFill="1" applyBorder="1" applyProtection="1">
      <protection locked="0"/>
    </xf>
    <xf numFmtId="167" fontId="1" fillId="0" borderId="71" xfId="4213" applyNumberFormat="1" applyFont="1" applyFill="1" applyBorder="1" applyProtection="1"/>
    <xf numFmtId="167" fontId="1" fillId="0" borderId="76" xfId="4213" applyNumberFormat="1" applyFont="1" applyFill="1" applyBorder="1" applyProtection="1">
      <protection locked="0"/>
    </xf>
    <xf numFmtId="167" fontId="1" fillId="125" borderId="66" xfId="4213" applyNumberFormat="1" applyFont="1" applyFill="1" applyBorder="1" applyProtection="1">
      <protection locked="0"/>
    </xf>
    <xf numFmtId="167" fontId="1" fillId="125" borderId="2" xfId="4213" applyNumberFormat="1" applyFont="1" applyFill="1" applyBorder="1" applyProtection="1">
      <protection locked="0"/>
    </xf>
    <xf numFmtId="167" fontId="1" fillId="0" borderId="2" xfId="4213" applyNumberFormat="1" applyFont="1" applyFill="1" applyBorder="1" applyProtection="1"/>
    <xf numFmtId="167" fontId="1" fillId="0" borderId="135" xfId="4213" applyNumberFormat="1" applyFont="1" applyFill="1" applyBorder="1" applyProtection="1">
      <protection locked="0"/>
    </xf>
    <xf numFmtId="167" fontId="1" fillId="0" borderId="189" xfId="4213" applyNumberFormat="1" applyFont="1" applyFill="1" applyBorder="1" applyAlignment="1" applyProtection="1">
      <alignment horizontal="center"/>
      <protection locked="0"/>
    </xf>
    <xf numFmtId="167" fontId="1" fillId="125" borderId="66" xfId="4213" applyNumberFormat="1" applyFont="1" applyFill="1" applyBorder="1" applyAlignment="1" applyProtection="1">
      <alignment horizontal="center"/>
      <protection locked="0"/>
    </xf>
    <xf numFmtId="167" fontId="1" fillId="125" borderId="2" xfId="4213" applyNumberFormat="1" applyFont="1" applyFill="1" applyBorder="1" applyAlignment="1" applyProtection="1">
      <alignment horizontal="center"/>
      <protection locked="0"/>
    </xf>
    <xf numFmtId="37" fontId="1" fillId="0" borderId="179" xfId="4213" applyFont="1" applyBorder="1" applyAlignment="1" applyProtection="1">
      <alignment horizontal="center"/>
    </xf>
    <xf numFmtId="37" fontId="1" fillId="0" borderId="39" xfId="4213" applyFont="1" applyFill="1" applyBorder="1" applyAlignment="1" applyProtection="1">
      <alignment horizontal="left" vertical="center" textRotation="180"/>
    </xf>
    <xf numFmtId="37" fontId="1" fillId="0" borderId="40" xfId="4213" applyFont="1" applyFill="1" applyBorder="1" applyAlignment="1">
      <alignment horizontal="center" vertical="center" textRotation="180"/>
    </xf>
    <xf numFmtId="37" fontId="1" fillId="0" borderId="190" xfId="4213" applyFont="1" applyFill="1" applyBorder="1" applyProtection="1"/>
    <xf numFmtId="37" fontId="1" fillId="0" borderId="191" xfId="4213" applyFont="1" applyBorder="1" applyAlignment="1" applyProtection="1">
      <alignment horizontal="center"/>
    </xf>
    <xf numFmtId="167" fontId="1" fillId="125" borderId="192" xfId="4213" applyNumberFormat="1" applyFont="1" applyFill="1" applyBorder="1" applyAlignment="1" applyProtection="1">
      <alignment horizontal="center"/>
      <protection locked="0"/>
    </xf>
    <xf numFmtId="167" fontId="1" fillId="125" borderId="81" xfId="4213" applyNumberFormat="1" applyFont="1" applyFill="1" applyBorder="1" applyAlignment="1" applyProtection="1">
      <alignment horizontal="center"/>
      <protection locked="0"/>
    </xf>
    <xf numFmtId="167" fontId="1" fillId="125" borderId="81" xfId="4213" applyNumberFormat="1" applyFont="1" applyFill="1" applyBorder="1" applyProtection="1">
      <protection locked="0"/>
    </xf>
    <xf numFmtId="167" fontId="1" fillId="0" borderId="81" xfId="4213" applyNumberFormat="1" applyFont="1" applyFill="1" applyBorder="1" applyProtection="1"/>
    <xf numFmtId="167" fontId="1" fillId="0" borderId="193" xfId="4213" applyNumberFormat="1" applyFont="1" applyFill="1" applyBorder="1" applyProtection="1">
      <protection locked="0"/>
    </xf>
    <xf numFmtId="37" fontId="1" fillId="0" borderId="40" xfId="4213" applyFont="1" applyFill="1" applyBorder="1" applyAlignment="1">
      <alignment horizontal="right" vertical="top" textRotation="180"/>
    </xf>
    <xf numFmtId="37" fontId="1" fillId="0" borderId="0" xfId="4213" applyFont="1" applyBorder="1" applyProtection="1"/>
    <xf numFmtId="37" fontId="1" fillId="0" borderId="148" xfId="4213" applyFont="1" applyFill="1" applyBorder="1" applyProtection="1"/>
    <xf numFmtId="37" fontId="1" fillId="0" borderId="177" xfId="4213" applyFont="1" applyBorder="1" applyAlignment="1" applyProtection="1">
      <alignment horizontal="center"/>
    </xf>
    <xf numFmtId="167" fontId="1" fillId="125" borderId="54" xfId="4213" applyNumberFormat="1" applyFont="1" applyFill="1" applyBorder="1" applyAlignment="1" applyProtection="1">
      <alignment horizontal="center"/>
      <protection locked="0"/>
    </xf>
    <xf numFmtId="167" fontId="1" fillId="125" borderId="71" xfId="4213" applyNumberFormat="1" applyFont="1" applyFill="1" applyBorder="1" applyAlignment="1" applyProtection="1">
      <alignment horizontal="center"/>
      <protection locked="0"/>
    </xf>
    <xf numFmtId="167" fontId="1" fillId="0" borderId="26" xfId="4213" applyNumberFormat="1" applyFont="1" applyFill="1" applyBorder="1" applyProtection="1">
      <protection locked="0"/>
    </xf>
    <xf numFmtId="37" fontId="1" fillId="0" borderId="158" xfId="4213" applyFont="1" applyBorder="1" applyProtection="1"/>
    <xf numFmtId="167" fontId="1" fillId="125" borderId="65" xfId="4213" applyNumberFormat="1" applyFont="1" applyFill="1" applyBorder="1" applyAlignment="1" applyProtection="1">
      <alignment horizontal="center"/>
      <protection locked="0"/>
    </xf>
    <xf numFmtId="37" fontId="1" fillId="0" borderId="182" xfId="4213" applyFont="1" applyBorder="1" applyAlignment="1" applyProtection="1">
      <alignment horizontal="center"/>
    </xf>
    <xf numFmtId="37" fontId="1" fillId="0" borderId="163" xfId="4213" applyFont="1" applyBorder="1" applyProtection="1"/>
    <xf numFmtId="167" fontId="1" fillId="125" borderId="65" xfId="4213" applyNumberFormat="1" applyFont="1" applyFill="1" applyBorder="1" applyProtection="1">
      <protection locked="0"/>
    </xf>
    <xf numFmtId="167" fontId="1" fillId="0" borderId="70" xfId="4213" applyNumberFormat="1" applyFont="1" applyFill="1" applyBorder="1" applyProtection="1"/>
    <xf numFmtId="167" fontId="1" fillId="0" borderId="21" xfId="4213" applyNumberFormat="1" applyFont="1" applyFill="1" applyBorder="1" applyProtection="1">
      <protection locked="0"/>
    </xf>
    <xf numFmtId="167" fontId="1" fillId="0" borderId="74" xfId="4213" applyNumberFormat="1" applyFont="1" applyFill="1" applyBorder="1" applyProtection="1">
      <protection locked="0"/>
    </xf>
    <xf numFmtId="167" fontId="1" fillId="125" borderId="52" xfId="4213" applyNumberFormat="1" applyFont="1" applyFill="1" applyBorder="1" applyAlignment="1" applyProtection="1">
      <alignment horizontal="right"/>
      <protection locked="0"/>
    </xf>
    <xf numFmtId="167" fontId="1" fillId="125" borderId="24" xfId="4213" applyNumberFormat="1" applyFont="1" applyFill="1" applyBorder="1" applyAlignment="1" applyProtection="1">
      <alignment horizontal="right"/>
      <protection locked="0"/>
    </xf>
    <xf numFmtId="167" fontId="1" fillId="0" borderId="24" xfId="4213" applyNumberFormat="1" applyFont="1" applyFill="1" applyBorder="1" applyProtection="1"/>
    <xf numFmtId="167" fontId="1" fillId="0" borderId="0" xfId="4213" applyNumberFormat="1" applyFont="1" applyFill="1" applyBorder="1" applyProtection="1">
      <protection locked="0"/>
    </xf>
    <xf numFmtId="37" fontId="1" fillId="0" borderId="39" xfId="4213" applyFont="1" applyFill="1" applyBorder="1" applyAlignment="1">
      <alignment horizontal="left" textRotation="180"/>
    </xf>
    <xf numFmtId="37" fontId="1" fillId="0" borderId="194" xfId="4213" applyFont="1" applyBorder="1" applyProtection="1"/>
    <xf numFmtId="167" fontId="1" fillId="125" borderId="85" xfId="4213" applyNumberFormat="1" applyFont="1" applyFill="1" applyBorder="1" applyAlignment="1" applyProtection="1">
      <alignment horizontal="center"/>
      <protection locked="0"/>
    </xf>
    <xf numFmtId="167" fontId="1" fillId="0" borderId="195" xfId="4213" applyNumberFormat="1" applyFont="1" applyFill="1" applyBorder="1" applyProtection="1">
      <protection locked="0"/>
    </xf>
    <xf numFmtId="37" fontId="1" fillId="0" borderId="39" xfId="4213" quotePrefix="1" applyFont="1" applyFill="1" applyBorder="1" applyAlignment="1">
      <alignment horizontal="left" vertical="top" textRotation="180"/>
    </xf>
    <xf numFmtId="37" fontId="1" fillId="0" borderId="39" xfId="4213" applyFont="1" applyFill="1" applyBorder="1" applyAlignment="1">
      <alignment horizontal="left" vertical="top" textRotation="180"/>
    </xf>
    <xf numFmtId="37" fontId="1" fillId="0" borderId="114" xfId="4213" applyFont="1" applyFill="1" applyBorder="1" applyProtection="1"/>
    <xf numFmtId="37" fontId="1" fillId="0" borderId="196" xfId="4213" applyFont="1" applyFill="1" applyBorder="1" applyProtection="1"/>
    <xf numFmtId="37" fontId="1" fillId="0" borderId="20" xfId="4213" applyFont="1" applyFill="1" applyBorder="1" applyAlignment="1" applyProtection="1">
      <alignment horizontal="center"/>
    </xf>
    <xf numFmtId="37" fontId="1" fillId="0" borderId="23" xfId="4213" applyFont="1" applyFill="1" applyBorder="1" applyAlignment="1" applyProtection="1">
      <alignment horizontal="center"/>
    </xf>
    <xf numFmtId="37" fontId="1" fillId="0" borderId="197" xfId="4213" applyFont="1" applyFill="1" applyBorder="1" applyAlignment="1" applyProtection="1">
      <alignment horizontal="center"/>
    </xf>
    <xf numFmtId="37" fontId="1" fillId="0" borderId="175" xfId="4213" applyFont="1" applyFill="1" applyBorder="1" applyAlignment="1" applyProtection="1">
      <alignment horizontal="center"/>
    </xf>
    <xf numFmtId="37" fontId="1" fillId="0" borderId="198" xfId="4213" applyFont="1" applyFill="1" applyBorder="1" applyAlignment="1" applyProtection="1">
      <alignment horizontal="center"/>
    </xf>
    <xf numFmtId="37" fontId="1" fillId="0" borderId="199" xfId="4213" applyFont="1" applyFill="1" applyBorder="1" applyAlignment="1" applyProtection="1">
      <alignment horizontal="center"/>
    </xf>
    <xf numFmtId="0" fontId="1" fillId="0" borderId="200" xfId="4213" applyNumberFormat="1" applyFont="1" applyFill="1" applyBorder="1" applyAlignment="1" applyProtection="1">
      <alignment horizontal="center"/>
    </xf>
    <xf numFmtId="0" fontId="1" fillId="0" borderId="198" xfId="4213" applyNumberFormat="1" applyFont="1" applyFill="1" applyBorder="1" applyAlignment="1" applyProtection="1">
      <alignment horizontal="center"/>
    </xf>
    <xf numFmtId="167" fontId="1" fillId="0" borderId="25" xfId="4213" applyNumberFormat="1" applyFont="1" applyFill="1" applyBorder="1" applyProtection="1">
      <protection locked="0"/>
    </xf>
    <xf numFmtId="167" fontId="1" fillId="0" borderId="71" xfId="4213" applyNumberFormat="1" applyFont="1" applyBorder="1" applyAlignment="1" applyProtection="1">
      <alignment horizontal="center"/>
      <protection locked="0"/>
    </xf>
    <xf numFmtId="167" fontId="1" fillId="0" borderId="2" xfId="4213" applyNumberFormat="1" applyFont="1" applyBorder="1" applyAlignment="1" applyProtection="1">
      <alignment horizontal="center"/>
      <protection locked="0"/>
    </xf>
    <xf numFmtId="179" fontId="1" fillId="0" borderId="0" xfId="4213" applyNumberFormat="1" applyFont="1" applyFill="1"/>
    <xf numFmtId="167" fontId="1" fillId="0" borderId="176" xfId="4213" applyNumberFormat="1" applyFont="1" applyBorder="1" applyAlignment="1" applyProtection="1">
      <alignment horizontal="center"/>
      <protection locked="0"/>
    </xf>
    <xf numFmtId="167" fontId="1" fillId="0" borderId="189" xfId="4213" applyNumberFormat="1" applyFont="1" applyBorder="1" applyAlignment="1" applyProtection="1">
      <alignment horizontal="center"/>
      <protection locked="0"/>
    </xf>
    <xf numFmtId="37" fontId="1" fillId="0" borderId="0" xfId="4213" applyFont="1" applyFill="1" applyAlignment="1">
      <alignment horizontal="left"/>
    </xf>
    <xf numFmtId="167" fontId="1" fillId="125" borderId="65" xfId="4213" applyNumberFormat="1" applyFont="1" applyFill="1" applyBorder="1" applyAlignment="1" applyProtection="1">
      <alignment horizontal="right"/>
      <protection locked="0"/>
    </xf>
    <xf numFmtId="167" fontId="1" fillId="125" borderId="2" xfId="4213" applyNumberFormat="1" applyFont="1" applyFill="1" applyBorder="1" applyAlignment="1" applyProtection="1">
      <alignment horizontal="right"/>
      <protection locked="0"/>
    </xf>
    <xf numFmtId="167" fontId="1" fillId="0" borderId="2" xfId="4213" applyNumberFormat="1" applyFont="1" applyFill="1" applyBorder="1" applyAlignment="1" applyProtection="1">
      <alignment horizontal="right"/>
      <protection locked="0"/>
    </xf>
    <xf numFmtId="167" fontId="1" fillId="0" borderId="74" xfId="4213" applyNumberFormat="1" applyFont="1" applyFill="1" applyBorder="1" applyAlignment="1" applyProtection="1">
      <alignment horizontal="right"/>
      <protection locked="0"/>
    </xf>
    <xf numFmtId="167" fontId="1" fillId="125" borderId="52" xfId="4213" applyNumberFormat="1" applyFont="1" applyFill="1" applyBorder="1" applyAlignment="1" applyProtection="1">
      <alignment horizontal="right"/>
    </xf>
    <xf numFmtId="167" fontId="1" fillId="125" borderId="24" xfId="4213" applyNumberFormat="1" applyFont="1" applyFill="1" applyBorder="1" applyAlignment="1" applyProtection="1">
      <alignment horizontal="right"/>
    </xf>
    <xf numFmtId="167" fontId="1" fillId="125" borderId="24" xfId="4213" applyNumberFormat="1" applyFont="1" applyFill="1" applyBorder="1" applyProtection="1"/>
    <xf numFmtId="167" fontId="1" fillId="0" borderId="68" xfId="4213" applyNumberFormat="1" applyFont="1" applyFill="1" applyBorder="1" applyProtection="1"/>
    <xf numFmtId="167" fontId="1" fillId="0" borderId="20" xfId="4213" applyNumberFormat="1" applyFont="1" applyFill="1" applyBorder="1" applyProtection="1">
      <protection locked="0"/>
    </xf>
    <xf numFmtId="37" fontId="1" fillId="0" borderId="40" xfId="4213" applyFont="1" applyFill="1" applyBorder="1" applyAlignment="1">
      <alignment horizontal="right" textRotation="180"/>
    </xf>
    <xf numFmtId="37" fontId="1" fillId="0" borderId="60" xfId="4213" applyFont="1" applyFill="1" applyBorder="1" applyProtection="1"/>
    <xf numFmtId="37" fontId="1" fillId="0" borderId="39" xfId="4213" applyFont="1" applyFill="1" applyBorder="1" applyAlignment="1" applyProtection="1">
      <alignment horizontal="center" vertical="center" textRotation="180"/>
    </xf>
    <xf numFmtId="37" fontId="1" fillId="0" borderId="39" xfId="4213" applyFont="1" applyFill="1" applyBorder="1" applyAlignment="1" applyProtection="1">
      <alignment horizontal="left" vertical="center" textRotation="180"/>
    </xf>
    <xf numFmtId="167" fontId="1" fillId="125" borderId="69" xfId="4213" applyNumberFormat="1" applyFont="1" applyFill="1" applyBorder="1" applyAlignment="1" applyProtection="1">
      <alignment horizontal="right"/>
    </xf>
    <xf numFmtId="167" fontId="1" fillId="125" borderId="70" xfId="4213" applyNumberFormat="1" applyFont="1" applyFill="1" applyBorder="1" applyAlignment="1" applyProtection="1">
      <alignment horizontal="right"/>
    </xf>
    <xf numFmtId="167" fontId="1" fillId="0" borderId="70" xfId="4213" applyNumberFormat="1" applyFont="1" applyFill="1" applyBorder="1" applyAlignment="1" applyProtection="1">
      <alignment horizontal="right"/>
    </xf>
    <xf numFmtId="167" fontId="1" fillId="125" borderId="65" xfId="4213" applyNumberFormat="1" applyFont="1" applyFill="1" applyBorder="1" applyAlignment="1" applyProtection="1">
      <alignment horizontal="right"/>
    </xf>
    <xf numFmtId="167" fontId="1" fillId="125" borderId="2" xfId="4213" applyNumberFormat="1" applyFont="1" applyFill="1" applyBorder="1" applyAlignment="1" applyProtection="1">
      <alignment horizontal="right"/>
    </xf>
    <xf numFmtId="167" fontId="1" fillId="0" borderId="2" xfId="4213" applyNumberFormat="1" applyFont="1" applyFill="1" applyBorder="1" applyAlignment="1" applyProtection="1">
      <alignment horizontal="right"/>
    </xf>
    <xf numFmtId="37" fontId="1" fillId="0" borderId="64" xfId="4213" applyFont="1" applyFill="1" applyBorder="1" applyProtection="1"/>
    <xf numFmtId="37" fontId="1" fillId="0" borderId="201" xfId="4213" applyFont="1" applyBorder="1" applyAlignment="1" applyProtection="1">
      <alignment horizontal="center"/>
    </xf>
    <xf numFmtId="37" fontId="1" fillId="0" borderId="21" xfId="4213" applyFont="1" applyBorder="1" applyProtection="1"/>
    <xf numFmtId="167" fontId="1" fillId="125" borderId="61" xfId="4213" applyNumberFormat="1" applyFont="1" applyFill="1" applyBorder="1" applyProtection="1">
      <protection locked="0"/>
    </xf>
    <xf numFmtId="167" fontId="1" fillId="0" borderId="27" xfId="4213" applyNumberFormat="1" applyFont="1" applyFill="1" applyBorder="1" applyProtection="1"/>
    <xf numFmtId="167" fontId="1" fillId="125" borderId="150" xfId="4213" applyNumberFormat="1" applyFont="1" applyFill="1" applyBorder="1" applyProtection="1">
      <protection locked="0"/>
    </xf>
    <xf numFmtId="167" fontId="1" fillId="125" borderId="150" xfId="4213" applyNumberFormat="1" applyFont="1" applyFill="1" applyBorder="1" applyAlignment="1" applyProtection="1">
      <alignment horizontal="center"/>
      <protection locked="0"/>
    </xf>
    <xf numFmtId="167" fontId="1" fillId="125" borderId="69" xfId="4213" applyNumberFormat="1" applyFont="1" applyFill="1" applyBorder="1" applyProtection="1">
      <protection locked="0"/>
    </xf>
    <xf numFmtId="167" fontId="1" fillId="125" borderId="74" xfId="4213" applyNumberFormat="1" applyFont="1" applyFill="1" applyBorder="1" applyAlignment="1" applyProtection="1">
      <alignment horizontal="right"/>
    </xf>
    <xf numFmtId="167" fontId="1" fillId="0" borderId="74" xfId="4213" applyNumberFormat="1" applyFont="1" applyFill="1" applyBorder="1" applyAlignment="1" applyProtection="1">
      <alignment horizontal="right"/>
    </xf>
    <xf numFmtId="37" fontId="1" fillId="0" borderId="186" xfId="4213" applyFont="1" applyBorder="1" applyProtection="1"/>
    <xf numFmtId="167" fontId="1" fillId="125" borderId="169" xfId="4213" applyNumberFormat="1" applyFont="1" applyFill="1" applyBorder="1" applyProtection="1">
      <protection locked="0"/>
    </xf>
    <xf numFmtId="37" fontId="1" fillId="0" borderId="143" xfId="4213" applyFont="1" applyFill="1" applyBorder="1" applyProtection="1"/>
    <xf numFmtId="37" fontId="1" fillId="0" borderId="118" xfId="4213" applyFont="1" applyFill="1" applyBorder="1" applyProtection="1"/>
    <xf numFmtId="37" fontId="1" fillId="0" borderId="196" xfId="4213" applyFont="1" applyBorder="1" applyProtection="1"/>
    <xf numFmtId="0" fontId="1" fillId="0" borderId="176" xfId="4213" applyNumberFormat="1" applyFont="1" applyFill="1" applyBorder="1" applyAlignment="1" applyProtection="1">
      <alignment horizontal="center"/>
    </xf>
    <xf numFmtId="167" fontId="1" fillId="0" borderId="27" xfId="4213" applyNumberFormat="1" applyFont="1" applyFill="1" applyBorder="1" applyProtection="1">
      <protection locked="0"/>
    </xf>
    <xf numFmtId="37" fontId="1" fillId="0" borderId="122" xfId="4213" applyFont="1" applyFill="1" applyBorder="1" applyProtection="1"/>
    <xf numFmtId="37" fontId="1" fillId="0" borderId="183" xfId="4213" applyFont="1" applyFill="1" applyBorder="1" applyProtection="1"/>
    <xf numFmtId="167" fontId="1" fillId="0" borderId="24" xfId="4213" applyNumberFormat="1" applyFont="1" applyFill="1" applyBorder="1" applyAlignment="1" applyProtection="1">
      <alignment horizontal="right"/>
    </xf>
    <xf numFmtId="167" fontId="1" fillId="125" borderId="50" xfId="4213" applyNumberFormat="1" applyFont="1" applyFill="1" applyBorder="1" applyAlignment="1" applyProtection="1">
      <alignment horizontal="center"/>
      <protection locked="0"/>
    </xf>
    <xf numFmtId="167" fontId="1" fillId="125" borderId="70" xfId="4213" applyNumberFormat="1" applyFont="1" applyFill="1" applyBorder="1" applyAlignment="1" applyProtection="1">
      <alignment horizontal="center"/>
      <protection locked="0"/>
    </xf>
    <xf numFmtId="167" fontId="1" fillId="125" borderId="22" xfId="4213" applyNumberFormat="1" applyFont="1" applyFill="1" applyBorder="1" applyProtection="1">
      <protection locked="0"/>
    </xf>
    <xf numFmtId="37" fontId="1" fillId="0" borderId="187" xfId="4213" applyFont="1" applyFill="1" applyBorder="1" applyProtection="1"/>
    <xf numFmtId="167" fontId="1" fillId="125" borderId="85" xfId="4213" applyNumberFormat="1" applyFont="1" applyFill="1" applyBorder="1" applyAlignment="1" applyProtection="1">
      <alignment horizontal="right"/>
    </xf>
    <xf numFmtId="167" fontId="1" fillId="125" borderId="81" xfId="4213" applyNumberFormat="1" applyFont="1" applyFill="1" applyBorder="1" applyAlignment="1" applyProtection="1">
      <alignment horizontal="right"/>
    </xf>
    <xf numFmtId="167" fontId="1" fillId="0" borderId="81" xfId="4213" applyNumberFormat="1" applyFont="1" applyFill="1" applyBorder="1" applyAlignment="1" applyProtection="1">
      <alignment horizontal="right"/>
    </xf>
    <xf numFmtId="167" fontId="1" fillId="0" borderId="81" xfId="4213" applyNumberFormat="1" applyFont="1" applyFill="1" applyBorder="1" applyAlignment="1" applyProtection="1">
      <alignment horizontal="center"/>
    </xf>
    <xf numFmtId="167" fontId="1" fillId="0" borderId="195" xfId="4213" applyNumberFormat="1" applyFont="1" applyFill="1" applyBorder="1" applyAlignment="1" applyProtection="1">
      <alignment horizontal="right"/>
    </xf>
    <xf numFmtId="37" fontId="6" fillId="0" borderId="40" xfId="4213" applyFont="1" applyFill="1" applyBorder="1" applyAlignment="1">
      <alignment horizontal="center"/>
    </xf>
    <xf numFmtId="37" fontId="1" fillId="0" borderId="40" xfId="4213" applyFont="1" applyFill="1" applyBorder="1" applyAlignment="1">
      <alignment horizontal="center"/>
    </xf>
    <xf numFmtId="37" fontId="6" fillId="0" borderId="68" xfId="4213" applyFont="1" applyFill="1" applyBorder="1" applyAlignment="1" applyProtection="1">
      <alignment horizontal="center"/>
    </xf>
    <xf numFmtId="0" fontId="1" fillId="0" borderId="57" xfId="4213" applyNumberFormat="1" applyFont="1" applyFill="1" applyBorder="1" applyAlignment="1" applyProtection="1">
      <alignment horizontal="center"/>
    </xf>
    <xf numFmtId="0" fontId="1" fillId="0" borderId="202" xfId="4213" applyNumberFormat="1" applyFont="1" applyFill="1" applyBorder="1" applyAlignment="1" applyProtection="1">
      <alignment horizontal="center"/>
    </xf>
    <xf numFmtId="37" fontId="1" fillId="0" borderId="203" xfId="4213" applyFont="1" applyFill="1" applyBorder="1" applyAlignment="1" applyProtection="1">
      <alignment horizontal="center"/>
    </xf>
    <xf numFmtId="37" fontId="1" fillId="0" borderId="9" xfId="4213" applyFont="1" applyFill="1" applyBorder="1" applyAlignment="1" applyProtection="1">
      <alignment horizontal="center"/>
    </xf>
    <xf numFmtId="37" fontId="1" fillId="0" borderId="204" xfId="4213" applyFont="1" applyBorder="1" applyProtection="1"/>
    <xf numFmtId="37" fontId="1" fillId="0" borderId="36" xfId="4213" applyFont="1" applyBorder="1" applyProtection="1"/>
    <xf numFmtId="37" fontId="1" fillId="0" borderId="205" xfId="4213" applyFont="1" applyBorder="1" applyProtection="1"/>
    <xf numFmtId="167" fontId="1" fillId="125" borderId="65" xfId="4213" applyNumberFormat="1" applyFont="1" applyFill="1" applyBorder="1" applyProtection="1"/>
    <xf numFmtId="167" fontId="1" fillId="125" borderId="66" xfId="4213" applyNumberFormat="1" applyFont="1" applyFill="1" applyBorder="1" applyProtection="1"/>
    <xf numFmtId="167" fontId="1" fillId="125" borderId="2" xfId="4213" applyNumberFormat="1" applyFont="1" applyFill="1" applyBorder="1" applyProtection="1"/>
    <xf numFmtId="37" fontId="1" fillId="0" borderId="150" xfId="4213" applyFont="1" applyBorder="1" applyProtection="1"/>
    <xf numFmtId="167" fontId="1" fillId="125" borderId="50" xfId="4213" applyNumberFormat="1" applyFont="1" applyFill="1" applyBorder="1" applyProtection="1"/>
    <xf numFmtId="167" fontId="1" fillId="125" borderId="22" xfId="4213" applyNumberFormat="1" applyFont="1" applyFill="1" applyBorder="1" applyProtection="1"/>
    <xf numFmtId="167" fontId="1" fillId="0" borderId="22" xfId="4213" applyNumberFormat="1" applyFont="1" applyFill="1" applyBorder="1" applyProtection="1"/>
    <xf numFmtId="167" fontId="1" fillId="0" borderId="189" xfId="4213" applyNumberFormat="1" applyFont="1" applyBorder="1" applyAlignment="1" applyProtection="1">
      <alignment horizontal="center"/>
    </xf>
    <xf numFmtId="167" fontId="1" fillId="125" borderId="70" xfId="4213" applyNumberFormat="1" applyFont="1" applyFill="1" applyBorder="1" applyProtection="1"/>
    <xf numFmtId="37" fontId="1" fillId="0" borderId="206" xfId="4213" applyFont="1" applyBorder="1" applyAlignment="1" applyProtection="1">
      <alignment horizontal="center"/>
    </xf>
    <xf numFmtId="167" fontId="1" fillId="125" borderId="85" xfId="4213" applyNumberFormat="1" applyFont="1" applyFill="1" applyBorder="1" applyProtection="1">
      <protection locked="0"/>
    </xf>
    <xf numFmtId="0" fontId="11" fillId="0" borderId="0" xfId="4215" applyFont="1" applyAlignment="1" applyProtection="1">
      <alignment horizontal="left" vertical="center"/>
      <protection locked="0"/>
    </xf>
    <xf numFmtId="0" fontId="9" fillId="0" borderId="0" xfId="4215" applyFont="1" applyAlignment="1" applyProtection="1">
      <alignment vertical="center"/>
      <protection locked="0"/>
    </xf>
    <xf numFmtId="175" fontId="9" fillId="0" borderId="0" xfId="4215" applyNumberFormat="1" applyFont="1" applyAlignment="1" applyProtection="1">
      <alignment vertical="center"/>
      <protection locked="0"/>
    </xf>
    <xf numFmtId="175" fontId="11" fillId="0" borderId="0" xfId="4215" applyNumberFormat="1" applyFont="1" applyAlignment="1" applyProtection="1">
      <alignment horizontal="right" vertical="center"/>
      <protection locked="0"/>
    </xf>
    <xf numFmtId="0" fontId="9" fillId="0" borderId="0" xfId="4215" applyFont="1" applyProtection="1">
      <protection locked="0"/>
    </xf>
    <xf numFmtId="175" fontId="10" fillId="0" borderId="36" xfId="4215" applyNumberFormat="1" applyFont="1" applyBorder="1" applyAlignment="1" applyProtection="1">
      <alignment horizontal="centerContinuous"/>
      <protection locked="0"/>
    </xf>
    <xf numFmtId="175" fontId="9" fillId="0" borderId="37" xfId="4215" applyNumberFormat="1" applyFont="1" applyBorder="1" applyAlignment="1" applyProtection="1">
      <alignment horizontal="centerContinuous" vertical="center"/>
      <protection locked="0"/>
    </xf>
    <xf numFmtId="175" fontId="9" fillId="0" borderId="38" xfId="4215" applyNumberFormat="1" applyFont="1" applyBorder="1" applyAlignment="1" applyProtection="1">
      <alignment horizontal="centerContinuous" vertical="center"/>
      <protection locked="0"/>
    </xf>
    <xf numFmtId="175" fontId="9" fillId="0" borderId="39" xfId="4215" applyNumberFormat="1" applyFont="1" applyBorder="1" applyAlignment="1" applyProtection="1">
      <alignment horizontal="centerContinuous" vertical="center"/>
      <protection locked="0"/>
    </xf>
    <xf numFmtId="175" fontId="9" fillId="0" borderId="0" xfId="4215" applyNumberFormat="1" applyFont="1" applyBorder="1" applyAlignment="1" applyProtection="1">
      <alignment horizontal="centerContinuous" vertical="center"/>
      <protection locked="0"/>
    </xf>
    <xf numFmtId="175" fontId="9" fillId="0" borderId="40" xfId="4215" applyNumberFormat="1" applyFont="1" applyBorder="1" applyAlignment="1" applyProtection="1">
      <alignment horizontal="centerContinuous" vertical="center"/>
      <protection locked="0"/>
    </xf>
    <xf numFmtId="175" fontId="9" fillId="0" borderId="39" xfId="4215" applyNumberFormat="1" applyFont="1" applyBorder="1" applyAlignment="1" applyProtection="1">
      <alignment vertical="center"/>
      <protection locked="0"/>
    </xf>
    <xf numFmtId="175" fontId="9" fillId="0" borderId="0" xfId="4215" applyNumberFormat="1" applyFont="1" applyBorder="1" applyAlignment="1" applyProtection="1">
      <alignment vertical="center"/>
      <protection locked="0"/>
    </xf>
    <xf numFmtId="175" fontId="9" fillId="0" borderId="40" xfId="4215" applyNumberFormat="1" applyFont="1" applyBorder="1" applyAlignment="1" applyProtection="1">
      <alignment vertical="center"/>
      <protection locked="0"/>
    </xf>
    <xf numFmtId="0" fontId="2" fillId="0" borderId="0" xfId="4215" applyBorder="1"/>
    <xf numFmtId="175" fontId="9" fillId="0" borderId="61" xfId="4215" applyNumberFormat="1" applyFont="1" applyBorder="1" applyAlignment="1" applyProtection="1">
      <alignment vertical="center"/>
      <protection locked="0"/>
    </xf>
    <xf numFmtId="0" fontId="2" fillId="0" borderId="26" xfId="4215" applyBorder="1"/>
    <xf numFmtId="175" fontId="9" fillId="0" borderId="26" xfId="4215" applyNumberFormat="1" applyFont="1" applyBorder="1" applyAlignment="1" applyProtection="1">
      <alignment vertical="center"/>
      <protection locked="0"/>
    </xf>
    <xf numFmtId="175" fontId="9" fillId="0" borderId="55" xfId="4215" applyNumberFormat="1" applyFont="1" applyBorder="1" applyAlignment="1" applyProtection="1">
      <alignment vertical="center"/>
      <protection locked="0"/>
    </xf>
    <xf numFmtId="0" fontId="9" fillId="0" borderId="39" xfId="4215" applyFont="1" applyBorder="1" applyAlignment="1" applyProtection="1">
      <alignment vertical="center"/>
      <protection locked="0"/>
    </xf>
    <xf numFmtId="0" fontId="9" fillId="0" borderId="68" xfId="4215" applyFont="1" applyBorder="1" applyAlignment="1" applyProtection="1">
      <alignment vertical="center"/>
      <protection locked="0"/>
    </xf>
    <xf numFmtId="0" fontId="9" fillId="0" borderId="0" xfId="4215" applyFont="1" applyBorder="1" applyAlignment="1" applyProtection="1">
      <alignment horizontal="centerContinuous" vertical="center"/>
      <protection locked="0"/>
    </xf>
    <xf numFmtId="0" fontId="9" fillId="0" borderId="0" xfId="4215" applyFont="1" applyBorder="1" applyAlignment="1" applyProtection="1">
      <alignment vertical="center"/>
      <protection locked="0"/>
    </xf>
    <xf numFmtId="0" fontId="9" fillId="0" borderId="24" xfId="4215" applyFont="1" applyBorder="1" applyAlignment="1" applyProtection="1">
      <alignment horizontal="centerContinuous" vertical="center"/>
      <protection locked="0"/>
    </xf>
    <xf numFmtId="0" fontId="9" fillId="0" borderId="40" xfId="4215" applyFont="1" applyBorder="1" applyAlignment="1" applyProtection="1">
      <alignment vertical="center"/>
      <protection locked="0"/>
    </xf>
    <xf numFmtId="0" fontId="9" fillId="0" borderId="39" xfId="4215" applyFont="1" applyBorder="1" applyAlignment="1" applyProtection="1">
      <alignment horizontal="centerContinuous" vertical="center"/>
      <protection locked="0"/>
    </xf>
    <xf numFmtId="0" fontId="9" fillId="0" borderId="68" xfId="4215" applyFont="1" applyBorder="1" applyAlignment="1" applyProtection="1">
      <alignment horizontal="centerContinuous" vertical="center"/>
      <protection locked="0"/>
    </xf>
    <xf numFmtId="0" fontId="9" fillId="0" borderId="40" xfId="4215" applyFont="1" applyBorder="1" applyAlignment="1" applyProtection="1">
      <alignment horizontal="centerContinuous" vertical="center"/>
      <protection locked="0"/>
    </xf>
    <xf numFmtId="0" fontId="9" fillId="0" borderId="0" xfId="4215" applyFont="1" applyBorder="1" applyAlignment="1" applyProtection="1">
      <alignment horizontal="center" vertical="center"/>
      <protection locked="0"/>
    </xf>
    <xf numFmtId="0" fontId="9" fillId="0" borderId="61" xfId="4215" applyFont="1" applyBorder="1" applyAlignment="1" applyProtection="1">
      <alignment horizontal="centerContinuous" vertical="center"/>
      <protection locked="0"/>
    </xf>
    <xf numFmtId="0" fontId="9" fillId="0" borderId="71" xfId="4215" applyFont="1" applyBorder="1" applyAlignment="1" applyProtection="1">
      <alignment vertical="center"/>
      <protection locked="0"/>
    </xf>
    <xf numFmtId="0" fontId="9" fillId="0" borderId="26" xfId="4215" applyFont="1" applyBorder="1" applyAlignment="1" applyProtection="1">
      <alignment horizontal="centerContinuous" vertical="center"/>
      <protection locked="0"/>
    </xf>
    <xf numFmtId="0" fontId="9" fillId="0" borderId="71" xfId="4215" applyFont="1" applyBorder="1" applyAlignment="1" applyProtection="1">
      <alignment horizontal="centerContinuous" vertical="center"/>
      <protection locked="0"/>
    </xf>
    <xf numFmtId="0" fontId="9" fillId="0" borderId="55" xfId="4215" applyFont="1" applyBorder="1" applyAlignment="1" applyProtection="1">
      <alignment vertical="center"/>
      <protection locked="0"/>
    </xf>
    <xf numFmtId="0" fontId="9" fillId="0" borderId="25" xfId="4215" applyFont="1" applyBorder="1" applyAlignment="1" applyProtection="1">
      <alignment vertical="center"/>
      <protection locked="0"/>
    </xf>
    <xf numFmtId="41" fontId="9" fillId="0" borderId="207" xfId="4215" applyNumberFormat="1" applyFont="1" applyBorder="1" applyAlignment="1" applyProtection="1">
      <alignment horizontal="centerContinuous" vertical="center"/>
      <protection locked="0"/>
    </xf>
    <xf numFmtId="41" fontId="9" fillId="0" borderId="84" xfId="4215" applyNumberFormat="1" applyFont="1" applyFill="1" applyBorder="1" applyAlignment="1" applyProtection="1">
      <alignment horizontal="centerContinuous" vertical="center"/>
      <protection locked="0"/>
    </xf>
    <xf numFmtId="0" fontId="9" fillId="0" borderId="55" xfId="4215" applyFont="1" applyBorder="1" applyAlignment="1" applyProtection="1">
      <alignment horizontal="centerContinuous" vertical="center"/>
      <protection locked="0"/>
    </xf>
    <xf numFmtId="41" fontId="9" fillId="0" borderId="62" xfId="4206" applyNumberFormat="1" applyFont="1" applyFill="1" applyBorder="1" applyAlignment="1" applyProtection="1">
      <alignment vertical="center"/>
      <protection locked="0"/>
    </xf>
    <xf numFmtId="41" fontId="9" fillId="0" borderId="76" xfId="4215" applyNumberFormat="1" applyFont="1" applyFill="1" applyBorder="1" applyAlignment="1" applyProtection="1">
      <alignment vertical="center"/>
      <protection locked="0"/>
    </xf>
    <xf numFmtId="41" fontId="9" fillId="0" borderId="62" xfId="4215" applyNumberFormat="1" applyFont="1" applyFill="1" applyBorder="1" applyAlignment="1" applyProtection="1">
      <alignment horizontal="centerContinuous" vertical="center"/>
      <protection locked="0"/>
    </xf>
    <xf numFmtId="41" fontId="9" fillId="0" borderId="54" xfId="4206" applyNumberFormat="1" applyFont="1" applyFill="1" applyBorder="1" applyAlignment="1" applyProtection="1">
      <alignment horizontal="center" vertical="center"/>
      <protection locked="0"/>
    </xf>
    <xf numFmtId="41" fontId="9" fillId="0" borderId="76" xfId="4215" applyNumberFormat="1" applyFont="1" applyBorder="1" applyAlignment="1" applyProtection="1">
      <alignment horizontal="center" vertical="center"/>
      <protection locked="0"/>
    </xf>
    <xf numFmtId="41" fontId="9" fillId="0" borderId="49" xfId="4215" applyNumberFormat="1" applyFont="1" applyFill="1" applyBorder="1" applyAlignment="1" applyProtection="1">
      <alignment vertical="center"/>
      <protection locked="0"/>
    </xf>
    <xf numFmtId="41" fontId="9" fillId="0" borderId="56" xfId="4215" applyNumberFormat="1" applyFont="1" applyFill="1" applyBorder="1" applyAlignment="1" applyProtection="1">
      <alignment vertical="center"/>
      <protection locked="0"/>
    </xf>
    <xf numFmtId="41" fontId="9" fillId="0" borderId="142" xfId="4215" applyNumberFormat="1" applyFont="1" applyFill="1" applyBorder="1" applyAlignment="1" applyProtection="1">
      <alignment vertical="center"/>
      <protection locked="0"/>
    </xf>
    <xf numFmtId="180" fontId="9" fillId="0" borderId="0" xfId="4215" applyNumberFormat="1" applyFont="1" applyBorder="1" applyAlignment="1" applyProtection="1">
      <alignment vertical="center"/>
      <protection locked="0"/>
    </xf>
    <xf numFmtId="1" fontId="9" fillId="0" borderId="0" xfId="4215" applyNumberFormat="1" applyFont="1" applyBorder="1" applyAlignment="1" applyProtection="1">
      <alignment vertical="center"/>
      <protection locked="0"/>
    </xf>
    <xf numFmtId="0" fontId="9" fillId="0" borderId="41" xfId="4215" applyFont="1" applyBorder="1" applyAlignment="1" applyProtection="1">
      <alignment vertical="center"/>
      <protection locked="0"/>
    </xf>
    <xf numFmtId="0" fontId="9" fillId="0" borderId="9" xfId="4215" applyFont="1" applyBorder="1" applyAlignment="1" applyProtection="1">
      <alignment vertical="center"/>
      <protection locked="0"/>
    </xf>
    <xf numFmtId="0" fontId="9" fillId="0" borderId="42" xfId="4215" applyFont="1" applyBorder="1" applyAlignment="1" applyProtection="1">
      <alignment vertical="center"/>
      <protection locked="0"/>
    </xf>
    <xf numFmtId="37" fontId="9" fillId="0" borderId="0" xfId="4215" applyNumberFormat="1" applyFont="1" applyProtection="1">
      <protection locked="0"/>
    </xf>
    <xf numFmtId="0" fontId="10" fillId="0" borderId="36" xfId="4212" quotePrefix="1" applyFont="1" applyBorder="1" applyAlignment="1">
      <alignment horizontal="centerContinuous"/>
    </xf>
    <xf numFmtId="0" fontId="10" fillId="0" borderId="37" xfId="4212" quotePrefix="1" applyFont="1" applyBorder="1" applyAlignment="1">
      <alignment horizontal="centerContinuous"/>
    </xf>
    <xf numFmtId="167" fontId="9" fillId="0" borderId="37" xfId="1989" applyNumberFormat="1" applyFont="1" applyBorder="1" applyAlignment="1">
      <alignment horizontal="centerContinuous"/>
    </xf>
    <xf numFmtId="167" fontId="9" fillId="0" borderId="37" xfId="1989" quotePrefix="1" applyNumberFormat="1" applyFont="1" applyBorder="1" applyAlignment="1">
      <alignment horizontal="centerContinuous"/>
    </xf>
    <xf numFmtId="0" fontId="9" fillId="0" borderId="38" xfId="4212" applyFont="1" applyBorder="1" applyAlignment="1">
      <alignment horizontal="centerContinuous"/>
    </xf>
    <xf numFmtId="0" fontId="9" fillId="0" borderId="39" xfId="4212" applyFont="1" applyBorder="1" applyAlignment="1">
      <alignment vertical="top" textRotation="180"/>
    </xf>
    <xf numFmtId="0" fontId="9" fillId="0" borderId="0" xfId="4212" applyFont="1" applyBorder="1"/>
    <xf numFmtId="0" fontId="9" fillId="0" borderId="39" xfId="4212" applyFont="1" applyBorder="1" applyAlignment="1">
      <alignment horizontal="centerContinuous"/>
    </xf>
    <xf numFmtId="0" fontId="9" fillId="0" borderId="0" xfId="4212" quotePrefix="1" applyFont="1" applyBorder="1" applyAlignment="1">
      <alignment horizontal="centerContinuous"/>
    </xf>
    <xf numFmtId="0" fontId="10" fillId="0" borderId="0" xfId="4212" quotePrefix="1" applyFont="1" applyBorder="1" applyAlignment="1">
      <alignment horizontal="centerContinuous"/>
    </xf>
    <xf numFmtId="167" fontId="9" fillId="0" borderId="0" xfId="1989" applyNumberFormat="1" applyFont="1" applyBorder="1" applyAlignment="1">
      <alignment horizontal="centerContinuous"/>
    </xf>
    <xf numFmtId="0" fontId="9" fillId="0" borderId="40" xfId="4212" applyFont="1" applyBorder="1" applyAlignment="1">
      <alignment horizontal="centerContinuous"/>
    </xf>
    <xf numFmtId="0" fontId="9" fillId="0" borderId="39" xfId="4212" quotePrefix="1" applyFont="1" applyBorder="1" applyAlignment="1">
      <alignment horizontal="center"/>
    </xf>
    <xf numFmtId="5" fontId="9" fillId="0" borderId="0" xfId="4212" applyNumberFormat="1" applyFont="1" applyBorder="1" applyProtection="1">
      <protection locked="0"/>
    </xf>
    <xf numFmtId="0" fontId="9" fillId="0" borderId="39" xfId="4212" applyFont="1" applyBorder="1" applyAlignment="1">
      <alignment horizontal="center"/>
    </xf>
    <xf numFmtId="5" fontId="9" fillId="0" borderId="0" xfId="4212" quotePrefix="1" applyNumberFormat="1" applyFont="1" applyBorder="1" applyProtection="1">
      <protection locked="0"/>
    </xf>
    <xf numFmtId="0" fontId="196" fillId="0" borderId="39" xfId="4212" applyBorder="1"/>
    <xf numFmtId="0" fontId="9" fillId="0" borderId="61" xfId="4212" applyFont="1" applyBorder="1" applyAlignment="1">
      <alignment horizontal="centerContinuous"/>
    </xf>
    <xf numFmtId="0" fontId="9" fillId="0" borderId="26" xfId="4212" quotePrefix="1" applyFont="1" applyBorder="1" applyAlignment="1">
      <alignment horizontal="centerContinuous"/>
    </xf>
    <xf numFmtId="0" fontId="10" fillId="0" borderId="26" xfId="4212" quotePrefix="1" applyFont="1" applyBorder="1" applyAlignment="1">
      <alignment horizontal="centerContinuous"/>
    </xf>
    <xf numFmtId="167" fontId="9" fillId="0" borderId="26" xfId="1989" applyNumberFormat="1" applyFont="1" applyBorder="1" applyAlignment="1">
      <alignment horizontal="centerContinuous"/>
    </xf>
    <xf numFmtId="0" fontId="9" fillId="0" borderId="55" xfId="4212" applyFont="1" applyBorder="1" applyAlignment="1">
      <alignment horizontal="centerContinuous"/>
    </xf>
    <xf numFmtId="0" fontId="9" fillId="0" borderId="52" xfId="4212" applyFont="1" applyBorder="1"/>
    <xf numFmtId="0" fontId="9" fillId="0" borderId="24" xfId="4212" applyFont="1" applyBorder="1"/>
    <xf numFmtId="167" fontId="9" fillId="0" borderId="20" xfId="1989" applyNumberFormat="1" applyFont="1" applyBorder="1" applyAlignment="1">
      <alignment horizontal="centerContinuous"/>
    </xf>
    <xf numFmtId="167" fontId="9" fillId="0" borderId="21" xfId="1989" applyNumberFormat="1" applyFont="1" applyBorder="1" applyAlignment="1">
      <alignment horizontal="centerContinuous"/>
    </xf>
    <xf numFmtId="167" fontId="9" fillId="0" borderId="22" xfId="1989" applyNumberFormat="1" applyFont="1" applyBorder="1" applyAlignment="1">
      <alignment horizontal="centerContinuous"/>
    </xf>
    <xf numFmtId="0" fontId="9" fillId="0" borderId="40" xfId="4212" applyFont="1" applyBorder="1"/>
    <xf numFmtId="167" fontId="9" fillId="0" borderId="25" xfId="1989" applyNumberFormat="1" applyFont="1" applyBorder="1" applyAlignment="1">
      <alignment horizontal="centerContinuous"/>
    </xf>
    <xf numFmtId="167" fontId="9" fillId="0" borderId="27" xfId="1989" applyNumberFormat="1" applyFont="1" applyBorder="1" applyAlignment="1">
      <alignment horizontal="centerContinuous"/>
    </xf>
    <xf numFmtId="0" fontId="9" fillId="0" borderId="52" xfId="4212" applyFont="1" applyBorder="1" applyAlignment="1">
      <alignment horizontal="center"/>
    </xf>
    <xf numFmtId="0" fontId="9" fillId="0" borderId="24" xfId="4212" applyFont="1" applyBorder="1" applyAlignment="1">
      <alignment horizontal="center"/>
    </xf>
    <xf numFmtId="167" fontId="9" fillId="0" borderId="24" xfId="1989" applyNumberFormat="1" applyFont="1" applyBorder="1" applyAlignment="1">
      <alignment horizontal="center"/>
    </xf>
    <xf numFmtId="0" fontId="9" fillId="0" borderId="40" xfId="4212" applyFont="1" applyBorder="1" applyAlignment="1">
      <alignment horizontal="center"/>
    </xf>
    <xf numFmtId="0" fontId="9" fillId="0" borderId="55" xfId="4212" applyFont="1" applyBorder="1" applyAlignment="1">
      <alignment horizontal="center"/>
    </xf>
    <xf numFmtId="0" fontId="9" fillId="0" borderId="50" xfId="4212" applyFont="1" applyBorder="1" applyAlignment="1">
      <alignment horizontal="center"/>
    </xf>
    <xf numFmtId="0" fontId="9" fillId="0" borderId="22" xfId="4212" applyFont="1" applyBorder="1" applyAlignment="1">
      <alignment horizontal="center"/>
    </xf>
    <xf numFmtId="0" fontId="9" fillId="0" borderId="51" xfId="4212" applyFont="1" applyBorder="1" applyAlignment="1">
      <alignment horizontal="center"/>
    </xf>
    <xf numFmtId="167" fontId="9" fillId="0" borderId="59" xfId="1989" applyNumberFormat="1" applyFont="1" applyBorder="1"/>
    <xf numFmtId="167" fontId="9" fillId="0" borderId="60" xfId="1989" applyNumberFormat="1" applyFont="1" applyBorder="1"/>
    <xf numFmtId="167" fontId="9" fillId="0" borderId="38" xfId="1989" applyNumberFormat="1" applyFont="1" applyBorder="1"/>
    <xf numFmtId="0" fontId="9" fillId="0" borderId="54" xfId="4212" applyFont="1" applyBorder="1" applyAlignment="1">
      <alignment horizontal="center"/>
    </xf>
    <xf numFmtId="0" fontId="9" fillId="0" borderId="27" xfId="4212" applyFont="1" applyBorder="1"/>
    <xf numFmtId="0" fontId="9" fillId="0" borderId="26" xfId="4212" applyFont="1" applyBorder="1"/>
    <xf numFmtId="167" fontId="9" fillId="0" borderId="61" xfId="1989" applyNumberFormat="1" applyFont="1" applyFill="1" applyBorder="1"/>
    <xf numFmtId="167" fontId="9" fillId="0" borderId="71" xfId="1989" applyNumberFormat="1" applyFont="1" applyFill="1" applyBorder="1"/>
    <xf numFmtId="167" fontId="9" fillId="0" borderId="26" xfId="1989" applyNumberFormat="1" applyFont="1" applyFill="1" applyBorder="1"/>
    <xf numFmtId="167" fontId="9" fillId="0" borderId="27" xfId="1989" applyNumberFormat="1" applyFont="1" applyFill="1" applyBorder="1"/>
    <xf numFmtId="167" fontId="9" fillId="0" borderId="55" xfId="1989" applyNumberFormat="1" applyFont="1" applyFill="1" applyBorder="1" applyAlignment="1">
      <alignment horizontal="right"/>
    </xf>
    <xf numFmtId="0" fontId="9" fillId="0" borderId="26" xfId="4212" quotePrefix="1" applyFont="1" applyBorder="1" applyAlignment="1">
      <alignment horizontal="left"/>
    </xf>
    <xf numFmtId="0" fontId="9" fillId="0" borderId="26" xfId="4212" applyFont="1" applyBorder="1" applyAlignment="1">
      <alignment horizontal="left"/>
    </xf>
    <xf numFmtId="167" fontId="9" fillId="0" borderId="54" xfId="1989" applyNumberFormat="1" applyFont="1" applyBorder="1"/>
    <xf numFmtId="167" fontId="9" fillId="125" borderId="27" xfId="1989" applyNumberFormat="1" applyFont="1" applyFill="1" applyBorder="1"/>
    <xf numFmtId="167" fontId="9" fillId="125" borderId="27" xfId="1989" applyNumberFormat="1" applyFont="1" applyFill="1" applyBorder="1" applyAlignment="1">
      <alignment horizontal="right"/>
    </xf>
    <xf numFmtId="167" fontId="9" fillId="125" borderId="55" xfId="1989" applyNumberFormat="1" applyFont="1" applyFill="1" applyBorder="1" applyAlignment="1">
      <alignment horizontal="right"/>
    </xf>
    <xf numFmtId="167" fontId="9" fillId="0" borderId="52" xfId="1989" applyNumberFormat="1" applyFont="1" applyBorder="1"/>
    <xf numFmtId="3" fontId="9" fillId="125" borderId="24" xfId="1989" applyNumberFormat="1" applyFont="1" applyFill="1" applyBorder="1"/>
    <xf numFmtId="3" fontId="9" fillId="125" borderId="40" xfId="1989" applyNumberFormat="1" applyFont="1" applyFill="1" applyBorder="1"/>
    <xf numFmtId="0" fontId="9" fillId="0" borderId="0" xfId="4212" applyFont="1" applyBorder="1" applyAlignment="1">
      <alignment horizontal="center"/>
    </xf>
    <xf numFmtId="167" fontId="9" fillId="0" borderId="54" xfId="1989" applyNumberFormat="1" applyFont="1" applyFill="1" applyBorder="1"/>
    <xf numFmtId="167" fontId="9" fillId="0" borderId="27" xfId="1989" applyNumberFormat="1" applyFont="1" applyFill="1" applyBorder="1" applyAlignment="1">
      <alignment horizontal="right"/>
    </xf>
    <xf numFmtId="0" fontId="9" fillId="0" borderId="65" xfId="4212" applyFont="1" applyBorder="1" applyAlignment="1">
      <alignment horizontal="center"/>
    </xf>
    <xf numFmtId="0" fontId="9" fillId="0" borderId="66" xfId="4212" applyFont="1" applyBorder="1" applyAlignment="1">
      <alignment horizontal="center"/>
    </xf>
    <xf numFmtId="0" fontId="9" fillId="0" borderId="67" xfId="4212" applyFont="1" applyBorder="1" applyAlignment="1">
      <alignment horizontal="left"/>
    </xf>
    <xf numFmtId="167" fontId="9" fillId="0" borderId="65" xfId="1989" applyNumberFormat="1" applyFont="1" applyFill="1" applyBorder="1"/>
    <xf numFmtId="43" fontId="9" fillId="0" borderId="66" xfId="1989" applyFont="1" applyFill="1" applyBorder="1"/>
    <xf numFmtId="167" fontId="9" fillId="0" borderId="66" xfId="1989" applyNumberFormat="1" applyFont="1" applyFill="1" applyBorder="1"/>
    <xf numFmtId="43" fontId="9" fillId="0" borderId="66" xfId="1989" applyFont="1" applyFill="1" applyBorder="1" applyAlignment="1">
      <alignment horizontal="right"/>
    </xf>
    <xf numFmtId="167" fontId="9" fillId="0" borderId="135" xfId="1989" applyNumberFormat="1" applyFont="1" applyFill="1" applyBorder="1" applyAlignment="1">
      <alignment horizontal="right"/>
    </xf>
    <xf numFmtId="0" fontId="11" fillId="0" borderId="39" xfId="4212" applyFont="1" applyBorder="1" applyAlignment="1">
      <alignment horizontal="left" textRotation="180"/>
    </xf>
    <xf numFmtId="0" fontId="9" fillId="0" borderId="56" xfId="4212" applyFont="1" applyBorder="1" applyAlignment="1">
      <alignment horizontal="center"/>
    </xf>
    <xf numFmtId="0" fontId="9" fillId="0" borderId="58" xfId="4212" applyFont="1" applyBorder="1"/>
    <xf numFmtId="0" fontId="9" fillId="0" borderId="9" xfId="4212" applyFont="1" applyBorder="1" applyAlignment="1">
      <alignment horizontal="left"/>
    </xf>
    <xf numFmtId="167" fontId="9" fillId="0" borderId="56" xfId="1989" applyNumberFormat="1" applyFont="1" applyBorder="1"/>
    <xf numFmtId="167" fontId="9" fillId="125" borderId="58" xfId="1989" applyNumberFormat="1" applyFont="1" applyFill="1" applyBorder="1"/>
    <xf numFmtId="167" fontId="9" fillId="125" borderId="42" xfId="1989" applyNumberFormat="1" applyFont="1" applyFill="1" applyBorder="1"/>
    <xf numFmtId="0" fontId="9" fillId="0" borderId="42" xfId="4212" applyFont="1" applyBorder="1" applyAlignment="1">
      <alignment horizontal="center"/>
    </xf>
    <xf numFmtId="167" fontId="9" fillId="0" borderId="0" xfId="1989" applyNumberFormat="1" applyFont="1" applyBorder="1"/>
    <xf numFmtId="0" fontId="11" fillId="0" borderId="0" xfId="4212" applyFont="1"/>
    <xf numFmtId="175" fontId="11" fillId="0" borderId="0" xfId="4177" quotePrefix="1" applyNumberFormat="1" applyFont="1" applyAlignment="1">
      <alignment horizontal="right"/>
    </xf>
    <xf numFmtId="0" fontId="11" fillId="0" borderId="0" xfId="4177" applyFont="1"/>
    <xf numFmtId="0" fontId="11" fillId="0" borderId="0" xfId="4177" quotePrefix="1" applyFont="1" applyAlignment="1">
      <alignment horizontal="right"/>
    </xf>
    <xf numFmtId="175" fontId="11" fillId="0" borderId="0" xfId="4195" quotePrefix="1" applyNumberFormat="1" applyFont="1" applyAlignment="1" applyProtection="1">
      <alignment horizontal="left" vertical="center"/>
      <protection locked="0"/>
    </xf>
    <xf numFmtId="168" fontId="9" fillId="0" borderId="0" xfId="4228" applyFont="1" applyAlignment="1">
      <alignment vertical="center"/>
    </xf>
    <xf numFmtId="168" fontId="11" fillId="0" borderId="0" xfId="4228" applyFont="1" applyAlignment="1">
      <alignment vertical="center"/>
    </xf>
    <xf numFmtId="168" fontId="9" fillId="0" borderId="0" xfId="4228" applyFont="1"/>
    <xf numFmtId="168" fontId="10" fillId="0" borderId="36" xfId="4228" applyFont="1" applyBorder="1" applyAlignment="1" applyProtection="1">
      <alignment horizontal="centerContinuous" vertical="center"/>
    </xf>
    <xf numFmtId="168" fontId="9" fillId="0" borderId="37" xfId="4228" applyFont="1" applyBorder="1" applyAlignment="1">
      <alignment horizontal="centerContinuous" vertical="center"/>
    </xf>
    <xf numFmtId="37" fontId="9" fillId="0" borderId="37" xfId="4228" applyNumberFormat="1" applyFont="1" applyBorder="1" applyAlignment="1" applyProtection="1">
      <alignment horizontal="centerContinuous" vertical="center"/>
    </xf>
    <xf numFmtId="168" fontId="9" fillId="0" borderId="38" xfId="4228" applyFont="1" applyBorder="1" applyAlignment="1">
      <alignment horizontal="centerContinuous" vertical="center"/>
    </xf>
    <xf numFmtId="168" fontId="10" fillId="0" borderId="39" xfId="4228" applyFont="1" applyBorder="1" applyAlignment="1" applyProtection="1">
      <alignment horizontal="centerContinuous" vertical="center"/>
    </xf>
    <xf numFmtId="168" fontId="9" fillId="0" borderId="0" xfId="4228" applyFont="1" applyBorder="1" applyAlignment="1">
      <alignment horizontal="centerContinuous" vertical="center"/>
    </xf>
    <xf numFmtId="37" fontId="9" fillId="0" borderId="0" xfId="4228" applyNumberFormat="1" applyFont="1" applyBorder="1" applyAlignment="1" applyProtection="1">
      <alignment horizontal="centerContinuous" vertical="center"/>
    </xf>
    <xf numFmtId="168" fontId="9" fillId="0" borderId="40" xfId="4228" applyFont="1" applyBorder="1" applyAlignment="1">
      <alignment horizontal="centerContinuous" vertical="center"/>
    </xf>
    <xf numFmtId="168" fontId="9" fillId="0" borderId="39" xfId="4228" applyFont="1" applyBorder="1" applyAlignment="1">
      <alignment vertical="center"/>
    </xf>
    <xf numFmtId="168" fontId="9" fillId="0" borderId="0" xfId="4228" applyFont="1" applyBorder="1" applyAlignment="1" applyProtection="1">
      <alignment horizontal="left" vertical="center"/>
    </xf>
    <xf numFmtId="168" fontId="9" fillId="0" borderId="40" xfId="4228" applyFont="1" applyBorder="1" applyAlignment="1">
      <alignment vertical="center"/>
    </xf>
    <xf numFmtId="37" fontId="9" fillId="0" borderId="0" xfId="4228" applyNumberFormat="1" applyFont="1" applyProtection="1"/>
    <xf numFmtId="168" fontId="9" fillId="0" borderId="39" xfId="4228" applyFont="1" applyBorder="1" applyAlignment="1">
      <alignment horizontal="centerContinuous" vertical="center"/>
    </xf>
    <xf numFmtId="168" fontId="9" fillId="0" borderId="0" xfId="4228" applyFont="1" applyAlignment="1">
      <alignment horizontal="centerContinuous"/>
    </xf>
    <xf numFmtId="37" fontId="9" fillId="0" borderId="0" xfId="4228" applyNumberFormat="1" applyFont="1" applyBorder="1" applyAlignment="1" applyProtection="1">
      <alignment vertical="center"/>
    </xf>
    <xf numFmtId="168" fontId="9" fillId="0" borderId="0" xfId="4228" applyFont="1" applyBorder="1" applyAlignment="1">
      <alignment vertical="center"/>
    </xf>
    <xf numFmtId="168" fontId="9" fillId="0" borderId="41" xfId="4228" applyFont="1" applyBorder="1" applyAlignment="1">
      <alignment vertical="center"/>
    </xf>
    <xf numFmtId="168" fontId="9" fillId="0" borderId="9" xfId="4228" applyFont="1" applyBorder="1" applyAlignment="1">
      <alignment vertical="center"/>
    </xf>
    <xf numFmtId="37" fontId="9" fillId="0" borderId="9" xfId="4228" applyNumberFormat="1" applyFont="1" applyBorder="1" applyAlignment="1" applyProtection="1">
      <alignment vertical="center"/>
    </xf>
    <xf numFmtId="168" fontId="9" fillId="0" borderId="42" xfId="4228" applyFont="1" applyBorder="1" applyAlignment="1">
      <alignment vertical="center"/>
    </xf>
    <xf numFmtId="168" fontId="11" fillId="0" borderId="0" xfId="4228" applyFont="1" applyAlignment="1" applyProtection="1">
      <alignment horizontal="left" vertical="center"/>
    </xf>
    <xf numFmtId="168" fontId="9" fillId="0" borderId="0" xfId="4228" applyFont="1" applyAlignment="1">
      <alignment horizontal="centerContinuous" vertical="center"/>
    </xf>
    <xf numFmtId="168" fontId="9" fillId="0" borderId="0" xfId="4228" applyFont="1" applyAlignment="1" applyProtection="1">
      <alignment horizontal="left"/>
    </xf>
    <xf numFmtId="168" fontId="197" fillId="0" borderId="0" xfId="4228" applyFont="1" applyProtection="1">
      <protection locked="0"/>
    </xf>
    <xf numFmtId="0" fontId="9" fillId="0" borderId="26" xfId="4216" applyFont="1" applyBorder="1" applyAlignment="1" applyProtection="1">
      <alignment vertical="center"/>
      <protection locked="0"/>
    </xf>
    <xf numFmtId="0" fontId="9" fillId="0" borderId="26" xfId="4216" applyFont="1" applyFill="1" applyBorder="1" applyAlignment="1" applyProtection="1">
      <alignment vertical="center"/>
      <protection locked="0"/>
    </xf>
    <xf numFmtId="175" fontId="9" fillId="0" borderId="26" xfId="4216" applyNumberFormat="1" applyFont="1" applyFill="1" applyBorder="1" applyAlignment="1" applyProtection="1">
      <alignment vertical="center"/>
      <protection locked="0"/>
    </xf>
    <xf numFmtId="175" fontId="9" fillId="0" borderId="9" xfId="4177" applyNumberFormat="1" applyFont="1" applyBorder="1" applyAlignment="1">
      <alignment horizontal="right"/>
    </xf>
    <xf numFmtId="0" fontId="9" fillId="0" borderId="9" xfId="4177" applyFont="1" applyBorder="1" applyAlignment="1">
      <alignment horizontal="right"/>
    </xf>
    <xf numFmtId="0" fontId="9" fillId="0" borderId="0" xfId="4216" applyFont="1" applyAlignment="1" applyProtection="1">
      <alignment vertical="center"/>
      <protection locked="0"/>
    </xf>
    <xf numFmtId="0" fontId="9" fillId="0" borderId="0" xfId="4216" applyFont="1" applyProtection="1">
      <protection locked="0"/>
    </xf>
    <xf numFmtId="175" fontId="10" fillId="0" borderId="36" xfId="4216" applyNumberFormat="1" applyFont="1" applyBorder="1" applyAlignment="1" applyProtection="1">
      <alignment horizontal="centerContinuous" vertical="center"/>
      <protection locked="0"/>
    </xf>
    <xf numFmtId="175" fontId="9" fillId="0" borderId="37" xfId="4216" applyNumberFormat="1" applyFont="1" applyBorder="1" applyAlignment="1" applyProtection="1">
      <alignment horizontal="centerContinuous" vertical="center"/>
      <protection locked="0"/>
    </xf>
    <xf numFmtId="175" fontId="9" fillId="0" borderId="37" xfId="4216" applyNumberFormat="1" applyFont="1" applyFill="1" applyBorder="1" applyAlignment="1" applyProtection="1">
      <alignment horizontal="centerContinuous" vertical="center"/>
      <protection locked="0"/>
    </xf>
    <xf numFmtId="175" fontId="9" fillId="0" borderId="38" xfId="4216" applyNumberFormat="1" applyFont="1" applyBorder="1" applyAlignment="1" applyProtection="1">
      <alignment horizontal="centerContinuous" vertical="center"/>
      <protection locked="0"/>
    </xf>
    <xf numFmtId="0" fontId="9" fillId="0" borderId="0" xfId="4216" applyFont="1" applyBorder="1" applyProtection="1">
      <protection locked="0"/>
    </xf>
    <xf numFmtId="175" fontId="9" fillId="0" borderId="61" xfId="4216" applyNumberFormat="1" applyFont="1" applyBorder="1" applyAlignment="1" applyProtection="1">
      <alignment horizontal="centerContinuous" vertical="center"/>
      <protection locked="0"/>
    </xf>
    <xf numFmtId="175" fontId="9" fillId="0" borderId="26" xfId="4216" applyNumberFormat="1" applyFont="1" applyBorder="1" applyAlignment="1" applyProtection="1">
      <alignment horizontal="centerContinuous" vertical="center"/>
      <protection locked="0"/>
    </xf>
    <xf numFmtId="175" fontId="9" fillId="0" borderId="26" xfId="4216" applyNumberFormat="1" applyFont="1" applyFill="1" applyBorder="1" applyAlignment="1" applyProtection="1">
      <alignment horizontal="centerContinuous" vertical="center"/>
      <protection locked="0"/>
    </xf>
    <xf numFmtId="175" fontId="9" fillId="0" borderId="55" xfId="4216" applyNumberFormat="1" applyFont="1" applyBorder="1" applyAlignment="1" applyProtection="1">
      <alignment horizontal="centerContinuous" vertical="center"/>
      <protection locked="0"/>
    </xf>
    <xf numFmtId="0" fontId="9" fillId="0" borderId="39" xfId="4216" applyFont="1" applyBorder="1" applyAlignment="1" applyProtection="1">
      <alignment horizontal="centerContinuous" vertical="center"/>
      <protection locked="0"/>
    </xf>
    <xf numFmtId="0" fontId="9" fillId="0" borderId="68" xfId="4216" applyFont="1" applyBorder="1" applyAlignment="1" applyProtection="1">
      <alignment vertical="center"/>
      <protection locked="0"/>
    </xf>
    <xf numFmtId="0" fontId="9" fillId="0" borderId="24" xfId="4216" applyFont="1" applyBorder="1" applyAlignment="1" applyProtection="1">
      <alignment vertical="center"/>
      <protection locked="0"/>
    </xf>
    <xf numFmtId="0" fontId="9" fillId="0" borderId="0" xfId="4216" applyFont="1" applyFill="1" applyBorder="1" applyAlignment="1" applyProtection="1">
      <alignment vertical="center"/>
      <protection locked="0"/>
    </xf>
    <xf numFmtId="175" fontId="9" fillId="0" borderId="25" xfId="4216" applyNumberFormat="1" applyFont="1" applyFill="1" applyBorder="1" applyAlignment="1" applyProtection="1">
      <alignment horizontal="centerContinuous" vertical="center"/>
      <protection locked="0"/>
    </xf>
    <xf numFmtId="0" fontId="9" fillId="0" borderId="68" xfId="4216" applyFont="1" applyBorder="1" applyAlignment="1" applyProtection="1">
      <alignment horizontal="center" vertical="center"/>
      <protection locked="0"/>
    </xf>
    <xf numFmtId="0" fontId="9" fillId="0" borderId="40" xfId="4216" applyFont="1" applyBorder="1" applyAlignment="1" applyProtection="1">
      <alignment horizontal="centerContinuous" vertical="center"/>
      <protection locked="0"/>
    </xf>
    <xf numFmtId="0" fontId="9" fillId="0" borderId="39" xfId="4216" applyFont="1" applyBorder="1" applyAlignment="1" applyProtection="1">
      <alignment horizontal="center" vertical="center"/>
      <protection locked="0"/>
    </xf>
    <xf numFmtId="0" fontId="9" fillId="0" borderId="24" xfId="4216" applyFont="1" applyBorder="1" applyAlignment="1" applyProtection="1">
      <alignment horizontal="centerContinuous" vertical="center"/>
      <protection locked="0"/>
    </xf>
    <xf numFmtId="0" fontId="9" fillId="0" borderId="0" xfId="4216" applyFont="1" applyFill="1" applyBorder="1" applyAlignment="1" applyProtection="1">
      <alignment horizontal="centerContinuous" vertical="center"/>
      <protection locked="0"/>
    </xf>
    <xf numFmtId="0" fontId="9" fillId="0" borderId="68" xfId="4216" applyFont="1" applyFill="1" applyBorder="1" applyAlignment="1" applyProtection="1">
      <alignment horizontal="centerContinuous" vertical="center"/>
      <protection locked="0"/>
    </xf>
    <xf numFmtId="0" fontId="9" fillId="0" borderId="0" xfId="4216" applyFont="1" applyBorder="1" applyAlignment="1" applyProtection="1">
      <alignment horizontal="centerContinuous" vertical="center"/>
      <protection locked="0"/>
    </xf>
    <xf numFmtId="0" fontId="9" fillId="0" borderId="68" xfId="4216" applyFont="1" applyBorder="1" applyAlignment="1" applyProtection="1">
      <alignment horizontal="centerContinuous" vertical="center"/>
      <protection locked="0"/>
    </xf>
    <xf numFmtId="0" fontId="9" fillId="0" borderId="40" xfId="4216" applyFont="1" applyBorder="1" applyAlignment="1" applyProtection="1">
      <alignment horizontal="center" vertical="center"/>
      <protection locked="0"/>
    </xf>
    <xf numFmtId="0" fontId="9" fillId="0" borderId="68" xfId="4216" applyFont="1" applyFill="1" applyBorder="1" applyAlignment="1" applyProtection="1">
      <alignment vertical="center"/>
      <protection locked="0"/>
    </xf>
    <xf numFmtId="0" fontId="9" fillId="0" borderId="61" xfId="4216" applyFont="1" applyBorder="1" applyAlignment="1" applyProtection="1">
      <alignment horizontal="centerContinuous" vertical="center"/>
      <protection locked="0"/>
    </xf>
    <xf numFmtId="0" fontId="9" fillId="0" borderId="71" xfId="4216" applyFont="1" applyBorder="1" applyAlignment="1" applyProtection="1">
      <alignment vertical="center"/>
      <protection locked="0"/>
    </xf>
    <xf numFmtId="0" fontId="9" fillId="0" borderId="27" xfId="4216" applyFont="1" applyBorder="1" applyAlignment="1" applyProtection="1">
      <alignment horizontal="centerContinuous" vertical="center"/>
      <protection locked="0"/>
    </xf>
    <xf numFmtId="0" fontId="9" fillId="0" borderId="76" xfId="4216" applyFont="1" applyBorder="1" applyAlignment="1" applyProtection="1">
      <alignment horizontal="centerContinuous" vertical="center"/>
      <protection locked="0"/>
    </xf>
    <xf numFmtId="0" fontId="9" fillId="0" borderId="0" xfId="4216" applyFont="1" applyBorder="1" applyAlignment="1" applyProtection="1">
      <alignment vertical="center"/>
      <protection locked="0"/>
    </xf>
    <xf numFmtId="0" fontId="9" fillId="0" borderId="59" xfId="4216" applyFont="1" applyFill="1" applyBorder="1" applyAlignment="1" applyProtection="1">
      <alignment vertical="center"/>
      <protection locked="0"/>
    </xf>
    <xf numFmtId="0" fontId="9" fillId="0" borderId="73" xfId="4216" applyFont="1" applyFill="1" applyBorder="1" applyAlignment="1" applyProtection="1">
      <alignment vertical="center"/>
      <protection locked="0"/>
    </xf>
    <xf numFmtId="0" fontId="9" fillId="0" borderId="73" xfId="4216" applyFont="1" applyBorder="1" applyAlignment="1" applyProtection="1">
      <alignment vertical="center"/>
      <protection locked="0"/>
    </xf>
    <xf numFmtId="0" fontId="9" fillId="0" borderId="119" xfId="4216" applyFont="1" applyBorder="1" applyAlignment="1" applyProtection="1">
      <alignment vertical="center"/>
      <protection locked="0"/>
    </xf>
    <xf numFmtId="0" fontId="9" fillId="0" borderId="61" xfId="4216" applyFont="1" applyBorder="1" applyAlignment="1" applyProtection="1">
      <alignment horizontal="center" vertical="center"/>
      <protection locked="0"/>
    </xf>
    <xf numFmtId="0" fontId="9" fillId="0" borderId="71" xfId="4216" applyFont="1" applyBorder="1" applyAlignment="1" applyProtection="1">
      <alignment horizontal="centerContinuous" vertical="center"/>
      <protection locked="0"/>
    </xf>
    <xf numFmtId="167" fontId="9" fillId="0" borderId="54" xfId="1989" applyNumberFormat="1" applyFont="1" applyFill="1" applyBorder="1" applyAlignment="1" applyProtection="1">
      <alignment vertical="center"/>
      <protection locked="0"/>
    </xf>
    <xf numFmtId="167" fontId="9" fillId="0" borderId="71" xfId="1989" applyNumberFormat="1" applyFont="1" applyFill="1" applyBorder="1" applyAlignment="1" applyProtection="1">
      <alignment vertical="center"/>
      <protection locked="0"/>
    </xf>
    <xf numFmtId="167" fontId="9" fillId="0" borderId="71" xfId="1989" applyNumberFormat="1" applyFont="1" applyFill="1" applyBorder="1" applyAlignment="1" applyProtection="1">
      <alignment horizontal="right" vertical="center"/>
      <protection locked="0"/>
    </xf>
    <xf numFmtId="167" fontId="9" fillId="0" borderId="76" xfId="1989" applyNumberFormat="1" applyFont="1" applyFill="1" applyBorder="1" applyAlignment="1" applyProtection="1">
      <alignment vertical="center"/>
      <protection locked="0"/>
    </xf>
    <xf numFmtId="0" fontId="9" fillId="0" borderId="55" xfId="4216" applyFont="1" applyBorder="1" applyAlignment="1" applyProtection="1">
      <alignment horizontal="centerContinuous" vertical="center"/>
      <protection locked="0"/>
    </xf>
    <xf numFmtId="167" fontId="9" fillId="0" borderId="54" xfId="1989" applyNumberFormat="1" applyFont="1" applyFill="1" applyBorder="1" applyAlignment="1" applyProtection="1">
      <alignment horizontal="right" vertical="center"/>
      <protection locked="0"/>
    </xf>
    <xf numFmtId="167" fontId="9" fillId="0" borderId="52" xfId="1989" applyNumberFormat="1" applyFont="1" applyFill="1" applyBorder="1" applyAlignment="1" applyProtection="1">
      <alignment vertical="center"/>
      <protection locked="0"/>
    </xf>
    <xf numFmtId="167" fontId="9" fillId="0" borderId="68" xfId="1989" applyNumberFormat="1" applyFont="1" applyFill="1" applyBorder="1" applyAlignment="1" applyProtection="1">
      <alignment vertical="center"/>
      <protection locked="0"/>
    </xf>
    <xf numFmtId="167" fontId="9" fillId="0" borderId="68" xfId="1989" applyNumberFormat="1" applyFont="1" applyFill="1" applyBorder="1" applyAlignment="1" applyProtection="1">
      <alignment horizontal="right" vertical="center"/>
      <protection locked="0"/>
    </xf>
    <xf numFmtId="167" fontId="9" fillId="0" borderId="53" xfId="1989" applyNumberFormat="1" applyFont="1" applyFill="1" applyBorder="1" applyAlignment="1" applyProtection="1">
      <alignment vertical="center"/>
      <protection locked="0"/>
    </xf>
    <xf numFmtId="167" fontId="9" fillId="0" borderId="2" xfId="1989" applyNumberFormat="1" applyFont="1" applyFill="1" applyBorder="1" applyAlignment="1" applyProtection="1">
      <alignment horizontal="right" vertical="center"/>
      <protection locked="0"/>
    </xf>
    <xf numFmtId="167" fontId="9" fillId="0" borderId="27" xfId="1989" applyNumberFormat="1" applyFont="1" applyFill="1" applyBorder="1" applyAlignment="1" applyProtection="1">
      <alignment vertical="center"/>
      <protection locked="0"/>
    </xf>
    <xf numFmtId="167" fontId="9" fillId="0" borderId="61" xfId="1989" applyNumberFormat="1" applyFont="1" applyFill="1" applyBorder="1" applyAlignment="1" applyProtection="1">
      <alignment horizontal="right" vertical="center"/>
      <protection locked="0"/>
    </xf>
    <xf numFmtId="167" fontId="9" fillId="0" borderId="76" xfId="1989" applyNumberFormat="1" applyFont="1" applyFill="1" applyBorder="1" applyAlignment="1" applyProtection="1">
      <alignment horizontal="center" vertical="center"/>
      <protection locked="0"/>
    </xf>
    <xf numFmtId="167" fontId="9" fillId="0" borderId="61" xfId="1989" applyNumberFormat="1" applyFont="1" applyFill="1" applyBorder="1" applyAlignment="1" applyProtection="1">
      <alignment vertical="center"/>
      <protection locked="0"/>
    </xf>
    <xf numFmtId="167" fontId="9" fillId="0" borderId="53" xfId="1989" applyNumberFormat="1" applyFont="1" applyFill="1" applyBorder="1" applyAlignment="1" applyProtection="1">
      <alignment horizontal="center" vertical="center"/>
      <protection locked="0"/>
    </xf>
    <xf numFmtId="0" fontId="9" fillId="0" borderId="135" xfId="4216" applyFont="1" applyBorder="1" applyAlignment="1" applyProtection="1">
      <alignment vertical="center"/>
      <protection locked="0"/>
    </xf>
    <xf numFmtId="167" fontId="9" fillId="0" borderId="26" xfId="1989" applyNumberFormat="1" applyFont="1" applyFill="1" applyBorder="1" applyAlignment="1" applyProtection="1">
      <alignment horizontal="right" vertical="center"/>
      <protection locked="0"/>
    </xf>
    <xf numFmtId="167" fontId="9" fillId="0" borderId="39" xfId="1989" applyNumberFormat="1" applyFont="1" applyFill="1" applyBorder="1" applyAlignment="1" applyProtection="1">
      <alignment vertical="center"/>
      <protection locked="0"/>
    </xf>
    <xf numFmtId="37" fontId="9" fillId="0" borderId="26" xfId="4206" applyNumberFormat="1" applyFont="1" applyFill="1" applyBorder="1" applyAlignment="1" applyProtection="1">
      <alignment vertical="center"/>
      <protection locked="0"/>
    </xf>
    <xf numFmtId="167" fontId="9" fillId="0" borderId="41" xfId="1989" applyNumberFormat="1" applyFont="1" applyFill="1" applyBorder="1" applyAlignment="1" applyProtection="1">
      <alignment vertical="center"/>
      <protection locked="0"/>
    </xf>
    <xf numFmtId="167" fontId="9" fillId="0" borderId="81" xfId="1989" applyNumberFormat="1" applyFont="1" applyFill="1" applyBorder="1" applyAlignment="1" applyProtection="1">
      <alignment vertical="center"/>
      <protection locked="0"/>
    </xf>
    <xf numFmtId="167" fontId="9" fillId="0" borderId="58" xfId="1989" applyNumberFormat="1" applyFont="1" applyFill="1" applyBorder="1" applyAlignment="1" applyProtection="1">
      <alignment vertical="center"/>
      <protection locked="0"/>
    </xf>
    <xf numFmtId="167" fontId="9" fillId="0" borderId="142" xfId="1989" applyNumberFormat="1" applyFont="1" applyFill="1" applyBorder="1" applyAlignment="1" applyProtection="1">
      <alignment vertical="center"/>
      <protection locked="0"/>
    </xf>
    <xf numFmtId="167" fontId="9" fillId="0" borderId="0" xfId="1989" applyNumberFormat="1" applyFont="1" applyFill="1" applyBorder="1" applyAlignment="1" applyProtection="1">
      <alignment vertical="center"/>
      <protection locked="0"/>
    </xf>
    <xf numFmtId="43" fontId="9" fillId="0" borderId="0" xfId="1989" applyFont="1" applyFill="1" applyBorder="1" applyAlignment="1" applyProtection="1">
      <alignment vertical="center"/>
      <protection locked="0"/>
    </xf>
    <xf numFmtId="175" fontId="9" fillId="0" borderId="39" xfId="4216" applyNumberFormat="1" applyFont="1" applyBorder="1" applyAlignment="1" applyProtection="1">
      <alignment vertical="center"/>
      <protection locked="0"/>
    </xf>
    <xf numFmtId="175" fontId="9" fillId="0" borderId="0" xfId="4216" applyNumberFormat="1" applyFont="1" applyBorder="1" applyAlignment="1" applyProtection="1">
      <alignment vertical="center"/>
      <protection locked="0"/>
    </xf>
    <xf numFmtId="175" fontId="9" fillId="0" borderId="0" xfId="4216" applyNumberFormat="1" applyFont="1" applyFill="1" applyBorder="1" applyAlignment="1" applyProtection="1">
      <alignment vertical="center"/>
      <protection locked="0"/>
    </xf>
    <xf numFmtId="175" fontId="9" fillId="0" borderId="40" xfId="4216" applyNumberFormat="1" applyFont="1" applyBorder="1" applyAlignment="1" applyProtection="1">
      <alignment vertical="center"/>
      <protection locked="0"/>
    </xf>
    <xf numFmtId="175" fontId="9" fillId="0" borderId="41" xfId="4216" applyNumberFormat="1" applyFont="1" applyBorder="1" applyAlignment="1" applyProtection="1">
      <alignment vertical="center"/>
      <protection locked="0"/>
    </xf>
    <xf numFmtId="175" fontId="9" fillId="0" borderId="9" xfId="4216" applyNumberFormat="1" applyFont="1" applyBorder="1" applyAlignment="1" applyProtection="1">
      <alignment vertical="center"/>
      <protection locked="0"/>
    </xf>
    <xf numFmtId="175" fontId="9" fillId="0" borderId="9" xfId="4216" applyNumberFormat="1" applyFont="1" applyFill="1" applyBorder="1" applyAlignment="1" applyProtection="1">
      <alignment vertical="center"/>
      <protection locked="0"/>
    </xf>
    <xf numFmtId="175" fontId="9" fillId="0" borderId="42" xfId="4216" applyNumberFormat="1" applyFont="1" applyBorder="1" applyAlignment="1" applyProtection="1">
      <alignment vertical="center"/>
      <protection locked="0"/>
    </xf>
    <xf numFmtId="175" fontId="9" fillId="0" borderId="0" xfId="4216" applyNumberFormat="1" applyFont="1" applyBorder="1" applyAlignment="1" applyProtection="1">
      <alignment horizontal="right" vertical="center"/>
      <protection locked="0"/>
    </xf>
    <xf numFmtId="175" fontId="9" fillId="0" borderId="0" xfId="4216" applyNumberFormat="1" applyFont="1" applyProtection="1">
      <protection locked="0"/>
    </xf>
    <xf numFmtId="175" fontId="9" fillId="0" borderId="0" xfId="4216" applyNumberFormat="1" applyFont="1" applyFill="1" applyProtection="1">
      <protection locked="0"/>
    </xf>
    <xf numFmtId="0" fontId="9" fillId="0" borderId="0" xfId="4216" applyFont="1" applyFill="1" applyProtection="1">
      <protection locked="0"/>
    </xf>
    <xf numFmtId="175" fontId="9" fillId="0" borderId="0" xfId="4195" quotePrefix="1" applyNumberFormat="1" applyFont="1" applyAlignment="1" applyProtection="1">
      <alignment horizontal="left" vertical="center"/>
      <protection locked="0"/>
    </xf>
    <xf numFmtId="175" fontId="9" fillId="0" borderId="0" xfId="4217" applyNumberFormat="1" applyFont="1" applyAlignment="1" applyProtection="1">
      <alignment vertical="center"/>
      <protection locked="0"/>
    </xf>
    <xf numFmtId="175" fontId="9" fillId="0" borderId="0" xfId="4217" applyNumberFormat="1" applyFont="1" applyFill="1" applyAlignment="1" applyProtection="1">
      <alignment vertical="center"/>
      <protection locked="0"/>
    </xf>
    <xf numFmtId="0" fontId="9" fillId="0" borderId="0" xfId="4217" applyFont="1" applyFill="1" applyAlignment="1" applyProtection="1">
      <alignment vertical="center"/>
      <protection locked="0"/>
    </xf>
    <xf numFmtId="0" fontId="9" fillId="0" borderId="0" xfId="4217" applyFont="1" applyAlignment="1" applyProtection="1">
      <alignment vertical="center"/>
      <protection locked="0"/>
    </xf>
    <xf numFmtId="0" fontId="9" fillId="0" borderId="0" xfId="4217" applyFont="1" applyAlignment="1" applyProtection="1">
      <alignment horizontal="right" vertical="center"/>
      <protection locked="0"/>
    </xf>
    <xf numFmtId="0" fontId="9" fillId="0" borderId="0" xfId="4217" applyFont="1" applyProtection="1">
      <protection locked="0"/>
    </xf>
    <xf numFmtId="175" fontId="10" fillId="0" borderId="36" xfId="4217" applyNumberFormat="1" applyFont="1" applyBorder="1" applyAlignment="1" applyProtection="1">
      <alignment horizontal="centerContinuous" vertical="center"/>
      <protection locked="0"/>
    </xf>
    <xf numFmtId="175" fontId="10" fillId="0" borderId="37" xfId="4217" applyNumberFormat="1" applyFont="1" applyBorder="1" applyAlignment="1" applyProtection="1">
      <alignment horizontal="centerContinuous" vertical="center"/>
      <protection locked="0"/>
    </xf>
    <xf numFmtId="175" fontId="10" fillId="0" borderId="37" xfId="4217" applyNumberFormat="1" applyFont="1" applyFill="1" applyBorder="1" applyAlignment="1" applyProtection="1">
      <alignment horizontal="centerContinuous" vertical="center"/>
      <protection locked="0"/>
    </xf>
    <xf numFmtId="175" fontId="10" fillId="0" borderId="38" xfId="4217" applyNumberFormat="1" applyFont="1" applyBorder="1" applyAlignment="1" applyProtection="1">
      <alignment horizontal="centerContinuous" vertical="center"/>
      <protection locked="0"/>
    </xf>
    <xf numFmtId="0" fontId="9" fillId="0" borderId="0" xfId="4217" applyFont="1" applyBorder="1" applyProtection="1">
      <protection locked="0"/>
    </xf>
    <xf numFmtId="175" fontId="10" fillId="0" borderId="61" xfId="4217" applyNumberFormat="1" applyFont="1" applyBorder="1" applyAlignment="1" applyProtection="1">
      <alignment horizontal="centerContinuous" vertical="center"/>
      <protection locked="0"/>
    </xf>
    <xf numFmtId="175" fontId="10" fillId="0" borderId="26" xfId="4217" applyNumberFormat="1" applyFont="1" applyBorder="1" applyAlignment="1" applyProtection="1">
      <alignment horizontal="centerContinuous" vertical="center"/>
      <protection locked="0"/>
    </xf>
    <xf numFmtId="175" fontId="199" fillId="0" borderId="26" xfId="4217" applyNumberFormat="1" applyFont="1" applyFill="1" applyBorder="1" applyAlignment="1" applyProtection="1">
      <alignment horizontal="centerContinuous" vertical="center"/>
      <protection locked="0"/>
    </xf>
    <xf numFmtId="175" fontId="10" fillId="0" borderId="26" xfId="4217" applyNumberFormat="1" applyFont="1" applyFill="1" applyBorder="1" applyAlignment="1" applyProtection="1">
      <alignment horizontal="centerContinuous" vertical="center"/>
      <protection locked="0"/>
    </xf>
    <xf numFmtId="175" fontId="10" fillId="0" borderId="55" xfId="4217" applyNumberFormat="1" applyFont="1" applyBorder="1" applyAlignment="1" applyProtection="1">
      <alignment horizontal="centerContinuous" vertical="center"/>
      <protection locked="0"/>
    </xf>
    <xf numFmtId="0" fontId="9" fillId="0" borderId="39" xfId="4217" applyFont="1" applyBorder="1" applyAlignment="1" applyProtection="1">
      <alignment vertical="center"/>
      <protection locked="0"/>
    </xf>
    <xf numFmtId="0" fontId="9" fillId="0" borderId="68" xfId="4217" applyFont="1" applyBorder="1" applyAlignment="1" applyProtection="1">
      <alignment vertical="center"/>
      <protection locked="0"/>
    </xf>
    <xf numFmtId="0" fontId="9" fillId="0" borderId="24" xfId="4217" applyFont="1" applyFill="1" applyBorder="1" applyAlignment="1" applyProtection="1">
      <alignment vertical="center"/>
      <protection locked="0"/>
    </xf>
    <xf numFmtId="175" fontId="9" fillId="0" borderId="26" xfId="4217" applyNumberFormat="1" applyFont="1" applyFill="1" applyBorder="1" applyAlignment="1" applyProtection="1">
      <alignment horizontal="centerContinuous" vertical="center"/>
      <protection locked="0"/>
    </xf>
    <xf numFmtId="175" fontId="9" fillId="0" borderId="27" xfId="4217" applyNumberFormat="1" applyFont="1" applyFill="1" applyBorder="1" applyAlignment="1" applyProtection="1">
      <alignment horizontal="centerContinuous" vertical="center"/>
      <protection locked="0"/>
    </xf>
    <xf numFmtId="175" fontId="9" fillId="0" borderId="25" xfId="4217" applyNumberFormat="1" applyFont="1" applyFill="1" applyBorder="1" applyAlignment="1" applyProtection="1">
      <alignment horizontal="centerContinuous" vertical="center"/>
      <protection locked="0"/>
    </xf>
    <xf numFmtId="175" fontId="9" fillId="0" borderId="27" xfId="4217" applyNumberFormat="1" applyFont="1" applyBorder="1" applyAlignment="1" applyProtection="1">
      <alignment horizontal="centerContinuous" vertical="center"/>
      <protection locked="0"/>
    </xf>
    <xf numFmtId="0" fontId="9" fillId="0" borderId="40" xfId="4217" applyFont="1" applyBorder="1" applyAlignment="1" applyProtection="1">
      <alignment vertical="center"/>
      <protection locked="0"/>
    </xf>
    <xf numFmtId="0" fontId="9" fillId="0" borderId="39" xfId="4217" applyFont="1" applyBorder="1" applyAlignment="1" applyProtection="1">
      <alignment horizontal="centerContinuous" vertical="center"/>
      <protection locked="0"/>
    </xf>
    <xf numFmtId="0" fontId="9" fillId="0" borderId="68" xfId="4217" applyFont="1" applyBorder="1" applyAlignment="1" applyProtection="1">
      <alignment horizontal="centerContinuous" vertical="center"/>
      <protection locked="0"/>
    </xf>
    <xf numFmtId="0" fontId="9" fillId="0" borderId="24" xfId="4217" applyFont="1" applyFill="1" applyBorder="1" applyAlignment="1" applyProtection="1">
      <alignment horizontal="centerContinuous" vertical="center"/>
      <protection locked="0"/>
    </xf>
    <xf numFmtId="0" fontId="9" fillId="0" borderId="0" xfId="4217" applyFont="1" applyFill="1" applyBorder="1" applyAlignment="1" applyProtection="1">
      <alignment horizontal="centerContinuous" vertical="center"/>
      <protection locked="0"/>
    </xf>
    <xf numFmtId="0" fontId="9" fillId="0" borderId="68" xfId="4217" applyFont="1" applyFill="1" applyBorder="1" applyAlignment="1" applyProtection="1">
      <alignment horizontal="centerContinuous" vertical="center"/>
      <protection locked="0"/>
    </xf>
    <xf numFmtId="0" fontId="9" fillId="0" borderId="23" xfId="4217" applyFont="1" applyFill="1" applyBorder="1" applyAlignment="1" applyProtection="1">
      <alignment horizontal="centerContinuous" vertical="center"/>
      <protection locked="0"/>
    </xf>
    <xf numFmtId="0" fontId="9" fillId="0" borderId="40" xfId="4217" applyFont="1" applyBorder="1" applyAlignment="1" applyProtection="1">
      <alignment horizontal="centerContinuous" vertical="center"/>
      <protection locked="0"/>
    </xf>
    <xf numFmtId="0" fontId="9" fillId="0" borderId="0" xfId="4217" applyFont="1" applyFill="1" applyBorder="1" applyAlignment="1" applyProtection="1">
      <alignment vertical="center"/>
      <protection locked="0"/>
    </xf>
    <xf numFmtId="0" fontId="9" fillId="0" borderId="23" xfId="4217" applyFont="1" applyFill="1" applyBorder="1" applyAlignment="1" applyProtection="1">
      <alignment vertical="center"/>
      <protection locked="0"/>
    </xf>
    <xf numFmtId="0" fontId="9" fillId="0" borderId="61" xfId="4217" applyFont="1" applyBorder="1" applyAlignment="1" applyProtection="1">
      <alignment horizontal="centerContinuous" vertical="center"/>
      <protection locked="0"/>
    </xf>
    <xf numFmtId="0" fontId="9" fillId="0" borderId="71" xfId="4217" applyFont="1" applyBorder="1" applyAlignment="1" applyProtection="1">
      <alignment vertical="center"/>
      <protection locked="0"/>
    </xf>
    <xf numFmtId="0" fontId="9" fillId="0" borderId="55" xfId="4217" applyFont="1" applyBorder="1" applyAlignment="1" applyProtection="1">
      <alignment vertical="center"/>
      <protection locked="0"/>
    </xf>
    <xf numFmtId="0" fontId="9" fillId="0" borderId="23" xfId="4217" applyFont="1" applyBorder="1" applyAlignment="1" applyProtection="1">
      <alignment vertical="center"/>
      <protection locked="0"/>
    </xf>
    <xf numFmtId="37" fontId="9" fillId="0" borderId="59" xfId="4217" applyNumberFormat="1" applyFont="1" applyFill="1" applyBorder="1" applyAlignment="1" applyProtection="1">
      <alignment vertical="center"/>
      <protection locked="0"/>
    </xf>
    <xf numFmtId="37" fontId="9" fillId="0" borderId="37" xfId="4217" applyNumberFormat="1" applyFont="1" applyFill="1" applyBorder="1" applyAlignment="1" applyProtection="1">
      <alignment vertical="center"/>
      <protection locked="0"/>
    </xf>
    <xf numFmtId="37" fontId="9" fillId="0" borderId="73" xfId="4217" applyNumberFormat="1" applyFont="1" applyFill="1" applyBorder="1" applyAlignment="1" applyProtection="1">
      <alignment vertical="center"/>
      <protection locked="0"/>
    </xf>
    <xf numFmtId="37" fontId="9" fillId="0" borderId="119" xfId="4217" applyNumberFormat="1" applyFont="1" applyBorder="1" applyAlignment="1" applyProtection="1">
      <alignment vertical="center"/>
      <protection locked="0"/>
    </xf>
    <xf numFmtId="0" fontId="9" fillId="0" borderId="25" xfId="4217" applyFont="1" applyBorder="1" applyAlignment="1" applyProtection="1">
      <alignment vertical="center"/>
      <protection locked="0"/>
    </xf>
    <xf numFmtId="167" fontId="166" fillId="0" borderId="26" xfId="1989" applyNumberFormat="1" applyFont="1" applyFill="1" applyBorder="1" applyAlignment="1" applyProtection="1">
      <alignment vertical="center"/>
      <protection locked="0"/>
    </xf>
    <xf numFmtId="167" fontId="166" fillId="0" borderId="76" xfId="1989" applyNumberFormat="1" applyFont="1" applyFill="1" applyBorder="1" applyAlignment="1" applyProtection="1">
      <alignment vertical="center"/>
      <protection locked="0"/>
    </xf>
    <xf numFmtId="0" fontId="9" fillId="0" borderId="55" xfId="4217" applyFont="1" applyBorder="1" applyAlignment="1" applyProtection="1">
      <alignment horizontal="centerContinuous" vertical="center"/>
      <protection locked="0"/>
    </xf>
    <xf numFmtId="167" fontId="166" fillId="0" borderId="71" xfId="1989" applyNumberFormat="1" applyFont="1" applyFill="1" applyBorder="1" applyAlignment="1" applyProtection="1">
      <alignment vertical="center"/>
      <protection locked="0"/>
    </xf>
    <xf numFmtId="167" fontId="9" fillId="0" borderId="76" xfId="1989" applyNumberFormat="1" applyFont="1" applyFill="1" applyBorder="1" applyAlignment="1" applyProtection="1">
      <alignment horizontal="right" vertical="center"/>
      <protection locked="0"/>
    </xf>
    <xf numFmtId="0" fontId="200" fillId="0" borderId="0" xfId="4217" applyFont="1" applyBorder="1" applyProtection="1">
      <protection locked="0"/>
    </xf>
    <xf numFmtId="0" fontId="9" fillId="0" borderId="55" xfId="4217" applyFont="1" applyFill="1" applyBorder="1" applyAlignment="1" applyProtection="1">
      <alignment horizontal="centerContinuous" vertical="center"/>
      <protection locked="0"/>
    </xf>
    <xf numFmtId="0" fontId="200" fillId="0" borderId="0" xfId="4217" applyFont="1" applyFill="1" applyBorder="1" applyProtection="1">
      <protection locked="0"/>
    </xf>
    <xf numFmtId="0" fontId="9" fillId="0" borderId="0" xfId="4217" applyFont="1" applyFill="1" applyBorder="1" applyProtection="1">
      <protection locked="0"/>
    </xf>
    <xf numFmtId="0" fontId="9" fillId="0" borderId="0" xfId="4217" applyFont="1" applyFill="1" applyProtection="1">
      <protection locked="0"/>
    </xf>
    <xf numFmtId="0" fontId="9" fillId="0" borderId="40" xfId="4217" applyFont="1" applyFill="1" applyBorder="1" applyAlignment="1" applyProtection="1">
      <alignment horizontal="centerContinuous" vertical="center"/>
      <protection locked="0"/>
    </xf>
    <xf numFmtId="167" fontId="9" fillId="0" borderId="70" xfId="1989" applyNumberFormat="1" applyFont="1" applyFill="1" applyBorder="1" applyAlignment="1" applyProtection="1">
      <alignment vertical="center"/>
      <protection locked="0"/>
    </xf>
    <xf numFmtId="0" fontId="9" fillId="0" borderId="71" xfId="4216" applyFont="1" applyBorder="1" applyAlignment="1" applyProtection="1">
      <alignment horizontal="center" vertical="center"/>
      <protection locked="0"/>
    </xf>
    <xf numFmtId="0" fontId="9" fillId="0" borderId="23" xfId="4217" applyFont="1" applyBorder="1" applyAlignment="1" applyProtection="1">
      <alignment horizontal="center" vertical="center"/>
      <protection locked="0"/>
    </xf>
    <xf numFmtId="167" fontId="9" fillId="0" borderId="24" xfId="1989" applyNumberFormat="1" applyFont="1" applyFill="1" applyBorder="1" applyAlignment="1" applyProtection="1">
      <alignment vertical="center"/>
      <protection locked="0"/>
    </xf>
    <xf numFmtId="167" fontId="9" fillId="0" borderId="75" xfId="1989" applyNumberFormat="1" applyFont="1" applyFill="1" applyBorder="1" applyAlignment="1" applyProtection="1">
      <alignment vertical="center"/>
      <protection locked="0"/>
    </xf>
    <xf numFmtId="167" fontId="166" fillId="0" borderId="0" xfId="1989" applyNumberFormat="1" applyFont="1" applyFill="1" applyBorder="1" applyAlignment="1" applyProtection="1">
      <alignment vertical="center"/>
      <protection locked="0"/>
    </xf>
    <xf numFmtId="167" fontId="9" fillId="0" borderId="53" xfId="1989" applyNumberFormat="1" applyFont="1" applyFill="1" applyBorder="1" applyAlignment="1" applyProtection="1">
      <alignment horizontal="right" vertical="center"/>
      <protection locked="0"/>
    </xf>
    <xf numFmtId="0" fontId="9" fillId="0" borderId="25" xfId="4217" applyFont="1" applyBorder="1" applyAlignment="1" applyProtection="1">
      <alignment horizontal="center" vertical="center"/>
      <protection locked="0"/>
    </xf>
    <xf numFmtId="167" fontId="166" fillId="0" borderId="66" xfId="1989" applyNumberFormat="1" applyFont="1" applyFill="1" applyBorder="1" applyAlignment="1" applyProtection="1">
      <alignment vertical="center"/>
      <protection locked="0"/>
    </xf>
    <xf numFmtId="167" fontId="166" fillId="0" borderId="2" xfId="1989" applyNumberFormat="1" applyFont="1" applyFill="1" applyBorder="1" applyAlignment="1" applyProtection="1">
      <alignment vertical="center"/>
      <protection locked="0"/>
    </xf>
    <xf numFmtId="167" fontId="166" fillId="0" borderId="27" xfId="1989" applyNumberFormat="1" applyFont="1" applyFill="1" applyBorder="1" applyAlignment="1" applyProtection="1">
      <alignment vertical="center"/>
      <protection locked="0"/>
    </xf>
    <xf numFmtId="167" fontId="9" fillId="0" borderId="85" xfId="1989" applyNumberFormat="1" applyFont="1" applyFill="1" applyBorder="1" applyAlignment="1" applyProtection="1">
      <alignment vertical="center"/>
      <protection locked="0"/>
    </xf>
    <xf numFmtId="167" fontId="9" fillId="0" borderId="94" xfId="1989" applyNumberFormat="1" applyFont="1" applyFill="1" applyBorder="1" applyAlignment="1" applyProtection="1">
      <alignment vertical="center"/>
      <protection locked="0"/>
    </xf>
    <xf numFmtId="175" fontId="9" fillId="0" borderId="39" xfId="4217" applyNumberFormat="1" applyFont="1" applyBorder="1" applyAlignment="1" applyProtection="1">
      <alignment vertical="center"/>
      <protection locked="0"/>
    </xf>
    <xf numFmtId="175" fontId="9" fillId="0" borderId="0" xfId="4217" applyNumberFormat="1" applyFont="1" applyBorder="1" applyAlignment="1" applyProtection="1">
      <alignment vertical="center"/>
      <protection locked="0"/>
    </xf>
    <xf numFmtId="175" fontId="9" fillId="0" borderId="0" xfId="4217" applyNumberFormat="1" applyFont="1" applyFill="1" applyBorder="1" applyAlignment="1" applyProtection="1">
      <alignment vertical="center"/>
      <protection locked="0"/>
    </xf>
    <xf numFmtId="175" fontId="9" fillId="0" borderId="40" xfId="4217" applyNumberFormat="1" applyFont="1" applyBorder="1" applyAlignment="1" applyProtection="1">
      <alignment vertical="center"/>
      <protection locked="0"/>
    </xf>
    <xf numFmtId="0" fontId="2" fillId="0" borderId="39" xfId="4217" applyBorder="1"/>
    <xf numFmtId="175" fontId="9" fillId="0" borderId="41" xfId="4217" applyNumberFormat="1" applyFont="1" applyBorder="1" applyAlignment="1" applyProtection="1">
      <alignment vertical="center"/>
      <protection locked="0"/>
    </xf>
    <xf numFmtId="175" fontId="9" fillId="0" borderId="9" xfId="4217" applyNumberFormat="1" applyFont="1" applyBorder="1" applyAlignment="1" applyProtection="1">
      <alignment vertical="center"/>
      <protection locked="0"/>
    </xf>
    <xf numFmtId="175" fontId="9" fillId="0" borderId="9" xfId="4217" applyNumberFormat="1" applyFont="1" applyFill="1" applyBorder="1" applyAlignment="1" applyProtection="1">
      <alignment vertical="center"/>
      <protection locked="0"/>
    </xf>
    <xf numFmtId="175" fontId="9" fillId="0" borderId="42" xfId="4217" applyNumberFormat="1" applyFont="1" applyBorder="1" applyAlignment="1" applyProtection="1">
      <alignment vertical="center"/>
      <protection locked="0"/>
    </xf>
    <xf numFmtId="175" fontId="9" fillId="0" borderId="0" xfId="4217" applyNumberFormat="1" applyFont="1" applyProtection="1">
      <protection locked="0"/>
    </xf>
    <xf numFmtId="175" fontId="9" fillId="0" borderId="0" xfId="4217" applyNumberFormat="1" applyFont="1" applyFill="1" applyProtection="1">
      <protection locked="0"/>
    </xf>
    <xf numFmtId="175" fontId="10" fillId="0" borderId="36" xfId="4218" applyNumberFormat="1" applyFont="1" applyFill="1" applyBorder="1" applyAlignment="1" applyProtection="1">
      <alignment horizontal="centerContinuous" vertical="center"/>
      <protection locked="0"/>
    </xf>
    <xf numFmtId="175" fontId="10" fillId="0" borderId="37" xfId="4218" applyNumberFormat="1" applyFont="1" applyFill="1" applyBorder="1" applyAlignment="1" applyProtection="1">
      <alignment horizontal="centerContinuous" vertical="center"/>
      <protection locked="0"/>
    </xf>
    <xf numFmtId="175" fontId="10" fillId="0" borderId="38" xfId="4218" applyNumberFormat="1" applyFont="1" applyFill="1" applyBorder="1" applyAlignment="1" applyProtection="1">
      <alignment horizontal="centerContinuous" vertical="center"/>
      <protection locked="0"/>
    </xf>
    <xf numFmtId="0" fontId="11" fillId="0" borderId="0" xfId="4218" applyFont="1" applyFill="1" applyAlignment="1" applyProtection="1">
      <alignment horizontal="left" textRotation="180"/>
      <protection locked="0"/>
    </xf>
    <xf numFmtId="0" fontId="68" fillId="0" borderId="0" xfId="4218" applyFont="1" applyFill="1" applyProtection="1">
      <protection locked="0"/>
    </xf>
    <xf numFmtId="175" fontId="9" fillId="0" borderId="39" xfId="4218" applyNumberFormat="1" applyFont="1" applyFill="1" applyBorder="1" applyAlignment="1" applyProtection="1">
      <alignment horizontal="centerContinuous" vertical="center"/>
      <protection locked="0"/>
    </xf>
    <xf numFmtId="0" fontId="9" fillId="0" borderId="0" xfId="4218" applyFont="1" applyFill="1" applyBorder="1" applyAlignment="1" applyProtection="1">
      <alignment horizontal="centerContinuous" vertical="center"/>
      <protection locked="0"/>
    </xf>
    <xf numFmtId="175" fontId="9" fillId="0" borderId="0" xfId="4218" applyNumberFormat="1" applyFont="1" applyFill="1" applyBorder="1" applyAlignment="1" applyProtection="1">
      <alignment horizontal="centerContinuous" vertical="center"/>
      <protection locked="0"/>
    </xf>
    <xf numFmtId="0" fontId="9" fillId="0" borderId="40" xfId="4218" applyFont="1" applyFill="1" applyBorder="1" applyAlignment="1" applyProtection="1">
      <alignment horizontal="centerContinuous" vertical="center"/>
      <protection locked="0"/>
    </xf>
    <xf numFmtId="0" fontId="2" fillId="0" borderId="0" xfId="4218" applyFont="1" applyFill="1" applyProtection="1">
      <protection locked="0"/>
    </xf>
    <xf numFmtId="0" fontId="9" fillId="0" borderId="61" xfId="4218" applyFont="1" applyFill="1" applyBorder="1" applyAlignment="1" applyProtection="1">
      <alignment vertical="center"/>
      <protection locked="0"/>
    </xf>
    <xf numFmtId="0" fontId="9" fillId="0" borderId="26" xfId="4218" applyFont="1" applyFill="1" applyBorder="1" applyAlignment="1" applyProtection="1">
      <alignment vertical="center"/>
      <protection locked="0"/>
    </xf>
    <xf numFmtId="0" fontId="9" fillId="0" borderId="55" xfId="4218" applyFont="1" applyFill="1" applyBorder="1" applyAlignment="1" applyProtection="1">
      <alignment vertical="center"/>
      <protection locked="0"/>
    </xf>
    <xf numFmtId="0" fontId="2" fillId="0" borderId="0" xfId="4218" applyFill="1" applyProtection="1">
      <protection locked="0"/>
    </xf>
    <xf numFmtId="0" fontId="9" fillId="0" borderId="39" xfId="4218" applyFont="1" applyFill="1" applyBorder="1" applyAlignment="1" applyProtection="1">
      <alignment vertical="center"/>
      <protection locked="0"/>
    </xf>
    <xf numFmtId="0" fontId="9" fillId="0" borderId="68" xfId="4218" applyFont="1" applyFill="1" applyBorder="1" applyAlignment="1" applyProtection="1">
      <alignment vertical="center"/>
      <protection locked="0"/>
    </xf>
    <xf numFmtId="0" fontId="9" fillId="0" borderId="24" xfId="4218" applyFont="1" applyFill="1" applyBorder="1" applyAlignment="1" applyProtection="1">
      <alignment vertical="center"/>
      <protection locked="0"/>
    </xf>
    <xf numFmtId="175" fontId="9" fillId="0" borderId="26" xfId="4218" applyNumberFormat="1" applyFont="1" applyFill="1" applyBorder="1" applyAlignment="1" applyProtection="1">
      <alignment horizontal="centerContinuous" vertical="center"/>
      <protection locked="0"/>
    </xf>
    <xf numFmtId="175" fontId="9" fillId="0" borderId="27" xfId="4218" applyNumberFormat="1" applyFont="1" applyFill="1" applyBorder="1" applyAlignment="1" applyProtection="1">
      <alignment horizontal="centerContinuous" vertical="center"/>
      <protection locked="0"/>
    </xf>
    <xf numFmtId="0" fontId="9" fillId="0" borderId="53" xfId="4218" applyFont="1" applyFill="1" applyBorder="1" applyAlignment="1" applyProtection="1">
      <alignment vertical="center"/>
      <protection locked="0"/>
    </xf>
    <xf numFmtId="0" fontId="9" fillId="0" borderId="0" xfId="4218" applyFont="1" applyFill="1" applyProtection="1">
      <protection locked="0"/>
    </xf>
    <xf numFmtId="0" fontId="9" fillId="0" borderId="39" xfId="4218" applyFont="1" applyFill="1" applyBorder="1" applyAlignment="1" applyProtection="1">
      <alignment horizontal="center" vertical="center"/>
      <protection locked="0"/>
    </xf>
    <xf numFmtId="0" fontId="9" fillId="0" borderId="68" xfId="4218" applyFont="1" applyFill="1" applyBorder="1" applyAlignment="1" applyProtection="1">
      <alignment horizontal="center" vertical="center"/>
      <protection locked="0"/>
    </xf>
    <xf numFmtId="0" fontId="9" fillId="0" borderId="24" xfId="4218" applyFont="1" applyFill="1" applyBorder="1" applyAlignment="1" applyProtection="1">
      <alignment horizontal="center" vertical="center"/>
      <protection locked="0"/>
    </xf>
    <xf numFmtId="175" fontId="9" fillId="0" borderId="68" xfId="4218" applyNumberFormat="1" applyFont="1" applyFill="1" applyBorder="1" applyAlignment="1" applyProtection="1">
      <alignment horizontal="center" vertical="center"/>
      <protection locked="0"/>
    </xf>
    <xf numFmtId="175" fontId="9" fillId="0" borderId="24" xfId="4218" applyNumberFormat="1" applyFont="1" applyFill="1" applyBorder="1" applyAlignment="1" applyProtection="1">
      <alignment horizontal="center" vertical="center"/>
      <protection locked="0"/>
    </xf>
    <xf numFmtId="0" fontId="9" fillId="0" borderId="40" xfId="4218" applyFont="1" applyFill="1" applyBorder="1" applyAlignment="1" applyProtection="1">
      <alignment horizontal="center" vertical="center"/>
      <protection locked="0"/>
    </xf>
    <xf numFmtId="0" fontId="9" fillId="0" borderId="0" xfId="4218" applyFont="1" applyFill="1" applyBorder="1" applyAlignment="1" applyProtection="1">
      <alignment horizontal="center" vertical="center"/>
      <protection locked="0"/>
    </xf>
    <xf numFmtId="0" fontId="9" fillId="0" borderId="61" xfId="4218" applyFont="1" applyFill="1" applyBorder="1" applyAlignment="1" applyProtection="1">
      <alignment horizontal="center" vertical="center"/>
      <protection locked="0"/>
    </xf>
    <xf numFmtId="0" fontId="9" fillId="0" borderId="71" xfId="4218" applyFont="1" applyFill="1" applyBorder="1" applyAlignment="1" applyProtection="1">
      <alignment horizontal="center" vertical="center"/>
      <protection locked="0"/>
    </xf>
    <xf numFmtId="0" fontId="9" fillId="0" borderId="27" xfId="4218" applyFont="1" applyFill="1" applyBorder="1" applyAlignment="1" applyProtection="1">
      <alignment horizontal="center" vertical="center"/>
      <protection locked="0"/>
    </xf>
    <xf numFmtId="0" fontId="9" fillId="0" borderId="25" xfId="4218" applyFont="1" applyFill="1" applyBorder="1" applyAlignment="1" applyProtection="1">
      <alignment horizontal="center" vertical="center"/>
      <protection locked="0"/>
    </xf>
    <xf numFmtId="0" fontId="9" fillId="0" borderId="55" xfId="4218" applyFont="1" applyFill="1" applyBorder="1" applyAlignment="1" applyProtection="1">
      <alignment horizontal="center" vertical="center"/>
      <protection locked="0"/>
    </xf>
    <xf numFmtId="0" fontId="9" fillId="0" borderId="61" xfId="4218" applyFont="1" applyFill="1" applyBorder="1" applyAlignment="1" applyProtection="1">
      <alignment horizontal="centerContinuous" vertical="center"/>
      <protection locked="0"/>
    </xf>
    <xf numFmtId="0" fontId="9" fillId="125" borderId="71" xfId="4218" applyFont="1" applyFill="1" applyBorder="1" applyAlignment="1" applyProtection="1">
      <alignment horizontal="center" vertical="center"/>
      <protection locked="0"/>
    </xf>
    <xf numFmtId="0" fontId="9" fillId="125" borderId="27" xfId="4218" applyFont="1" applyFill="1" applyBorder="1" applyAlignment="1" applyProtection="1">
      <alignment horizontal="center" vertical="center"/>
      <protection locked="0"/>
    </xf>
    <xf numFmtId="41" fontId="9" fillId="0" borderId="208" xfId="4218" applyNumberFormat="1" applyFont="1" applyFill="1" applyBorder="1" applyAlignment="1" applyProtection="1">
      <alignment vertical="center"/>
      <protection locked="0"/>
    </xf>
    <xf numFmtId="41" fontId="9" fillId="0" borderId="84" xfId="4218" applyNumberFormat="1" applyFont="1" applyFill="1" applyBorder="1" applyAlignment="1" applyProtection="1">
      <alignment vertical="center"/>
      <protection locked="0"/>
    </xf>
    <xf numFmtId="181" fontId="9" fillId="0" borderId="63" xfId="4218" applyNumberFormat="1" applyFont="1" applyFill="1" applyBorder="1" applyAlignment="1" applyProtection="1">
      <alignment vertical="center"/>
      <protection locked="0"/>
    </xf>
    <xf numFmtId="41" fontId="9" fillId="0" borderId="36" xfId="4218" applyNumberFormat="1" applyFont="1" applyFill="1" applyBorder="1" applyAlignment="1" applyProtection="1">
      <alignment vertical="center"/>
      <protection locked="0"/>
    </xf>
    <xf numFmtId="41" fontId="9" fillId="0" borderId="119" xfId="4218" applyNumberFormat="1" applyFont="1" applyFill="1" applyBorder="1" applyAlignment="1" applyProtection="1">
      <alignment vertical="center"/>
      <protection locked="0"/>
    </xf>
    <xf numFmtId="39" fontId="9" fillId="0" borderId="26" xfId="4218" applyNumberFormat="1" applyFont="1" applyFill="1" applyBorder="1" applyAlignment="1" applyProtection="1">
      <alignment vertical="center"/>
      <protection locked="0"/>
    </xf>
    <xf numFmtId="41" fontId="9" fillId="0" borderId="82" xfId="4218" applyNumberFormat="1" applyFont="1" applyFill="1" applyBorder="1" applyAlignment="1" applyProtection="1">
      <alignment vertical="center"/>
      <protection locked="0"/>
    </xf>
    <xf numFmtId="41" fontId="9" fillId="0" borderId="209" xfId="4218" applyNumberFormat="1" applyFont="1" applyFill="1" applyBorder="1" applyAlignment="1" applyProtection="1">
      <alignment vertical="center"/>
      <protection locked="0"/>
    </xf>
    <xf numFmtId="41" fontId="9" fillId="0" borderId="210" xfId="4218" applyNumberFormat="1" applyFont="1" applyFill="1" applyBorder="1" applyAlignment="1" applyProtection="1">
      <alignment vertical="center"/>
      <protection locked="0"/>
    </xf>
    <xf numFmtId="41" fontId="9" fillId="0" borderId="73" xfId="4218" applyNumberFormat="1" applyFont="1" applyFill="1" applyBorder="1" applyAlignment="1" applyProtection="1">
      <alignment vertical="center"/>
      <protection locked="0"/>
    </xf>
    <xf numFmtId="0" fontId="9" fillId="0" borderId="55" xfId="4218" applyFont="1" applyFill="1" applyBorder="1" applyAlignment="1" applyProtection="1">
      <alignment horizontal="centerContinuous" vertical="center"/>
      <protection locked="0"/>
    </xf>
    <xf numFmtId="37" fontId="9" fillId="0" borderId="0" xfId="4218" applyNumberFormat="1" applyFont="1" applyFill="1" applyProtection="1">
      <protection locked="0"/>
    </xf>
    <xf numFmtId="41" fontId="9" fillId="0" borderId="61" xfId="4218" applyNumberFormat="1" applyFont="1" applyFill="1" applyBorder="1" applyAlignment="1" applyProtection="1">
      <alignment vertical="center"/>
      <protection locked="0"/>
    </xf>
    <xf numFmtId="41" fontId="9" fillId="0" borderId="76" xfId="4218" applyNumberFormat="1" applyFont="1" applyFill="1" applyBorder="1" applyAlignment="1" applyProtection="1">
      <alignment vertical="center"/>
      <protection locked="0"/>
    </xf>
    <xf numFmtId="181" fontId="9" fillId="0" borderId="62" xfId="4218" applyNumberFormat="1" applyFont="1" applyFill="1" applyBorder="1" applyAlignment="1" applyProtection="1">
      <alignment vertical="center"/>
      <protection locked="0"/>
    </xf>
    <xf numFmtId="41" fontId="9" fillId="0" borderId="66" xfId="4218" applyNumberFormat="1" applyFont="1" applyFill="1" applyBorder="1" applyAlignment="1" applyProtection="1">
      <alignment vertical="center"/>
      <protection locked="0"/>
    </xf>
    <xf numFmtId="41" fontId="9" fillId="0" borderId="135" xfId="4218" applyNumberFormat="1" applyFont="1" applyFill="1" applyBorder="1" applyAlignment="1" applyProtection="1">
      <alignment vertical="center"/>
      <protection locked="0"/>
    </xf>
    <xf numFmtId="41" fontId="9" fillId="0" borderId="65" xfId="4218" applyNumberFormat="1" applyFont="1" applyFill="1" applyBorder="1" applyAlignment="1" applyProtection="1">
      <alignment vertical="center"/>
      <protection locked="0"/>
    </xf>
    <xf numFmtId="41" fontId="9" fillId="0" borderId="2" xfId="4218" applyNumberFormat="1" applyFont="1" applyFill="1" applyBorder="1" applyAlignment="1" applyProtection="1">
      <alignment vertical="center"/>
      <protection locked="0"/>
    </xf>
    <xf numFmtId="41" fontId="9" fillId="0" borderId="74" xfId="4218" applyNumberFormat="1" applyFont="1" applyFill="1" applyBorder="1" applyAlignment="1" applyProtection="1">
      <alignment vertical="center"/>
      <protection locked="0"/>
    </xf>
    <xf numFmtId="0" fontId="9" fillId="125" borderId="71" xfId="4218" applyFont="1" applyFill="1" applyBorder="1" applyAlignment="1" applyProtection="1">
      <alignment vertical="center"/>
      <protection locked="0"/>
    </xf>
    <xf numFmtId="41" fontId="9" fillId="0" borderId="62" xfId="4218" applyNumberFormat="1" applyFont="1" applyFill="1" applyBorder="1" applyAlignment="1" applyProtection="1">
      <alignment vertical="center"/>
      <protection locked="0"/>
    </xf>
    <xf numFmtId="3" fontId="9" fillId="0" borderId="0" xfId="4218" applyNumberFormat="1" applyFont="1" applyFill="1" applyAlignment="1" applyProtection="1">
      <alignment vertical="center"/>
      <protection locked="0"/>
    </xf>
    <xf numFmtId="0" fontId="9" fillId="0" borderId="0" xfId="4218" applyFont="1" applyFill="1" applyAlignment="1" applyProtection="1">
      <alignment vertical="center"/>
      <protection locked="0"/>
    </xf>
    <xf numFmtId="0" fontId="9" fillId="125" borderId="27" xfId="4218" applyFont="1" applyFill="1" applyBorder="1" applyAlignment="1" applyProtection="1">
      <alignment vertical="center"/>
      <protection locked="0"/>
    </xf>
    <xf numFmtId="37" fontId="9" fillId="0" borderId="26" xfId="4218" applyNumberFormat="1" applyFont="1" applyFill="1" applyBorder="1" applyAlignment="1" applyProtection="1">
      <alignment vertical="center"/>
      <protection locked="0"/>
    </xf>
    <xf numFmtId="37" fontId="9" fillId="0" borderId="76" xfId="4218" applyNumberFormat="1" applyFont="1" applyFill="1" applyBorder="1" applyAlignment="1" applyProtection="1">
      <alignment vertical="center"/>
      <protection locked="0"/>
    </xf>
    <xf numFmtId="0" fontId="9" fillId="0" borderId="39" xfId="4212" applyFont="1" applyFill="1" applyBorder="1"/>
    <xf numFmtId="41" fontId="9" fillId="0" borderId="0" xfId="4218" applyNumberFormat="1" applyFont="1" applyFill="1" applyProtection="1">
      <protection locked="0"/>
    </xf>
    <xf numFmtId="41" fontId="9" fillId="0" borderId="76" xfId="4219" applyNumberFormat="1" applyFont="1" applyFill="1" applyBorder="1" applyAlignment="1" applyProtection="1">
      <alignment vertical="center"/>
      <protection locked="0"/>
    </xf>
    <xf numFmtId="43" fontId="9" fillId="0" borderId="25" xfId="1989" applyFont="1" applyFill="1" applyBorder="1" applyAlignment="1" applyProtection="1">
      <alignment vertical="center"/>
      <protection locked="0"/>
    </xf>
    <xf numFmtId="41" fontId="9" fillId="0" borderId="76" xfId="4219" applyNumberFormat="1" applyFont="1" applyFill="1" applyBorder="1" applyAlignment="1" applyProtection="1">
      <alignment horizontal="center" vertical="center"/>
      <protection locked="0"/>
    </xf>
    <xf numFmtId="41" fontId="9" fillId="0" borderId="63" xfId="4218" applyNumberFormat="1" applyFont="1" applyFill="1" applyBorder="1" applyAlignment="1" applyProtection="1">
      <alignment horizontal="center" vertical="center"/>
      <protection locked="0"/>
    </xf>
    <xf numFmtId="41" fontId="9" fillId="0" borderId="135" xfId="4218" applyNumberFormat="1" applyFont="1" applyFill="1" applyBorder="1" applyAlignment="1" applyProtection="1">
      <alignment horizontal="center" vertical="center"/>
      <protection locked="0"/>
    </xf>
    <xf numFmtId="39" fontId="9" fillId="0" borderId="26" xfId="4218" applyNumberFormat="1" applyFont="1" applyFill="1" applyBorder="1" applyAlignment="1" applyProtection="1">
      <alignment horizontal="center" vertical="center"/>
      <protection locked="0"/>
    </xf>
    <xf numFmtId="41" fontId="9" fillId="0" borderId="2" xfId="4218" applyNumberFormat="1" applyFont="1" applyFill="1" applyBorder="1" applyAlignment="1" applyProtection="1">
      <alignment horizontal="center" vertical="center"/>
      <protection locked="0"/>
    </xf>
    <xf numFmtId="41" fontId="9" fillId="0" borderId="74" xfId="4218" applyNumberFormat="1" applyFont="1" applyFill="1" applyBorder="1" applyAlignment="1" applyProtection="1">
      <alignment horizontal="center" vertical="center"/>
      <protection locked="0"/>
    </xf>
    <xf numFmtId="41" fontId="9" fillId="0" borderId="76" xfId="4218" applyNumberFormat="1" applyFont="1" applyFill="1" applyBorder="1" applyAlignment="1" applyProtection="1">
      <alignment horizontal="center" vertical="center"/>
      <protection locked="0"/>
    </xf>
    <xf numFmtId="41" fontId="9" fillId="0" borderId="67" xfId="4218" applyNumberFormat="1" applyFont="1" applyFill="1" applyBorder="1" applyAlignment="1" applyProtection="1">
      <alignment vertical="center"/>
      <protection locked="0"/>
    </xf>
    <xf numFmtId="41" fontId="9" fillId="0" borderId="25" xfId="4219" applyNumberFormat="1" applyFont="1" applyFill="1" applyBorder="1" applyAlignment="1" applyProtection="1">
      <alignment horizontal="center" vertical="center"/>
      <protection locked="0"/>
    </xf>
    <xf numFmtId="41" fontId="9" fillId="0" borderId="2" xfId="4218" applyNumberFormat="1" applyFont="1" applyFill="1" applyBorder="1" applyAlignment="1" applyProtection="1">
      <alignment horizontal="center"/>
      <protection locked="0"/>
    </xf>
    <xf numFmtId="41" fontId="9" fillId="0" borderId="2" xfId="4219" applyNumberFormat="1" applyFont="1" applyFill="1" applyBorder="1" applyAlignment="1" applyProtection="1">
      <alignment horizontal="center" vertical="center"/>
      <protection locked="0"/>
    </xf>
    <xf numFmtId="41" fontId="9" fillId="0" borderId="55" xfId="4218" applyNumberFormat="1" applyFont="1" applyFill="1" applyBorder="1" applyAlignment="1" applyProtection="1">
      <alignment horizontal="center" vertical="center"/>
      <protection locked="0"/>
    </xf>
    <xf numFmtId="41" fontId="9" fillId="0" borderId="55" xfId="4218" applyNumberFormat="1" applyFont="1" applyFill="1" applyBorder="1" applyAlignment="1" applyProtection="1">
      <alignment vertical="center"/>
      <protection locked="0"/>
    </xf>
    <xf numFmtId="175" fontId="11" fillId="0" borderId="39" xfId="4215" applyNumberFormat="1" applyFont="1" applyBorder="1" applyAlignment="1" applyProtection="1">
      <alignment horizontal="center" vertical="center" textRotation="180"/>
      <protection locked="0"/>
    </xf>
    <xf numFmtId="37" fontId="9" fillId="0" borderId="54" xfId="4218" applyNumberFormat="1" applyFont="1" applyFill="1" applyBorder="1" applyAlignment="1" applyProtection="1">
      <alignment vertical="center"/>
      <protection locked="0"/>
    </xf>
    <xf numFmtId="37" fontId="9" fillId="0" borderId="55" xfId="4218" applyNumberFormat="1" applyFont="1" applyFill="1" applyBorder="1" applyAlignment="1" applyProtection="1">
      <alignment vertical="center"/>
      <protection locked="0"/>
    </xf>
    <xf numFmtId="175" fontId="9" fillId="125" borderId="71" xfId="4218" applyNumberFormat="1" applyFont="1" applyFill="1" applyBorder="1" applyAlignment="1" applyProtection="1">
      <alignment vertical="center"/>
      <protection locked="0"/>
    </xf>
    <xf numFmtId="175" fontId="9" fillId="125" borderId="27" xfId="4218" applyNumberFormat="1" applyFont="1" applyFill="1" applyBorder="1" applyAlignment="1" applyProtection="1">
      <alignment vertical="center"/>
      <protection locked="0"/>
    </xf>
    <xf numFmtId="41" fontId="9" fillId="0" borderId="41" xfId="4218" applyNumberFormat="1" applyFont="1" applyFill="1" applyBorder="1" applyAlignment="1" applyProtection="1">
      <alignment vertical="center"/>
      <protection locked="0"/>
    </xf>
    <xf numFmtId="41" fontId="9" fillId="0" borderId="142" xfId="4218" applyNumberFormat="1" applyFont="1" applyFill="1" applyBorder="1" applyAlignment="1" applyProtection="1">
      <alignment vertical="center"/>
      <protection locked="0"/>
    </xf>
    <xf numFmtId="41" fontId="9" fillId="0" borderId="85" xfId="4218" applyNumberFormat="1" applyFont="1" applyFill="1" applyBorder="1" applyAlignment="1" applyProtection="1">
      <alignment vertical="center"/>
      <protection locked="0"/>
    </xf>
    <xf numFmtId="41" fontId="9" fillId="0" borderId="171" xfId="4218" applyNumberFormat="1" applyFont="1" applyFill="1" applyBorder="1" applyAlignment="1" applyProtection="1">
      <alignment vertical="center"/>
      <protection locked="0"/>
    </xf>
    <xf numFmtId="41" fontId="9" fillId="0" borderId="81" xfId="4218" applyNumberFormat="1" applyFont="1" applyFill="1" applyBorder="1" applyAlignment="1" applyProtection="1">
      <alignment vertical="center"/>
      <protection locked="0"/>
    </xf>
    <xf numFmtId="41" fontId="9" fillId="0" borderId="195" xfId="4218" applyNumberFormat="1" applyFont="1" applyFill="1" applyBorder="1" applyAlignment="1" applyProtection="1">
      <alignment vertical="center"/>
      <protection locked="0"/>
    </xf>
    <xf numFmtId="0" fontId="9" fillId="0" borderId="39" xfId="4218" applyFont="1" applyFill="1" applyBorder="1" applyAlignment="1" applyProtection="1">
      <alignment horizontal="centerContinuous" vertical="center"/>
      <protection locked="0"/>
    </xf>
    <xf numFmtId="175" fontId="9" fillId="0" borderId="0" xfId="4218" applyNumberFormat="1" applyFont="1" applyFill="1" applyBorder="1" applyAlignment="1" applyProtection="1">
      <alignment vertical="center"/>
      <protection locked="0"/>
    </xf>
    <xf numFmtId="37" fontId="9" fillId="0" borderId="0" xfId="4218" applyNumberFormat="1" applyFont="1" applyFill="1" applyBorder="1" applyAlignment="1" applyProtection="1">
      <alignment vertical="center"/>
      <protection locked="0"/>
    </xf>
    <xf numFmtId="39" fontId="9" fillId="0" borderId="0" xfId="4218" applyNumberFormat="1" applyFont="1" applyFill="1" applyBorder="1" applyAlignment="1" applyProtection="1">
      <alignment horizontal="center" vertical="center"/>
      <protection locked="0"/>
    </xf>
    <xf numFmtId="0" fontId="9" fillId="0" borderId="0" xfId="4218" applyFont="1" applyFill="1" applyBorder="1" applyAlignment="1" applyProtection="1">
      <alignment vertical="center"/>
      <protection locked="0"/>
    </xf>
    <xf numFmtId="0" fontId="9" fillId="0" borderId="40" xfId="4218" applyFont="1" applyFill="1" applyBorder="1" applyAlignment="1" applyProtection="1">
      <alignment vertical="center"/>
      <protection locked="0"/>
    </xf>
    <xf numFmtId="175" fontId="9" fillId="0" borderId="39" xfId="4218" applyNumberFormat="1" applyFont="1" applyFill="1" applyBorder="1" applyAlignment="1" applyProtection="1">
      <alignment vertical="center"/>
      <protection locked="0"/>
    </xf>
    <xf numFmtId="175" fontId="9" fillId="0" borderId="40" xfId="4218" applyNumberFormat="1" applyFont="1" applyFill="1" applyBorder="1" applyAlignment="1" applyProtection="1">
      <alignment vertical="center"/>
      <protection locked="0"/>
    </xf>
    <xf numFmtId="175" fontId="9" fillId="0" borderId="39" xfId="4218" quotePrefix="1" applyNumberFormat="1" applyFont="1" applyFill="1" applyBorder="1" applyAlignment="1" applyProtection="1">
      <alignment horizontal="left" vertical="center"/>
      <protection locked="0"/>
    </xf>
    <xf numFmtId="175" fontId="9" fillId="0" borderId="39" xfId="4218" applyNumberFormat="1" applyFont="1" applyFill="1" applyBorder="1" applyProtection="1">
      <protection locked="0"/>
    </xf>
    <xf numFmtId="175" fontId="9" fillId="0" borderId="0" xfId="4218" applyNumberFormat="1" applyFont="1" applyFill="1" applyBorder="1" applyProtection="1">
      <protection locked="0"/>
    </xf>
    <xf numFmtId="175" fontId="9" fillId="0" borderId="40" xfId="4218" applyNumberFormat="1" applyFont="1" applyFill="1" applyBorder="1" applyProtection="1">
      <protection locked="0"/>
    </xf>
    <xf numFmtId="175" fontId="2" fillId="0" borderId="41" xfId="4218" applyNumberFormat="1" applyFill="1" applyBorder="1" applyProtection="1">
      <protection locked="0"/>
    </xf>
    <xf numFmtId="175" fontId="2" fillId="0" borderId="9" xfId="4218" applyNumberFormat="1" applyFill="1" applyBorder="1" applyProtection="1">
      <protection locked="0"/>
    </xf>
    <xf numFmtId="175" fontId="2" fillId="0" borderId="42" xfId="4218" applyNumberFormat="1" applyFill="1" applyBorder="1" applyProtection="1">
      <protection locked="0"/>
    </xf>
    <xf numFmtId="0" fontId="11" fillId="0" borderId="0" xfId="4202" applyFont="1" applyAlignment="1">
      <alignment horizontal="right"/>
    </xf>
    <xf numFmtId="0" fontId="11" fillId="0" borderId="0" xfId="4202" applyFont="1"/>
    <xf numFmtId="0" fontId="13" fillId="0" borderId="36" xfId="4202" applyFont="1" applyBorder="1" applyAlignment="1">
      <alignment horizontal="center"/>
    </xf>
    <xf numFmtId="0" fontId="13" fillId="0" borderId="37" xfId="4202" applyFont="1" applyBorder="1" applyAlignment="1">
      <alignment horizontal="center"/>
    </xf>
    <xf numFmtId="0" fontId="13" fillId="0" borderId="38" xfId="4202" applyFont="1" applyBorder="1" applyAlignment="1">
      <alignment horizontal="center"/>
    </xf>
    <xf numFmtId="0" fontId="10" fillId="0" borderId="39" xfId="4202" applyFont="1" applyBorder="1" applyAlignment="1">
      <alignment horizontal="center"/>
    </xf>
    <xf numFmtId="0" fontId="9" fillId="0" borderId="0" xfId="4202" applyFont="1" applyBorder="1" applyAlignment="1">
      <alignment horizontal="center"/>
    </xf>
    <xf numFmtId="0" fontId="9" fillId="0" borderId="40" xfId="4202" quotePrefix="1" applyFont="1" applyBorder="1" applyAlignment="1">
      <alignment horizontal="center"/>
    </xf>
    <xf numFmtId="0" fontId="9" fillId="0" borderId="0" xfId="4202" applyFont="1"/>
    <xf numFmtId="0" fontId="9" fillId="0" borderId="0" xfId="4202" quotePrefix="1" applyFont="1" applyBorder="1" applyAlignment="1">
      <alignment horizontal="left"/>
    </xf>
    <xf numFmtId="0" fontId="141" fillId="0" borderId="39" xfId="4202" applyFont="1" applyBorder="1" applyAlignment="1">
      <alignment horizontal="center"/>
    </xf>
    <xf numFmtId="0" fontId="141" fillId="0" borderId="0" xfId="4202" applyFont="1" applyBorder="1" applyAlignment="1">
      <alignment horizontal="center"/>
    </xf>
    <xf numFmtId="0" fontId="141" fillId="0" borderId="40" xfId="4202" applyFont="1" applyBorder="1" applyAlignment="1">
      <alignment horizontal="center"/>
    </xf>
    <xf numFmtId="0" fontId="10" fillId="0" borderId="39" xfId="4202" applyFont="1" applyBorder="1" applyAlignment="1">
      <alignment horizontal="centerContinuous"/>
    </xf>
    <xf numFmtId="0" fontId="9" fillId="0" borderId="39" xfId="4202" applyFont="1" applyBorder="1" applyAlignment="1"/>
    <xf numFmtId="0" fontId="9" fillId="0" borderId="0" xfId="4202" applyFont="1" applyBorder="1" applyAlignment="1">
      <alignment horizontal="left"/>
    </xf>
    <xf numFmtId="0" fontId="9" fillId="0" borderId="40" xfId="4202" applyFont="1" applyBorder="1" applyAlignment="1">
      <alignment horizontal="center"/>
    </xf>
    <xf numFmtId="0" fontId="9" fillId="0" borderId="39" xfId="4202" applyFont="1" applyBorder="1"/>
    <xf numFmtId="3" fontId="9" fillId="0" borderId="0" xfId="4202" applyNumberFormat="1" applyFont="1" applyBorder="1" applyAlignment="1">
      <alignment horizontal="left"/>
    </xf>
    <xf numFmtId="167" fontId="9" fillId="0" borderId="40" xfId="4214" applyNumberFormat="1" applyFont="1" applyBorder="1" applyAlignment="1">
      <alignment horizontal="left"/>
    </xf>
    <xf numFmtId="0" fontId="9" fillId="0" borderId="39" xfId="4202" quotePrefix="1" applyFont="1" applyBorder="1" applyAlignment="1">
      <alignment horizontal="right"/>
    </xf>
    <xf numFmtId="3" fontId="9" fillId="0" borderId="0" xfId="4202" quotePrefix="1" applyNumberFormat="1" applyFont="1" applyBorder="1" applyAlignment="1">
      <alignment horizontal="left"/>
    </xf>
    <xf numFmtId="0" fontId="9" fillId="0" borderId="0" xfId="4202" quotePrefix="1" applyFont="1" applyBorder="1" applyAlignment="1">
      <alignment horizontal="right"/>
    </xf>
    <xf numFmtId="0" fontId="9" fillId="0" borderId="39" xfId="4202" applyFont="1" applyBorder="1" applyAlignment="1">
      <alignment vertical="top"/>
    </xf>
    <xf numFmtId="0" fontId="9" fillId="0" borderId="0" xfId="4202" applyFont="1" applyBorder="1" applyAlignment="1">
      <alignment horizontal="left" vertical="top"/>
    </xf>
    <xf numFmtId="167" fontId="9" fillId="0" borderId="40" xfId="4214" applyNumberFormat="1" applyFont="1" applyBorder="1" applyAlignment="1">
      <alignment horizontal="left" vertical="top"/>
    </xf>
    <xf numFmtId="0" fontId="9" fillId="0" borderId="0" xfId="4202" applyFont="1" applyAlignment="1">
      <alignment vertical="top"/>
    </xf>
    <xf numFmtId="0" fontId="9" fillId="0" borderId="39" xfId="4202" applyFont="1" applyBorder="1" applyAlignment="1">
      <alignment horizontal="centerContinuous" vertical="center"/>
    </xf>
    <xf numFmtId="0" fontId="9" fillId="0" borderId="0" xfId="4202" applyFont="1" applyBorder="1" applyAlignment="1">
      <alignment horizontal="left" vertical="center"/>
    </xf>
    <xf numFmtId="0" fontId="9" fillId="0" borderId="40" xfId="4202" applyFont="1" applyBorder="1" applyAlignment="1">
      <alignment horizontal="left" vertical="center"/>
    </xf>
    <xf numFmtId="0" fontId="9" fillId="0" borderId="41" xfId="4202" applyFont="1" applyBorder="1" applyAlignment="1">
      <alignment horizontal="centerContinuous"/>
    </xf>
    <xf numFmtId="0" fontId="9" fillId="0" borderId="9" xfId="4202" applyFont="1" applyBorder="1" applyAlignment="1">
      <alignment horizontal="centerContinuous"/>
    </xf>
    <xf numFmtId="0" fontId="9" fillId="0" borderId="42" xfId="4202" applyFont="1" applyBorder="1" applyAlignment="1">
      <alignment horizontal="centerContinuous"/>
    </xf>
    <xf numFmtId="0" fontId="11" fillId="0" borderId="0" xfId="4202" applyFont="1" applyAlignment="1">
      <alignment horizontal="left"/>
    </xf>
    <xf numFmtId="0" fontId="11" fillId="0" borderId="0" xfId="4202" applyFont="1" applyAlignment="1">
      <alignment horizontal="centerContinuous"/>
    </xf>
    <xf numFmtId="0" fontId="9" fillId="0" borderId="0" xfId="4202" applyFont="1" applyAlignment="1">
      <alignment horizontal="right"/>
    </xf>
    <xf numFmtId="0" fontId="9" fillId="0" borderId="0" xfId="4202" applyFont="1" applyAlignment="1">
      <alignment horizontal="left"/>
    </xf>
    <xf numFmtId="0" fontId="9" fillId="0" borderId="36" xfId="4212" quotePrefix="1" applyFont="1" applyBorder="1" applyAlignment="1">
      <alignment horizontal="centerContinuous"/>
    </xf>
    <xf numFmtId="0" fontId="9" fillId="0" borderId="37" xfId="4212" applyFont="1" applyBorder="1" applyAlignment="1">
      <alignment horizontal="centerContinuous"/>
    </xf>
    <xf numFmtId="0" fontId="9" fillId="0" borderId="37" xfId="4212" quotePrefix="1" applyFont="1" applyBorder="1" applyAlignment="1">
      <alignment horizontal="centerContinuous"/>
    </xf>
    <xf numFmtId="0" fontId="11" fillId="0" borderId="0" xfId="4212" applyFont="1" applyBorder="1" applyAlignment="1">
      <alignment horizontal="left" textRotation="180"/>
    </xf>
    <xf numFmtId="0" fontId="10" fillId="0" borderId="39" xfId="4212" quotePrefix="1" applyFont="1" applyBorder="1" applyAlignment="1">
      <alignment horizontal="centerContinuous"/>
    </xf>
    <xf numFmtId="0" fontId="9" fillId="0" borderId="0" xfId="4212" applyFont="1" applyBorder="1" applyAlignment="1">
      <alignment horizontal="centerContinuous"/>
    </xf>
    <xf numFmtId="0" fontId="9" fillId="0" borderId="0" xfId="4212" applyFont="1" applyBorder="1" applyAlignment="1">
      <alignment horizontal="right"/>
    </xf>
    <xf numFmtId="5" fontId="9" fillId="0" borderId="0" xfId="4212" applyNumberFormat="1" applyFont="1" applyBorder="1" applyAlignment="1" applyProtection="1">
      <alignment vertical="center"/>
      <protection locked="0"/>
    </xf>
    <xf numFmtId="5" fontId="9" fillId="0" borderId="39" xfId="4212" applyNumberFormat="1" applyFont="1" applyBorder="1" applyAlignment="1" applyProtection="1">
      <alignment vertical="center"/>
      <protection locked="0"/>
    </xf>
    <xf numFmtId="0" fontId="9" fillId="0" borderId="39" xfId="4212" applyFont="1" applyBorder="1" applyAlignment="1">
      <alignment horizontal="left"/>
    </xf>
    <xf numFmtId="0" fontId="9" fillId="0" borderId="61" xfId="4212" applyFont="1" applyBorder="1" applyAlignment="1">
      <alignment horizontal="center"/>
    </xf>
    <xf numFmtId="0" fontId="9" fillId="0" borderId="26" xfId="4212" applyFont="1" applyBorder="1" applyAlignment="1">
      <alignment horizontal="center"/>
    </xf>
    <xf numFmtId="0" fontId="9" fillId="0" borderId="26" xfId="4212" applyFont="1" applyBorder="1" applyAlignment="1">
      <alignment horizontal="right"/>
    </xf>
    <xf numFmtId="0" fontId="9" fillId="0" borderId="55" xfId="4212" applyFont="1" applyBorder="1"/>
    <xf numFmtId="0" fontId="9" fillId="0" borderId="24" xfId="4212" applyFont="1" applyBorder="1" applyAlignment="1">
      <alignment horizontal="right"/>
    </xf>
    <xf numFmtId="0" fontId="9" fillId="0" borderId="24" xfId="4212" quotePrefix="1" applyFont="1" applyBorder="1" applyAlignment="1">
      <alignment horizontal="center"/>
    </xf>
    <xf numFmtId="0" fontId="196" fillId="0" borderId="24" xfId="4212" applyBorder="1"/>
    <xf numFmtId="0" fontId="196" fillId="0" borderId="54" xfId="4212" applyBorder="1"/>
    <xf numFmtId="0" fontId="9" fillId="0" borderId="27" xfId="4212" applyFont="1" applyBorder="1" applyAlignment="1">
      <alignment horizontal="center"/>
    </xf>
    <xf numFmtId="0" fontId="9" fillId="0" borderId="27" xfId="4212" quotePrefix="1" applyFont="1" applyBorder="1" applyAlignment="1">
      <alignment horizontal="center"/>
    </xf>
    <xf numFmtId="0" fontId="9" fillId="0" borderId="150" xfId="4212" applyFont="1" applyBorder="1" applyAlignment="1">
      <alignment horizontal="center"/>
    </xf>
    <xf numFmtId="0" fontId="9" fillId="0" borderId="2" xfId="4212" applyFont="1" applyBorder="1" applyAlignment="1">
      <alignment horizontal="center"/>
    </xf>
    <xf numFmtId="0" fontId="9" fillId="0" borderId="126" xfId="4212" applyFont="1" applyBorder="1" applyAlignment="1">
      <alignment horizontal="left"/>
    </xf>
    <xf numFmtId="41" fontId="9" fillId="0" borderId="59" xfId="1989" applyNumberFormat="1" applyFont="1" applyFill="1" applyBorder="1" applyAlignment="1">
      <alignment horizontal="right"/>
    </xf>
    <xf numFmtId="41" fontId="9" fillId="0" borderId="60" xfId="1989" applyNumberFormat="1" applyFont="1" applyFill="1" applyBorder="1" applyAlignment="1">
      <alignment horizontal="right"/>
    </xf>
    <xf numFmtId="41" fontId="9" fillId="0" borderId="38" xfId="1989" applyNumberFormat="1" applyFont="1" applyBorder="1" applyAlignment="1">
      <alignment horizontal="right"/>
    </xf>
    <xf numFmtId="0" fontId="9" fillId="0" borderId="63" xfId="4212" applyFont="1" applyBorder="1" applyAlignment="1">
      <alignment horizontal="center"/>
    </xf>
    <xf numFmtId="41" fontId="9" fillId="0" borderId="65" xfId="1989" applyNumberFormat="1" applyFont="1" applyFill="1" applyBorder="1"/>
    <xf numFmtId="41" fontId="9" fillId="0" borderId="2" xfId="1989" applyNumberFormat="1" applyFont="1" applyFill="1" applyBorder="1" applyAlignment="1">
      <alignment horizontal="right"/>
    </xf>
    <xf numFmtId="41" fontId="9" fillId="0" borderId="2" xfId="1989" applyNumberFormat="1" applyFont="1" applyFill="1" applyBorder="1" applyAlignment="1">
      <alignment horizontal="center"/>
    </xf>
    <xf numFmtId="41" fontId="9" fillId="0" borderId="135" xfId="1989" applyNumberFormat="1" applyFont="1" applyBorder="1" applyAlignment="1">
      <alignment horizontal="right"/>
    </xf>
    <xf numFmtId="41" fontId="9" fillId="0" borderId="65" xfId="1989" applyNumberFormat="1" applyFont="1" applyFill="1" applyBorder="1" applyAlignment="1">
      <alignment horizontal="right"/>
    </xf>
    <xf numFmtId="41" fontId="9" fillId="0" borderId="135" xfId="1989" applyNumberFormat="1" applyFont="1" applyFill="1" applyBorder="1" applyAlignment="1">
      <alignment horizontal="right"/>
    </xf>
    <xf numFmtId="175" fontId="11" fillId="0" borderId="39" xfId="4215" applyNumberFormat="1" applyFont="1" applyBorder="1" applyAlignment="1" applyProtection="1">
      <alignment horizontal="left" vertical="center" textRotation="180"/>
      <protection locked="0"/>
    </xf>
    <xf numFmtId="0" fontId="9" fillId="0" borderId="126" xfId="4212" quotePrefix="1" applyFont="1" applyBorder="1" applyAlignment="1">
      <alignment horizontal="left"/>
    </xf>
    <xf numFmtId="41" fontId="9" fillId="0" borderId="85" xfId="1989" applyNumberFormat="1" applyFont="1" applyBorder="1" applyAlignment="1">
      <alignment horizontal="right"/>
    </xf>
    <xf numFmtId="41" fontId="9" fillId="0" borderId="81" xfId="1989" applyNumberFormat="1" applyFont="1" applyBorder="1" applyAlignment="1">
      <alignment horizontal="right"/>
    </xf>
    <xf numFmtId="41" fontId="9" fillId="0" borderId="193" xfId="1989" applyNumberFormat="1" applyFont="1" applyFill="1" applyBorder="1" applyAlignment="1">
      <alignment horizontal="right"/>
    </xf>
    <xf numFmtId="0" fontId="9" fillId="0" borderId="39" xfId="4212" applyFont="1" applyBorder="1"/>
    <xf numFmtId="0" fontId="9" fillId="0" borderId="0" xfId="4212" applyFont="1" applyBorder="1" applyAlignment="1">
      <alignment horizontal="left"/>
    </xf>
    <xf numFmtId="167" fontId="9" fillId="0" borderId="0" xfId="1989" applyNumberFormat="1" applyFont="1" applyBorder="1" applyAlignment="1">
      <alignment horizontal="right"/>
    </xf>
    <xf numFmtId="0" fontId="9" fillId="0" borderId="41" xfId="4212" applyFont="1" applyBorder="1"/>
    <xf numFmtId="0" fontId="9" fillId="0" borderId="9" xfId="4212" applyFont="1" applyBorder="1"/>
    <xf numFmtId="167" fontId="9" fillId="0" borderId="9" xfId="1989" applyNumberFormat="1" applyFont="1" applyBorder="1" applyAlignment="1">
      <alignment horizontal="right"/>
    </xf>
    <xf numFmtId="0" fontId="9" fillId="0" borderId="42" xfId="4212" applyFont="1" applyBorder="1"/>
    <xf numFmtId="175" fontId="11" fillId="0" borderId="0" xfId="4219" applyNumberFormat="1" applyFont="1" applyBorder="1" applyAlignment="1" applyProtection="1">
      <alignment vertical="center"/>
      <protection locked="0"/>
    </xf>
    <xf numFmtId="0" fontId="11" fillId="0" borderId="0" xfId="4219" applyFont="1" applyBorder="1" applyAlignment="1" applyProtection="1">
      <alignment vertical="center"/>
      <protection locked="0"/>
    </xf>
    <xf numFmtId="0" fontId="11" fillId="0" borderId="0" xfId="4219" applyFont="1" applyProtection="1">
      <protection locked="0"/>
    </xf>
    <xf numFmtId="175" fontId="10" fillId="0" borderId="36" xfId="4219" quotePrefix="1" applyNumberFormat="1" applyFont="1" applyBorder="1" applyAlignment="1" applyProtection="1">
      <alignment horizontal="centerContinuous" vertical="center"/>
      <protection locked="0"/>
    </xf>
    <xf numFmtId="175" fontId="10" fillId="0" borderId="37" xfId="4219" applyNumberFormat="1" applyFont="1" applyBorder="1" applyAlignment="1" applyProtection="1">
      <alignment horizontal="centerContinuous" vertical="center"/>
      <protection locked="0"/>
    </xf>
    <xf numFmtId="175" fontId="10" fillId="0" borderId="38" xfId="4219" applyNumberFormat="1" applyFont="1" applyBorder="1" applyAlignment="1" applyProtection="1">
      <alignment horizontal="centerContinuous" vertical="center"/>
      <protection locked="0"/>
    </xf>
    <xf numFmtId="0" fontId="9" fillId="0" borderId="0" xfId="4219" applyFont="1" applyProtection="1">
      <protection locked="0"/>
    </xf>
    <xf numFmtId="175" fontId="9" fillId="0" borderId="39" xfId="4219" quotePrefix="1" applyNumberFormat="1" applyFont="1" applyBorder="1" applyAlignment="1" applyProtection="1">
      <alignment horizontal="centerContinuous" vertical="center"/>
      <protection locked="0"/>
    </xf>
    <xf numFmtId="175" fontId="9" fillId="0" borderId="0" xfId="4219" applyNumberFormat="1" applyFont="1" applyBorder="1" applyAlignment="1" applyProtection="1">
      <alignment horizontal="centerContinuous" vertical="center"/>
      <protection locked="0"/>
    </xf>
    <xf numFmtId="175" fontId="9" fillId="0" borderId="40" xfId="4219" applyNumberFormat="1" applyFont="1" applyBorder="1" applyAlignment="1" applyProtection="1">
      <alignment horizontal="centerContinuous" vertical="center"/>
      <protection locked="0"/>
    </xf>
    <xf numFmtId="175" fontId="9" fillId="0" borderId="39" xfId="4219" applyNumberFormat="1" applyFont="1" applyBorder="1" applyAlignment="1" applyProtection="1">
      <alignment vertical="center"/>
      <protection locked="0"/>
    </xf>
    <xf numFmtId="175" fontId="9" fillId="0" borderId="0" xfId="4219" applyNumberFormat="1" applyFont="1" applyBorder="1" applyAlignment="1" applyProtection="1">
      <alignment vertical="center"/>
      <protection locked="0"/>
    </xf>
    <xf numFmtId="175" fontId="9" fillId="0" borderId="40" xfId="4219" applyNumberFormat="1" applyFont="1" applyBorder="1" applyAlignment="1" applyProtection="1">
      <alignment vertical="center"/>
      <protection locked="0"/>
    </xf>
    <xf numFmtId="0" fontId="2" fillId="0" borderId="39" xfId="4219" applyBorder="1"/>
    <xf numFmtId="175" fontId="9" fillId="0" borderId="61" xfId="4219" applyNumberFormat="1" applyFont="1" applyBorder="1" applyAlignment="1" applyProtection="1">
      <alignment vertical="center"/>
      <protection locked="0"/>
    </xf>
    <xf numFmtId="175" fontId="9" fillId="0" borderId="26" xfId="4219" applyNumberFormat="1" applyFont="1" applyBorder="1" applyAlignment="1" applyProtection="1">
      <alignment vertical="center"/>
      <protection locked="0"/>
    </xf>
    <xf numFmtId="175" fontId="9" fillId="0" borderId="26" xfId="4219" applyNumberFormat="1" applyFont="1" applyBorder="1" applyAlignment="1" applyProtection="1">
      <alignment horizontal="centerContinuous" vertical="center"/>
      <protection locked="0"/>
    </xf>
    <xf numFmtId="175" fontId="9" fillId="0" borderId="55" xfId="4219" applyNumberFormat="1" applyFont="1" applyBorder="1" applyAlignment="1" applyProtection="1">
      <alignment horizontal="centerContinuous" vertical="center"/>
      <protection locked="0"/>
    </xf>
    <xf numFmtId="0" fontId="9" fillId="0" borderId="52" xfId="4219" applyFont="1" applyBorder="1" applyAlignment="1" applyProtection="1">
      <alignment vertical="center"/>
      <protection locked="0"/>
    </xf>
    <xf numFmtId="175" fontId="9" fillId="0" borderId="71" xfId="4219" applyNumberFormat="1" applyFont="1" applyBorder="1" applyAlignment="1" applyProtection="1">
      <alignment horizontal="centerContinuous" vertical="center"/>
      <protection locked="0"/>
    </xf>
    <xf numFmtId="175" fontId="9" fillId="0" borderId="76" xfId="4219" applyNumberFormat="1" applyFont="1" applyBorder="1" applyAlignment="1" applyProtection="1">
      <alignment horizontal="centerContinuous" vertical="center"/>
      <protection locked="0"/>
    </xf>
    <xf numFmtId="0" fontId="9" fillId="0" borderId="52" xfId="4219" applyFont="1" applyBorder="1" applyAlignment="1" applyProtection="1">
      <alignment horizontal="centerContinuous" vertical="center"/>
      <protection locked="0"/>
    </xf>
    <xf numFmtId="0" fontId="9" fillId="0" borderId="0" xfId="4219" applyFont="1" applyBorder="1" applyAlignment="1" applyProtection="1">
      <alignment horizontal="centerContinuous" vertical="center"/>
      <protection locked="0"/>
    </xf>
    <xf numFmtId="0" fontId="9" fillId="0" borderId="68" xfId="4219" applyFont="1" applyBorder="1" applyAlignment="1" applyProtection="1">
      <alignment horizontal="centerContinuous" vertical="center"/>
      <protection locked="0"/>
    </xf>
    <xf numFmtId="0" fontId="9" fillId="0" borderId="53" xfId="4219" applyFont="1" applyBorder="1" applyAlignment="1" applyProtection="1">
      <alignment horizontal="centerContinuous" vertical="center"/>
      <protection locked="0"/>
    </xf>
    <xf numFmtId="0" fontId="9" fillId="0" borderId="54" xfId="4219" applyFont="1" applyBorder="1" applyAlignment="1" applyProtection="1">
      <alignment horizontal="centerContinuous" vertical="center"/>
      <protection locked="0"/>
    </xf>
    <xf numFmtId="0" fontId="9" fillId="0" borderId="26" xfId="4219" applyFont="1" applyBorder="1" applyAlignment="1" applyProtection="1">
      <alignment horizontal="centerContinuous" vertical="center"/>
      <protection locked="0"/>
    </xf>
    <xf numFmtId="0" fontId="9" fillId="0" borderId="71" xfId="4219" applyFont="1" applyBorder="1" applyAlignment="1" applyProtection="1">
      <alignment horizontal="centerContinuous" vertical="center"/>
      <protection locked="0"/>
    </xf>
    <xf numFmtId="0" fontId="9" fillId="0" borderId="76" xfId="4219" applyFont="1" applyBorder="1" applyAlignment="1" applyProtection="1">
      <alignment horizontal="centerContinuous" vertical="center"/>
      <protection locked="0"/>
    </xf>
    <xf numFmtId="0" fontId="9" fillId="0" borderId="54" xfId="4219" applyFont="1" applyFill="1" applyBorder="1" applyAlignment="1" applyProtection="1">
      <alignment vertical="center"/>
      <protection locked="0"/>
    </xf>
    <xf numFmtId="167" fontId="9" fillId="0" borderId="2" xfId="1989" applyNumberFormat="1" applyFont="1" applyFill="1" applyBorder="1" applyAlignment="1" applyProtection="1">
      <alignment vertical="center"/>
      <protection locked="0"/>
    </xf>
    <xf numFmtId="167" fontId="9" fillId="0" borderId="26" xfId="1989" applyNumberFormat="1" applyFont="1" applyFill="1" applyBorder="1" applyAlignment="1" applyProtection="1">
      <alignment vertical="center"/>
      <protection locked="0"/>
    </xf>
    <xf numFmtId="0" fontId="9" fillId="0" borderId="0" xfId="4219" applyFont="1" applyFill="1" applyProtection="1">
      <protection locked="0"/>
    </xf>
    <xf numFmtId="167" fontId="9" fillId="125" borderId="71" xfId="1989" applyNumberFormat="1" applyFont="1" applyFill="1" applyBorder="1" applyAlignment="1" applyProtection="1">
      <alignment vertical="center"/>
      <protection locked="0"/>
    </xf>
    <xf numFmtId="167" fontId="9" fillId="125" borderId="26" xfId="1989" applyNumberFormat="1" applyFont="1" applyFill="1" applyBorder="1" applyAlignment="1" applyProtection="1">
      <alignment vertical="center"/>
      <protection locked="0"/>
    </xf>
    <xf numFmtId="167" fontId="9" fillId="125" borderId="76" xfId="1989" applyNumberFormat="1" applyFont="1" applyFill="1" applyBorder="1" applyAlignment="1" applyProtection="1">
      <alignment vertical="center"/>
      <protection locked="0"/>
    </xf>
    <xf numFmtId="0" fontId="9" fillId="0" borderId="54" xfId="4219" applyFont="1" applyBorder="1" applyAlignment="1" applyProtection="1">
      <alignment vertical="center"/>
      <protection locked="0"/>
    </xf>
    <xf numFmtId="37" fontId="9" fillId="0" borderId="71" xfId="1989" applyNumberFormat="1" applyFont="1" applyBorder="1" applyAlignment="1" applyProtection="1">
      <alignment vertical="center"/>
      <protection locked="0"/>
    </xf>
    <xf numFmtId="37" fontId="9" fillId="0" borderId="26" xfId="1989" applyNumberFormat="1" applyFont="1" applyBorder="1" applyAlignment="1" applyProtection="1">
      <alignment vertical="center"/>
      <protection locked="0"/>
    </xf>
    <xf numFmtId="37" fontId="9" fillId="0" borderId="76" xfId="1989" applyNumberFormat="1" applyFont="1" applyBorder="1" applyAlignment="1" applyProtection="1">
      <alignment vertical="center"/>
      <protection locked="0"/>
    </xf>
    <xf numFmtId="37" fontId="9" fillId="0" borderId="26" xfId="4219" applyNumberFormat="1" applyFont="1" applyBorder="1" applyAlignment="1" applyProtection="1">
      <alignment vertical="center"/>
      <protection locked="0"/>
    </xf>
    <xf numFmtId="37" fontId="9" fillId="0" borderId="71" xfId="4219" applyNumberFormat="1" applyFont="1" applyBorder="1" applyAlignment="1" applyProtection="1">
      <alignment vertical="center"/>
      <protection locked="0"/>
    </xf>
    <xf numFmtId="167" fontId="9" fillId="0" borderId="71" xfId="1989" applyNumberFormat="1" applyFont="1" applyBorder="1" applyAlignment="1" applyProtection="1">
      <alignment vertical="center"/>
      <protection locked="0"/>
    </xf>
    <xf numFmtId="0" fontId="9" fillId="0" borderId="39" xfId="4219" applyFont="1" applyBorder="1" applyAlignment="1" applyProtection="1">
      <alignment vertical="center"/>
      <protection locked="0"/>
    </xf>
    <xf numFmtId="0" fontId="9" fillId="0" borderId="0" xfId="4219" applyFont="1" applyBorder="1" applyAlignment="1" applyProtection="1">
      <alignment vertical="center"/>
      <protection locked="0"/>
    </xf>
    <xf numFmtId="0" fontId="9" fillId="0" borderId="40" xfId="4219" applyFont="1" applyBorder="1" applyAlignment="1" applyProtection="1">
      <alignment vertical="center"/>
      <protection locked="0"/>
    </xf>
    <xf numFmtId="0" fontId="9" fillId="0" borderId="41" xfId="4219" applyFont="1" applyBorder="1" applyAlignment="1" applyProtection="1">
      <alignment vertical="center"/>
      <protection locked="0"/>
    </xf>
    <xf numFmtId="0" fontId="9" fillId="0" borderId="9" xfId="4219" applyFont="1" applyBorder="1" applyAlignment="1" applyProtection="1">
      <alignment vertical="center"/>
      <protection locked="0"/>
    </xf>
    <xf numFmtId="0" fontId="9" fillId="0" borderId="42" xfId="4219" applyFont="1" applyBorder="1" applyAlignment="1" applyProtection="1">
      <alignment vertical="center"/>
      <protection locked="0"/>
    </xf>
    <xf numFmtId="175" fontId="11" fillId="0" borderId="0" xfId="4219" applyNumberFormat="1" applyFont="1" applyAlignment="1" applyProtection="1">
      <alignment vertical="center"/>
      <protection locked="0"/>
    </xf>
    <xf numFmtId="0" fontId="11" fillId="0" borderId="0" xfId="4219" applyFont="1" applyAlignment="1" applyProtection="1">
      <alignment vertical="center"/>
      <protection locked="0"/>
    </xf>
    <xf numFmtId="168" fontId="182" fillId="0" borderId="0" xfId="4220" applyFont="1"/>
    <xf numFmtId="168" fontId="11" fillId="0" borderId="0" xfId="4220" applyFont="1" applyAlignment="1">
      <alignment vertical="center"/>
    </xf>
    <xf numFmtId="168" fontId="11" fillId="0" borderId="0" xfId="4220" applyFont="1" applyAlignment="1" applyProtection="1">
      <alignment horizontal="right" vertical="center"/>
    </xf>
    <xf numFmtId="168" fontId="9" fillId="0" borderId="36" xfId="4220" applyFont="1" applyBorder="1" applyAlignment="1">
      <alignment vertical="center"/>
    </xf>
    <xf numFmtId="168" fontId="9" fillId="0" borderId="37" xfId="4220" applyFont="1" applyBorder="1" applyAlignment="1">
      <alignment vertical="center"/>
    </xf>
    <xf numFmtId="168" fontId="9" fillId="0" borderId="38" xfId="4220" applyFont="1" applyBorder="1" applyAlignment="1">
      <alignment vertical="center"/>
    </xf>
    <xf numFmtId="168" fontId="3" fillId="0" borderId="0" xfId="4220"/>
    <xf numFmtId="168" fontId="10" fillId="0" borderId="39" xfId="4220" applyFont="1" applyBorder="1" applyAlignment="1" applyProtection="1">
      <alignment horizontal="centerContinuous" vertical="center"/>
    </xf>
    <xf numFmtId="168" fontId="9" fillId="0" borderId="0" xfId="4220" applyFont="1" applyBorder="1" applyAlignment="1">
      <alignment horizontal="centerContinuous" vertical="center"/>
    </xf>
    <xf numFmtId="168" fontId="9" fillId="0" borderId="40" xfId="4220" applyFont="1" applyBorder="1" applyAlignment="1">
      <alignment horizontal="centerContinuous" vertical="center"/>
    </xf>
    <xf numFmtId="168" fontId="9" fillId="0" borderId="39" xfId="4220" applyFont="1" applyBorder="1" applyAlignment="1" applyProtection="1">
      <alignment horizontal="centerContinuous" vertical="center"/>
    </xf>
    <xf numFmtId="168" fontId="9" fillId="0" borderId="39" xfId="4220" applyFont="1" applyBorder="1" applyAlignment="1">
      <alignment vertical="center"/>
    </xf>
    <xf numFmtId="168" fontId="9" fillId="0" borderId="0" xfId="4220" applyFont="1" applyBorder="1" applyAlignment="1">
      <alignment vertical="center"/>
    </xf>
    <xf numFmtId="168" fontId="9" fillId="0" borderId="40" xfId="4220" applyFont="1" applyBorder="1" applyAlignment="1">
      <alignment vertical="center"/>
    </xf>
    <xf numFmtId="168" fontId="3" fillId="0" borderId="0" xfId="4220" applyAlignment="1">
      <alignment horizontal="centerContinuous"/>
    </xf>
    <xf numFmtId="168" fontId="10" fillId="0" borderId="39" xfId="4220" applyFont="1" applyBorder="1" applyAlignment="1" applyProtection="1">
      <alignment horizontal="left" vertical="center"/>
    </xf>
    <xf numFmtId="168" fontId="9" fillId="0" borderId="143" xfId="4220" applyFont="1" applyBorder="1" applyAlignment="1">
      <alignment vertical="center"/>
    </xf>
    <xf numFmtId="168" fontId="9" fillId="0" borderId="114" xfId="4220" applyFont="1" applyBorder="1" applyAlignment="1">
      <alignment vertical="center"/>
    </xf>
    <xf numFmtId="168" fontId="9" fillId="0" borderId="118" xfId="4220" applyFont="1" applyBorder="1" applyAlignment="1">
      <alignment vertical="center"/>
    </xf>
    <xf numFmtId="168" fontId="9" fillId="0" borderId="111" xfId="4220" applyFont="1" applyBorder="1" applyAlignment="1" applyProtection="1">
      <alignment horizontal="centerContinuous" vertical="center"/>
    </xf>
    <xf numFmtId="168" fontId="9" fillId="0" borderId="112" xfId="4220" applyFont="1" applyBorder="1" applyAlignment="1" applyProtection="1">
      <alignment horizontal="centerContinuous" vertical="center"/>
    </xf>
    <xf numFmtId="168" fontId="9" fillId="0" borderId="23" xfId="4220" applyFont="1" applyBorder="1" applyAlignment="1">
      <alignment vertical="center"/>
    </xf>
    <xf numFmtId="168" fontId="9" fillId="0" borderId="53" xfId="4220" applyFont="1" applyBorder="1" applyAlignment="1" applyProtection="1">
      <alignment horizontal="centerContinuous" vertical="center"/>
    </xf>
    <xf numFmtId="168" fontId="9" fillId="0" borderId="0" xfId="4220" applyFont="1" applyBorder="1" applyAlignment="1" applyProtection="1">
      <alignment horizontal="centerContinuous" vertical="center"/>
    </xf>
    <xf numFmtId="168" fontId="9" fillId="0" borderId="23" xfId="4220" applyFont="1" applyBorder="1" applyAlignment="1" applyProtection="1">
      <alignment horizontal="centerContinuous" vertical="center"/>
    </xf>
    <xf numFmtId="168" fontId="9" fillId="0" borderId="113" xfId="4220" applyFont="1" applyBorder="1" applyAlignment="1">
      <alignment horizontal="centerContinuous" vertical="center"/>
    </xf>
    <xf numFmtId="168" fontId="9" fillId="0" borderId="115" xfId="4220" applyFont="1" applyBorder="1" applyAlignment="1">
      <alignment horizontal="centerContinuous" vertical="center"/>
    </xf>
    <xf numFmtId="168" fontId="9" fillId="0" borderId="114" xfId="4220" applyFont="1" applyBorder="1" applyAlignment="1">
      <alignment horizontal="centerContinuous" vertical="center"/>
    </xf>
    <xf numFmtId="168" fontId="9" fillId="0" borderId="147" xfId="4220" applyFont="1" applyBorder="1" applyAlignment="1">
      <alignment horizontal="centerContinuous" vertical="center"/>
    </xf>
    <xf numFmtId="168" fontId="9" fillId="0" borderId="149" xfId="4220" applyFont="1" applyBorder="1" applyAlignment="1">
      <alignment horizontal="centerContinuous" vertical="center"/>
    </xf>
    <xf numFmtId="168" fontId="9" fillId="0" borderId="113" xfId="4220" applyFont="1" applyBorder="1" applyAlignment="1" applyProtection="1">
      <alignment horizontal="centerContinuous" vertical="center"/>
    </xf>
    <xf numFmtId="168" fontId="9" fillId="0" borderId="115" xfId="4220" applyFont="1" applyBorder="1" applyAlignment="1">
      <alignment vertical="center"/>
    </xf>
    <xf numFmtId="168" fontId="9" fillId="0" borderId="114" xfId="4220" applyFont="1" applyBorder="1" applyAlignment="1" applyProtection="1">
      <alignment horizontal="left" vertical="center"/>
    </xf>
    <xf numFmtId="167" fontId="9" fillId="0" borderId="211" xfId="4220" applyNumberFormat="1" applyFont="1" applyFill="1" applyBorder="1" applyAlignment="1" applyProtection="1">
      <alignment vertical="center"/>
    </xf>
    <xf numFmtId="168" fontId="9" fillId="0" borderId="118" xfId="4220" applyFont="1" applyBorder="1" applyAlignment="1" applyProtection="1">
      <alignment horizontal="centerContinuous" vertical="center"/>
    </xf>
    <xf numFmtId="37" fontId="3" fillId="0" borderId="0" xfId="4220" applyNumberFormat="1" applyProtection="1"/>
    <xf numFmtId="39" fontId="3" fillId="0" borderId="0" xfId="4220" applyNumberFormat="1" applyProtection="1"/>
    <xf numFmtId="168" fontId="9" fillId="0" borderId="111" xfId="4220" applyFont="1" applyBorder="1" applyAlignment="1">
      <alignment horizontal="centerContinuous" vertical="center"/>
    </xf>
    <xf numFmtId="168" fontId="9" fillId="0" borderId="112" xfId="4220" applyFont="1" applyBorder="1" applyAlignment="1">
      <alignment vertical="center"/>
    </xf>
    <xf numFmtId="168" fontId="9" fillId="0" borderId="0" xfId="4220" applyFont="1" applyBorder="1" applyAlignment="1" applyProtection="1">
      <alignment horizontal="left" vertical="center"/>
    </xf>
    <xf numFmtId="167" fontId="9" fillId="0" borderId="48" xfId="4220" applyNumberFormat="1" applyFont="1" applyFill="1" applyBorder="1" applyAlignment="1" applyProtection="1">
      <alignment vertical="center"/>
    </xf>
    <xf numFmtId="37" fontId="149" fillId="0" borderId="0" xfId="4220" applyNumberFormat="1" applyFont="1" applyProtection="1"/>
    <xf numFmtId="167" fontId="9" fillId="0" borderId="212" xfId="4220" applyNumberFormat="1" applyFont="1" applyFill="1" applyBorder="1" applyAlignment="1" applyProtection="1">
      <alignment vertical="center"/>
    </xf>
    <xf numFmtId="168" fontId="9" fillId="0" borderId="115" xfId="4220" applyFont="1" applyBorder="1" applyAlignment="1" applyProtection="1">
      <alignment horizontal="centerContinuous" vertical="center"/>
    </xf>
    <xf numFmtId="168" fontId="3" fillId="0" borderId="213" xfId="4220" applyBorder="1"/>
    <xf numFmtId="167" fontId="9" fillId="0" borderId="49" xfId="4220" applyNumberFormat="1" applyFont="1" applyFill="1" applyBorder="1" applyAlignment="1" applyProtection="1">
      <alignment vertical="center"/>
    </xf>
    <xf numFmtId="37" fontId="9" fillId="0" borderId="0" xfId="4220" applyNumberFormat="1" applyFont="1" applyBorder="1" applyAlignment="1" applyProtection="1">
      <alignment vertical="center"/>
    </xf>
    <xf numFmtId="168" fontId="9" fillId="0" borderId="39" xfId="4220" quotePrefix="1" applyFont="1" applyBorder="1" applyAlignment="1">
      <alignment horizontal="right" vertical="center"/>
    </xf>
    <xf numFmtId="168" fontId="9" fillId="0" borderId="39" xfId="4220" applyFont="1" applyBorder="1" applyAlignment="1">
      <alignment horizontal="right" vertical="center"/>
    </xf>
    <xf numFmtId="168" fontId="9" fillId="0" borderId="107" xfId="4220" applyFont="1" applyBorder="1" applyAlignment="1">
      <alignment horizontal="centerContinuous" vertical="center"/>
    </xf>
    <xf numFmtId="168" fontId="9" fillId="0" borderId="21" xfId="4220" applyFont="1" applyBorder="1" applyAlignment="1">
      <alignment horizontal="centerContinuous" vertical="center"/>
    </xf>
    <xf numFmtId="37" fontId="9" fillId="0" borderId="21" xfId="4220" applyNumberFormat="1" applyFont="1" applyBorder="1" applyAlignment="1" applyProtection="1">
      <alignment vertical="center"/>
    </xf>
    <xf numFmtId="168" fontId="9" fillId="0" borderId="108" xfId="4220" applyFont="1" applyBorder="1" applyAlignment="1">
      <alignment horizontal="centerContinuous" vertical="center"/>
    </xf>
    <xf numFmtId="37" fontId="9" fillId="0" borderId="70" xfId="4220" applyNumberFormat="1" applyFont="1" applyFill="1" applyBorder="1" applyAlignment="1" applyProtection="1">
      <alignment horizontal="centerContinuous" vertical="center"/>
    </xf>
    <xf numFmtId="37" fontId="9" fillId="0" borderId="21" xfId="4220" applyNumberFormat="1" applyFont="1" applyFill="1" applyBorder="1" applyAlignment="1" applyProtection="1">
      <alignment vertical="center"/>
    </xf>
    <xf numFmtId="37" fontId="9" fillId="0" borderId="70" xfId="4220" applyNumberFormat="1" applyFont="1" applyBorder="1" applyAlignment="1" applyProtection="1">
      <alignment vertical="center"/>
    </xf>
    <xf numFmtId="168" fontId="9" fillId="0" borderId="51" xfId="4220" applyFont="1" applyBorder="1" applyAlignment="1">
      <alignment horizontal="centerContinuous" vertical="center"/>
    </xf>
    <xf numFmtId="37" fontId="9" fillId="0" borderId="0" xfId="4220" applyNumberFormat="1" applyFont="1" applyBorder="1" applyAlignment="1" applyProtection="1">
      <alignment horizontal="centerContinuous" vertical="center"/>
    </xf>
    <xf numFmtId="168" fontId="9" fillId="0" borderId="112" xfId="4220" applyFont="1" applyBorder="1" applyAlignment="1">
      <alignment horizontal="centerContinuous" vertical="center"/>
    </xf>
    <xf numFmtId="168" fontId="9" fillId="0" borderId="68" xfId="4220" applyFont="1" applyFill="1" applyBorder="1" applyAlignment="1" applyProtection="1">
      <alignment horizontal="centerContinuous" vertical="center"/>
    </xf>
    <xf numFmtId="37" fontId="9" fillId="0" borderId="0" xfId="4220" applyNumberFormat="1" applyFont="1" applyFill="1" applyBorder="1" applyAlignment="1" applyProtection="1">
      <alignment horizontal="centerContinuous" vertical="center" wrapText="1"/>
    </xf>
    <xf numFmtId="37" fontId="9" fillId="0" borderId="68" xfId="4220" applyNumberFormat="1" applyFont="1" applyBorder="1" applyAlignment="1" applyProtection="1">
      <alignment horizontal="centerContinuous" vertical="center"/>
    </xf>
    <xf numFmtId="168" fontId="9" fillId="0" borderId="40" xfId="4220" applyFont="1" applyBorder="1" applyAlignment="1" applyProtection="1">
      <alignment horizontal="center" vertical="center"/>
    </xf>
    <xf numFmtId="37" fontId="9" fillId="0" borderId="68" xfId="4220" applyNumberFormat="1" applyFont="1" applyFill="1" applyBorder="1" applyAlignment="1" applyProtection="1">
      <alignment horizontal="centerContinuous" vertical="center"/>
    </xf>
    <xf numFmtId="168" fontId="9" fillId="0" borderId="0" xfId="4220" applyFont="1" applyFill="1" applyBorder="1" applyAlignment="1">
      <alignment horizontal="centerContinuous" vertical="center"/>
    </xf>
    <xf numFmtId="168" fontId="9" fillId="0" borderId="68" xfId="4220" applyFont="1" applyBorder="1" applyAlignment="1" applyProtection="1">
      <alignment horizontal="centerContinuous" vertical="center"/>
    </xf>
    <xf numFmtId="168" fontId="9" fillId="0" borderId="133" xfId="4220" applyFont="1" applyBorder="1" applyAlignment="1">
      <alignment horizontal="centerContinuous" vertical="center"/>
    </xf>
    <xf numFmtId="168" fontId="9" fillId="0" borderId="26" xfId="4220" applyFont="1" applyBorder="1" applyAlignment="1" applyProtection="1">
      <alignment horizontal="centerContinuous" vertical="center"/>
    </xf>
    <xf numFmtId="37" fontId="9" fillId="0" borderId="26" xfId="4220" applyNumberFormat="1" applyFont="1" applyBorder="1" applyAlignment="1" applyProtection="1">
      <alignment horizontal="centerContinuous" vertical="center"/>
    </xf>
    <xf numFmtId="168" fontId="9" fillId="0" borderId="26" xfId="4220" applyFont="1" applyBorder="1" applyAlignment="1">
      <alignment horizontal="centerContinuous" vertical="center"/>
    </xf>
    <xf numFmtId="168" fontId="9" fillId="0" borderId="134" xfId="4220" applyFont="1" applyBorder="1" applyAlignment="1">
      <alignment horizontal="centerContinuous" vertical="center"/>
    </xf>
    <xf numFmtId="37" fontId="9" fillId="0" borderId="71" xfId="4220" applyNumberFormat="1" applyFont="1" applyFill="1" applyBorder="1" applyAlignment="1" applyProtection="1">
      <alignment horizontal="centerContinuous" vertical="center"/>
    </xf>
    <xf numFmtId="37" fontId="9" fillId="0" borderId="26" xfId="4220" applyNumberFormat="1" applyFont="1" applyFill="1" applyBorder="1" applyAlignment="1" applyProtection="1">
      <alignment horizontal="centerContinuous" vertical="center"/>
    </xf>
    <xf numFmtId="37" fontId="9" fillId="0" borderId="71" xfId="4220" applyNumberFormat="1" applyFont="1" applyBorder="1" applyAlignment="1" applyProtection="1">
      <alignment horizontal="centerContinuous" vertical="center"/>
    </xf>
    <xf numFmtId="168" fontId="9" fillId="0" borderId="55" xfId="4220" applyFont="1" applyBorder="1" applyAlignment="1">
      <alignment horizontal="center" vertical="center"/>
    </xf>
    <xf numFmtId="37" fontId="9" fillId="0" borderId="0" xfId="4220" applyNumberFormat="1" applyFont="1" applyFill="1" applyBorder="1" applyAlignment="1" applyProtection="1">
      <alignment horizontal="centerContinuous" vertical="center"/>
    </xf>
    <xf numFmtId="168" fontId="9" fillId="0" borderId="40" xfId="4220" applyFont="1" applyBorder="1" applyAlignment="1">
      <alignment horizontal="center" vertical="center"/>
    </xf>
    <xf numFmtId="37" fontId="9" fillId="0" borderId="68" xfId="4220" applyNumberFormat="1" applyFont="1" applyFill="1" applyBorder="1" applyAlignment="1" applyProtection="1">
      <alignment vertical="center"/>
    </xf>
    <xf numFmtId="37" fontId="9" fillId="0" borderId="0" xfId="4220" applyNumberFormat="1" applyFont="1" applyFill="1" applyBorder="1" applyAlignment="1" applyProtection="1">
      <alignment vertical="center"/>
    </xf>
    <xf numFmtId="37" fontId="9" fillId="0" borderId="68" xfId="4220" applyNumberFormat="1" applyFont="1" applyBorder="1" applyAlignment="1" applyProtection="1">
      <alignment vertical="center"/>
    </xf>
    <xf numFmtId="37" fontId="9" fillId="0" borderId="114" xfId="4220" applyNumberFormat="1" applyFont="1" applyBorder="1" applyAlignment="1" applyProtection="1">
      <alignment vertical="center"/>
    </xf>
    <xf numFmtId="167" fontId="9" fillId="0" borderId="114" xfId="1989" applyNumberFormat="1" applyFont="1" applyBorder="1" applyAlignment="1" applyProtection="1">
      <alignment vertical="center"/>
    </xf>
    <xf numFmtId="167" fontId="9" fillId="0" borderId="116" xfId="1989" applyNumberFormat="1" applyFont="1" applyFill="1" applyBorder="1" applyAlignment="1" applyProtection="1">
      <alignment vertical="center"/>
    </xf>
    <xf numFmtId="167" fontId="9" fillId="0" borderId="114" xfId="1989" applyNumberFormat="1" applyFont="1" applyFill="1" applyBorder="1" applyAlignment="1" applyProtection="1">
      <alignment vertical="center"/>
    </xf>
    <xf numFmtId="167" fontId="166" fillId="0" borderId="116" xfId="1989" applyNumberFormat="1" applyFont="1" applyBorder="1" applyAlignment="1" applyProtection="1">
      <alignment vertical="center"/>
    </xf>
    <xf numFmtId="167" fontId="9" fillId="0" borderId="0" xfId="1989" applyNumberFormat="1" applyFont="1" applyBorder="1" applyAlignment="1" applyProtection="1">
      <alignment vertical="center"/>
    </xf>
    <xf numFmtId="167" fontId="9" fillId="0" borderId="68" xfId="1989" applyNumberFormat="1" applyFont="1" applyFill="1" applyBorder="1" applyAlignment="1" applyProtection="1">
      <alignment vertical="center"/>
    </xf>
    <xf numFmtId="167" fontId="9" fillId="0" borderId="0" xfId="1989" applyNumberFormat="1" applyFont="1" applyFill="1" applyBorder="1" applyAlignment="1" applyProtection="1">
      <alignment vertical="center"/>
    </xf>
    <xf numFmtId="168" fontId="9" fillId="0" borderId="125" xfId="4220" applyFont="1" applyBorder="1" applyAlignment="1" applyProtection="1">
      <alignment horizontal="centerContinuous" vertical="center"/>
    </xf>
    <xf numFmtId="168" fontId="9" fillId="0" borderId="214" xfId="4220" applyFont="1" applyBorder="1" applyAlignment="1" applyProtection="1">
      <alignment horizontal="centerContinuous" vertical="center"/>
    </xf>
    <xf numFmtId="168" fontId="9" fillId="0" borderId="215" xfId="4220" applyFont="1" applyBorder="1" applyAlignment="1" applyProtection="1">
      <alignment horizontal="left" vertical="center"/>
    </xf>
    <xf numFmtId="37" fontId="9" fillId="0" borderId="215" xfId="4220" applyNumberFormat="1" applyFont="1" applyBorder="1" applyAlignment="1" applyProtection="1">
      <alignment vertical="center"/>
    </xf>
    <xf numFmtId="168" fontId="9" fillId="0" borderId="215" xfId="4220" applyFont="1" applyBorder="1" applyAlignment="1">
      <alignment vertical="center"/>
    </xf>
    <xf numFmtId="168" fontId="9" fillId="0" borderId="216" xfId="4220" applyFont="1" applyBorder="1" applyAlignment="1">
      <alignment vertical="center"/>
    </xf>
    <xf numFmtId="167" fontId="9" fillId="0" borderId="215" xfId="1989" applyNumberFormat="1" applyFont="1" applyBorder="1" applyAlignment="1" applyProtection="1">
      <alignment vertical="center"/>
    </xf>
    <xf numFmtId="167" fontId="9" fillId="0" borderId="109" xfId="1989" applyNumberFormat="1" applyFont="1" applyFill="1" applyBorder="1" applyAlignment="1" applyProtection="1">
      <alignment vertical="center"/>
    </xf>
    <xf numFmtId="167" fontId="9" fillId="0" borderId="215" xfId="1989" applyNumberFormat="1" applyFont="1" applyFill="1" applyBorder="1" applyAlignment="1" applyProtection="1">
      <alignment vertical="center"/>
    </xf>
    <xf numFmtId="168" fontId="3" fillId="0" borderId="217" xfId="4220" applyBorder="1"/>
    <xf numFmtId="37" fontId="9" fillId="0" borderId="116" xfId="4220" applyNumberFormat="1" applyFont="1" applyFill="1" applyBorder="1" applyAlignment="1" applyProtection="1">
      <alignment vertical="center"/>
    </xf>
    <xf numFmtId="37" fontId="9" fillId="0" borderId="114" xfId="4220" applyNumberFormat="1" applyFont="1" applyFill="1" applyBorder="1" applyAlignment="1" applyProtection="1">
      <alignment vertical="center"/>
    </xf>
    <xf numFmtId="37" fontId="9" fillId="0" borderId="116" xfId="4220" applyNumberFormat="1" applyFont="1" applyBorder="1" applyAlignment="1" applyProtection="1">
      <alignment vertical="center"/>
    </xf>
    <xf numFmtId="168" fontId="9" fillId="0" borderId="114" xfId="4220" applyFont="1" applyBorder="1" applyAlignment="1" applyProtection="1">
      <alignment horizontal="left" vertical="center" indent="1"/>
    </xf>
    <xf numFmtId="41" fontId="9" fillId="0" borderId="114" xfId="4220" applyNumberFormat="1" applyFont="1" applyBorder="1" applyAlignment="1" applyProtection="1">
      <alignment vertical="center"/>
    </xf>
    <xf numFmtId="41" fontId="166" fillId="0" borderId="116" xfId="4220" applyNumberFormat="1" applyFont="1" applyFill="1" applyBorder="1" applyAlignment="1" applyProtection="1">
      <alignment vertical="center"/>
    </xf>
    <xf numFmtId="41" fontId="9" fillId="0" borderId="114" xfId="4220" applyNumberFormat="1" applyFont="1" applyFill="1" applyBorder="1" applyAlignment="1" applyProtection="1">
      <alignment vertical="center"/>
    </xf>
    <xf numFmtId="41" fontId="166" fillId="0" borderId="116" xfId="4220" applyNumberFormat="1" applyFont="1" applyBorder="1" applyAlignment="1" applyProtection="1">
      <alignment vertical="center"/>
    </xf>
    <xf numFmtId="168" fontId="9" fillId="0" borderId="114" xfId="4220" applyFont="1" applyBorder="1" applyAlignment="1">
      <alignment horizontal="left" vertical="center" indent="1"/>
    </xf>
    <xf numFmtId="41" fontId="9" fillId="0" borderId="116" xfId="4220" applyNumberFormat="1" applyFont="1" applyFill="1" applyBorder="1" applyAlignment="1" applyProtection="1">
      <alignment vertical="center"/>
    </xf>
    <xf numFmtId="41" fontId="9" fillId="0" borderId="114" xfId="1989" applyNumberFormat="1" applyFont="1" applyFill="1" applyBorder="1" applyAlignment="1" applyProtection="1">
      <alignment vertical="center"/>
    </xf>
    <xf numFmtId="41" fontId="9" fillId="0" borderId="114" xfId="1989" applyNumberFormat="1" applyFont="1" applyBorder="1" applyAlignment="1" applyProtection="1">
      <alignment vertical="center"/>
    </xf>
    <xf numFmtId="41" fontId="9" fillId="0" borderId="116" xfId="4220" applyNumberFormat="1" applyFont="1" applyBorder="1" applyAlignment="1" applyProtection="1">
      <alignment vertical="center"/>
    </xf>
    <xf numFmtId="168" fontId="9" fillId="0" borderId="161" xfId="4220" applyFont="1" applyBorder="1" applyAlignment="1" applyProtection="1">
      <alignment horizontal="centerContinuous" vertical="center"/>
    </xf>
    <xf numFmtId="168" fontId="9" fillId="0" borderId="163" xfId="4220" applyFont="1" applyBorder="1" applyAlignment="1">
      <alignment vertical="center"/>
    </xf>
    <xf numFmtId="168" fontId="9" fillId="0" borderId="162" xfId="4220" applyFont="1" applyBorder="1" applyAlignment="1" applyProtection="1">
      <alignment horizontal="center" vertical="center"/>
    </xf>
    <xf numFmtId="41" fontId="9" fillId="0" borderId="166" xfId="1989" applyNumberFormat="1" applyFont="1" applyBorder="1" applyAlignment="1" applyProtection="1">
      <alignment vertical="center"/>
    </xf>
    <xf numFmtId="41" fontId="9" fillId="0" borderId="166" xfId="1989" applyNumberFormat="1" applyFont="1" applyFill="1" applyBorder="1" applyAlignment="1" applyProtection="1">
      <alignment vertical="center"/>
    </xf>
    <xf numFmtId="168" fontId="9" fillId="0" borderId="165" xfId="4220" applyFont="1" applyBorder="1" applyAlignment="1" applyProtection="1">
      <alignment horizontal="centerContinuous" vertical="center"/>
    </xf>
    <xf numFmtId="168" fontId="9" fillId="0" borderId="0" xfId="4220" applyFont="1" applyBorder="1" applyAlignment="1" applyProtection="1">
      <alignment horizontal="center" vertical="center"/>
    </xf>
    <xf numFmtId="168" fontId="9" fillId="0" borderId="40" xfId="4220" applyFont="1" applyBorder="1" applyAlignment="1" applyProtection="1">
      <alignment horizontal="centerContinuous" vertical="center"/>
    </xf>
    <xf numFmtId="168" fontId="9" fillId="0" borderId="39" xfId="4220" applyFont="1" applyFill="1" applyBorder="1" applyAlignment="1" applyProtection="1">
      <alignment horizontal="left" vertical="center"/>
    </xf>
    <xf numFmtId="168" fontId="9" fillId="0" borderId="0" xfId="4220" applyFont="1" applyFill="1" applyBorder="1" applyAlignment="1">
      <alignment vertical="center"/>
    </xf>
    <xf numFmtId="168" fontId="9" fillId="0" borderId="0" xfId="4220" applyFont="1" applyFill="1" applyBorder="1" applyAlignment="1" applyProtection="1">
      <alignment horizontal="center" vertical="center"/>
    </xf>
    <xf numFmtId="168" fontId="9" fillId="0" borderId="40" xfId="4220" applyFont="1" applyFill="1" applyBorder="1" applyAlignment="1" applyProtection="1">
      <alignment horizontal="centerContinuous" vertical="center"/>
    </xf>
    <xf numFmtId="168" fontId="3" fillId="0" borderId="0" xfId="4220" applyFill="1"/>
    <xf numFmtId="37" fontId="3" fillId="0" borderId="0" xfId="4220" applyNumberFormat="1" applyFill="1" applyProtection="1"/>
    <xf numFmtId="39" fontId="3" fillId="0" borderId="0" xfId="4220" applyNumberFormat="1" applyFill="1" applyProtection="1"/>
    <xf numFmtId="168" fontId="9" fillId="125" borderId="39" xfId="4220" applyFont="1" applyFill="1" applyBorder="1" applyAlignment="1" applyProtection="1">
      <alignment horizontal="left" vertical="center"/>
    </xf>
    <xf numFmtId="168" fontId="9" fillId="125" borderId="0" xfId="4220" applyFont="1" applyFill="1" applyBorder="1" applyAlignment="1">
      <alignment vertical="center"/>
    </xf>
    <xf numFmtId="168" fontId="9" fillId="125" borderId="0" xfId="4220" applyFont="1" applyFill="1" applyBorder="1" applyAlignment="1" applyProtection="1">
      <alignment horizontal="center" vertical="center"/>
    </xf>
    <xf numFmtId="37" fontId="9" fillId="125" borderId="0" xfId="4220" applyNumberFormat="1" applyFont="1" applyFill="1" applyBorder="1" applyAlignment="1" applyProtection="1">
      <alignment vertical="center"/>
    </xf>
    <xf numFmtId="168" fontId="9" fillId="0" borderId="41" xfId="4220" applyFont="1" applyFill="1" applyBorder="1" applyAlignment="1" applyProtection="1">
      <alignment horizontal="left" vertical="center"/>
    </xf>
    <xf numFmtId="168" fontId="9" fillId="0" borderId="9" xfId="4220" applyFont="1" applyFill="1" applyBorder="1" applyAlignment="1">
      <alignment vertical="center"/>
    </xf>
    <xf numFmtId="168" fontId="9" fillId="0" borderId="9" xfId="4220" applyFont="1" applyBorder="1" applyAlignment="1">
      <alignment vertical="center"/>
    </xf>
    <xf numFmtId="168" fontId="9" fillId="0" borderId="9" xfId="4220" applyFont="1" applyBorder="1" applyAlignment="1" applyProtection="1">
      <alignment horizontal="center" vertical="center"/>
    </xf>
    <xf numFmtId="37" fontId="9" fillId="0" borderId="9" xfId="4220" applyNumberFormat="1" applyFont="1" applyBorder="1" applyAlignment="1" applyProtection="1">
      <alignment vertical="center"/>
    </xf>
    <xf numFmtId="167" fontId="9" fillId="0" borderId="9" xfId="1989" applyNumberFormat="1" applyFont="1" applyBorder="1" applyAlignment="1" applyProtection="1">
      <alignment vertical="center"/>
    </xf>
    <xf numFmtId="168" fontId="9" fillId="0" borderId="42" xfId="4220" applyFont="1" applyBorder="1" applyAlignment="1" applyProtection="1">
      <alignment horizontal="centerContinuous" vertical="center"/>
    </xf>
    <xf numFmtId="168" fontId="11" fillId="0" borderId="0" xfId="4220" applyFont="1" applyAlignment="1" applyProtection="1">
      <alignment horizontal="left" vertical="center"/>
    </xf>
    <xf numFmtId="168" fontId="182" fillId="0" borderId="0" xfId="4220" applyFont="1" applyAlignment="1">
      <alignment vertical="center"/>
    </xf>
    <xf numFmtId="168" fontId="149" fillId="0" borderId="0" xfId="4220" applyFont="1"/>
    <xf numFmtId="168" fontId="3" fillId="0" borderId="0" xfId="4220" applyAlignment="1" applyProtection="1">
      <alignment horizontal="left"/>
    </xf>
    <xf numFmtId="168" fontId="180" fillId="0" borderId="0" xfId="4220" applyFont="1" applyProtection="1">
      <protection locked="0"/>
    </xf>
    <xf numFmtId="168" fontId="11" fillId="0" borderId="0" xfId="4221" applyFont="1" applyAlignment="1" applyProtection="1">
      <alignment horizontal="left"/>
    </xf>
    <xf numFmtId="168" fontId="9" fillId="0" borderId="0" xfId="4221" applyFont="1"/>
    <xf numFmtId="168" fontId="3" fillId="0" borderId="0" xfId="4221"/>
    <xf numFmtId="168" fontId="3" fillId="0" borderId="36" xfId="4221" applyBorder="1"/>
    <xf numFmtId="168" fontId="9" fillId="0" borderId="37" xfId="4221" applyFont="1" applyBorder="1"/>
    <xf numFmtId="168" fontId="9" fillId="0" borderId="38" xfId="4221" applyFont="1" applyBorder="1"/>
    <xf numFmtId="168" fontId="10" fillId="0" borderId="39" xfId="4221" applyFont="1" applyBorder="1" applyAlignment="1" applyProtection="1">
      <alignment horizontal="centerContinuous"/>
    </xf>
    <xf numFmtId="168" fontId="9" fillId="0" borderId="0" xfId="4221" applyFont="1" applyBorder="1" applyAlignment="1">
      <alignment horizontal="centerContinuous"/>
    </xf>
    <xf numFmtId="168" fontId="9" fillId="0" borderId="40" xfId="4221" applyFont="1" applyBorder="1" applyAlignment="1">
      <alignment horizontal="centerContinuous"/>
    </xf>
    <xf numFmtId="168" fontId="9" fillId="0" borderId="39" xfId="4221" applyFont="1" applyBorder="1" applyAlignment="1" applyProtection="1">
      <alignment horizontal="centerContinuous"/>
    </xf>
    <xf numFmtId="168" fontId="9" fillId="0" borderId="39" xfId="4221" applyFont="1" applyBorder="1" applyAlignment="1">
      <alignment horizontal="centerContinuous"/>
    </xf>
    <xf numFmtId="168" fontId="10" fillId="0" borderId="39" xfId="4221" applyFont="1" applyBorder="1" applyAlignment="1" applyProtection="1">
      <alignment horizontal="left"/>
    </xf>
    <xf numFmtId="168" fontId="1" fillId="0" borderId="0" xfId="4221" applyFont="1" applyBorder="1"/>
    <xf numFmtId="168" fontId="9" fillId="0" borderId="0" xfId="4221" applyFont="1" applyBorder="1"/>
    <xf numFmtId="168" fontId="9" fillId="0" borderId="40" xfId="4221" applyFont="1" applyBorder="1"/>
    <xf numFmtId="168" fontId="3" fillId="0" borderId="0" xfId="4221" applyAlignment="1">
      <alignment horizontal="centerContinuous"/>
    </xf>
    <xf numFmtId="168" fontId="9" fillId="0" borderId="61" xfId="4221" applyFont="1" applyBorder="1" applyAlignment="1" applyProtection="1">
      <alignment horizontal="left"/>
    </xf>
    <xf numFmtId="168" fontId="9" fillId="0" borderId="26" xfId="4221" applyFont="1" applyBorder="1"/>
    <xf numFmtId="37" fontId="9" fillId="0" borderId="26" xfId="4221" applyNumberFormat="1" applyFont="1" applyBorder="1" applyProtection="1"/>
    <xf numFmtId="168" fontId="9" fillId="0" borderId="55" xfId="4221" applyFont="1" applyBorder="1"/>
    <xf numFmtId="168" fontId="9" fillId="0" borderId="69" xfId="4221" applyFont="1" applyBorder="1" applyAlignment="1" applyProtection="1">
      <alignment horizontal="left" vertical="center"/>
    </xf>
    <xf numFmtId="168" fontId="9" fillId="0" borderId="21" xfId="4221" applyFont="1" applyBorder="1" applyAlignment="1" applyProtection="1">
      <alignment horizontal="left" vertical="center"/>
    </xf>
    <xf numFmtId="168" fontId="9" fillId="0" borderId="21" xfId="4221" applyFont="1" applyBorder="1" applyAlignment="1">
      <alignment vertical="center"/>
    </xf>
    <xf numFmtId="168" fontId="9" fillId="0" borderId="22" xfId="4221" applyFont="1" applyBorder="1" applyAlignment="1">
      <alignment vertical="center"/>
    </xf>
    <xf numFmtId="37" fontId="197" fillId="0" borderId="21" xfId="4221" applyNumberFormat="1" applyFont="1" applyFill="1" applyBorder="1" applyAlignment="1" applyProtection="1">
      <alignment horizontal="center" vertical="center"/>
      <protection locked="0"/>
    </xf>
    <xf numFmtId="168" fontId="9" fillId="0" borderId="51" xfId="4221" applyFont="1" applyFill="1" applyBorder="1" applyAlignment="1">
      <alignment vertical="center"/>
    </xf>
    <xf numFmtId="168" fontId="3" fillId="0" borderId="0" xfId="4221" applyAlignment="1">
      <alignment horizontal="centerContinuous" vertical="center"/>
    </xf>
    <xf numFmtId="168" fontId="3" fillId="0" borderId="0" xfId="4221" applyAlignment="1">
      <alignment vertical="center"/>
    </xf>
    <xf numFmtId="37" fontId="180" fillId="0" borderId="0" xfId="4221" applyNumberFormat="1" applyFont="1" applyAlignment="1" applyProtection="1">
      <alignment vertical="center"/>
      <protection locked="0"/>
    </xf>
    <xf numFmtId="168" fontId="9" fillId="0" borderId="61" xfId="4221" applyFont="1" applyBorder="1" applyAlignment="1">
      <alignment vertical="center"/>
    </xf>
    <xf numFmtId="168" fontId="9" fillId="0" borderId="26" xfId="4221" applyFont="1" applyBorder="1" applyAlignment="1">
      <alignment vertical="center"/>
    </xf>
    <xf numFmtId="168" fontId="9" fillId="0" borderId="27" xfId="4221" applyFont="1" applyBorder="1" applyAlignment="1">
      <alignment vertical="center"/>
    </xf>
    <xf numFmtId="37" fontId="9" fillId="0" borderId="26" xfId="4221" applyNumberFormat="1" applyFont="1" applyFill="1" applyBorder="1" applyAlignment="1" applyProtection="1">
      <alignment horizontal="center" vertical="center"/>
      <protection locked="0"/>
    </xf>
    <xf numFmtId="168" fontId="9" fillId="0" borderId="55" xfId="4221" applyFont="1" applyFill="1" applyBorder="1" applyAlignment="1">
      <alignment vertical="center"/>
    </xf>
    <xf numFmtId="168" fontId="9" fillId="0" borderId="69" xfId="4221" applyFont="1" applyBorder="1" applyAlignment="1">
      <alignment vertical="center"/>
    </xf>
    <xf numFmtId="37" fontId="197" fillId="0" borderId="21" xfId="4221" applyNumberFormat="1" applyFont="1" applyFill="1" applyBorder="1" applyAlignment="1" applyProtection="1">
      <alignment vertical="center"/>
      <protection locked="0"/>
    </xf>
    <xf numFmtId="168" fontId="9" fillId="0" borderId="39" xfId="4221" applyFont="1" applyBorder="1" applyAlignment="1">
      <alignment vertical="center"/>
    </xf>
    <xf numFmtId="168" fontId="9" fillId="0" borderId="0" xfId="4221" applyFont="1" applyBorder="1" applyAlignment="1" applyProtection="1">
      <alignment horizontal="left" vertical="center"/>
    </xf>
    <xf numFmtId="168" fontId="9" fillId="0" borderId="0" xfId="4221" applyFont="1" applyBorder="1" applyAlignment="1">
      <alignment vertical="center"/>
    </xf>
    <xf numFmtId="168" fontId="9" fillId="0" borderId="24" xfId="4221" applyFont="1" applyBorder="1" applyAlignment="1">
      <alignment vertical="center"/>
    </xf>
    <xf numFmtId="37" fontId="197" fillId="0" borderId="0" xfId="4221" applyNumberFormat="1" applyFont="1" applyFill="1" applyBorder="1" applyAlignment="1" applyProtection="1">
      <alignment vertical="center"/>
      <protection locked="0"/>
    </xf>
    <xf numFmtId="168" fontId="9" fillId="0" borderId="40" xfId="4221" applyFont="1" applyFill="1" applyBorder="1" applyAlignment="1">
      <alignment vertical="center"/>
    </xf>
    <xf numFmtId="168" fontId="9" fillId="0" borderId="26" xfId="4221" applyFont="1" applyBorder="1" applyAlignment="1" applyProtection="1">
      <alignment horizontal="left" vertical="center"/>
    </xf>
    <xf numFmtId="168" fontId="9" fillId="0" borderId="150" xfId="4221" applyFont="1" applyBorder="1" applyAlignment="1">
      <alignment vertical="center"/>
    </xf>
    <xf numFmtId="168" fontId="9" fillId="0" borderId="67" xfId="4221" applyFont="1" applyBorder="1" applyAlignment="1" applyProtection="1">
      <alignment horizontal="left" vertical="center"/>
    </xf>
    <xf numFmtId="168" fontId="9" fillId="0" borderId="67" xfId="4221" applyFont="1" applyBorder="1" applyAlignment="1">
      <alignment vertical="center"/>
    </xf>
    <xf numFmtId="168" fontId="9" fillId="0" borderId="66" xfId="4221" applyFont="1" applyBorder="1" applyAlignment="1">
      <alignment vertical="center"/>
    </xf>
    <xf numFmtId="168" fontId="9" fillId="0" borderId="126" xfId="4221" applyFont="1" applyFill="1" applyBorder="1" applyAlignment="1">
      <alignment vertical="center"/>
    </xf>
    <xf numFmtId="168" fontId="9" fillId="0" borderId="39" xfId="4221" applyFont="1" applyBorder="1" applyAlignment="1" applyProtection="1">
      <alignment horizontal="left" vertical="center"/>
    </xf>
    <xf numFmtId="168" fontId="9" fillId="0" borderId="39" xfId="4221" applyFont="1" applyBorder="1"/>
    <xf numFmtId="168" fontId="197" fillId="0" borderId="0" xfId="4221" applyFont="1" applyBorder="1" applyProtection="1">
      <protection locked="0"/>
    </xf>
    <xf numFmtId="168" fontId="197" fillId="0" borderId="0" xfId="4221" applyFont="1" applyBorder="1" applyAlignment="1" applyProtection="1">
      <alignment horizontal="left"/>
      <protection locked="0"/>
    </xf>
    <xf numFmtId="37" fontId="197" fillId="0" borderId="0" xfId="4221" applyNumberFormat="1" applyFont="1" applyBorder="1" applyProtection="1">
      <protection locked="0"/>
    </xf>
    <xf numFmtId="37" fontId="3" fillId="0" borderId="0" xfId="4221" applyNumberFormat="1" applyProtection="1"/>
    <xf numFmtId="37" fontId="197" fillId="0" borderId="0" xfId="4221" applyNumberFormat="1" applyFont="1" applyBorder="1" applyAlignment="1" applyProtection="1">
      <alignment horizontal="left"/>
      <protection locked="0"/>
    </xf>
    <xf numFmtId="168" fontId="202" fillId="0" borderId="0" xfId="4221" applyFont="1" applyBorder="1" applyProtection="1">
      <protection locked="0"/>
    </xf>
    <xf numFmtId="168" fontId="197" fillId="0" borderId="0" xfId="4221" applyFont="1" applyBorder="1" applyAlignment="1" applyProtection="1">
      <alignment horizontal="center"/>
      <protection locked="0"/>
    </xf>
    <xf numFmtId="168" fontId="197" fillId="0" borderId="0" xfId="4221" applyFont="1" applyBorder="1" applyAlignment="1" applyProtection="1">
      <alignment horizontal="right"/>
      <protection locked="0"/>
    </xf>
    <xf numFmtId="37" fontId="9" fillId="0" borderId="0" xfId="4221" applyNumberFormat="1" applyFont="1" applyBorder="1" applyProtection="1"/>
    <xf numFmtId="168" fontId="9" fillId="0" borderId="41" xfId="4221" applyFont="1" applyBorder="1"/>
    <xf numFmtId="168" fontId="9" fillId="0" borderId="9" xfId="4221" applyFont="1" applyBorder="1"/>
    <xf numFmtId="37" fontId="9" fillId="0" borderId="9" xfId="4221" applyNumberFormat="1" applyFont="1" applyBorder="1" applyProtection="1"/>
    <xf numFmtId="168" fontId="9" fillId="0" borderId="42" xfId="4221" applyFont="1" applyBorder="1"/>
    <xf numFmtId="168" fontId="11" fillId="0" borderId="0" xfId="4221" applyFont="1" applyAlignment="1" applyProtection="1">
      <alignment horizontal="right"/>
    </xf>
    <xf numFmtId="168" fontId="149" fillId="0" borderId="0" xfId="4221" applyFont="1"/>
    <xf numFmtId="168" fontId="3" fillId="0" borderId="0" xfId="4221" applyAlignment="1" applyProtection="1">
      <alignment horizontal="left"/>
    </xf>
    <xf numFmtId="168" fontId="180" fillId="0" borderId="0" xfId="4221" applyFont="1" applyProtection="1">
      <protection locked="0"/>
    </xf>
    <xf numFmtId="0" fontId="9" fillId="0" borderId="0" xfId="4222" applyFont="1" applyAlignment="1">
      <alignment vertical="center"/>
    </xf>
    <xf numFmtId="0" fontId="9" fillId="0" borderId="0" xfId="4222" applyNumberFormat="1" applyFont="1" applyAlignment="1" applyProtection="1">
      <alignment vertical="center"/>
      <protection locked="0"/>
    </xf>
    <xf numFmtId="0" fontId="11" fillId="0" borderId="0" xfId="4222" applyNumberFormat="1" applyFont="1" applyAlignment="1" applyProtection="1">
      <alignment horizontal="right" vertical="top"/>
      <protection locked="0"/>
    </xf>
    <xf numFmtId="0" fontId="9" fillId="0" borderId="36" xfId="4222" applyNumberFormat="1" applyFont="1" applyBorder="1" applyAlignment="1" applyProtection="1">
      <alignment vertical="center"/>
      <protection locked="0"/>
    </xf>
    <xf numFmtId="0" fontId="10" fillId="0" borderId="37" xfId="4222" applyNumberFormat="1" applyFont="1" applyBorder="1" applyAlignment="1" applyProtection="1">
      <alignment horizontal="centerContinuous" vertical="center"/>
      <protection locked="0"/>
    </xf>
    <xf numFmtId="0" fontId="9" fillId="0" borderId="37" xfId="4222" applyNumberFormat="1" applyFont="1" applyBorder="1" applyAlignment="1" applyProtection="1">
      <alignment horizontal="centerContinuous" vertical="center"/>
      <protection locked="0"/>
    </xf>
    <xf numFmtId="0" fontId="9" fillId="0" borderId="38" xfId="4222" applyNumberFormat="1" applyFont="1" applyBorder="1" applyAlignment="1" applyProtection="1">
      <alignment horizontal="centerContinuous" vertical="center"/>
      <protection locked="0"/>
    </xf>
    <xf numFmtId="0" fontId="9" fillId="0" borderId="39" xfId="4222" applyNumberFormat="1" applyFont="1" applyBorder="1" applyAlignment="1" applyProtection="1">
      <alignment horizontal="center" vertical="center"/>
      <protection locked="0"/>
    </xf>
    <xf numFmtId="0" fontId="9" fillId="0" borderId="0" xfId="4222" applyNumberFormat="1" applyFont="1" applyBorder="1" applyAlignment="1" applyProtection="1">
      <alignment horizontal="centerContinuous" vertical="center"/>
      <protection locked="0"/>
    </xf>
    <xf numFmtId="0" fontId="9" fillId="0" borderId="40" xfId="4222" applyNumberFormat="1" applyFont="1" applyBorder="1" applyAlignment="1" applyProtection="1">
      <alignment horizontal="centerContinuous" vertical="center"/>
      <protection locked="0"/>
    </xf>
    <xf numFmtId="0" fontId="9" fillId="0" borderId="39" xfId="4222" applyNumberFormat="1" applyFont="1" applyBorder="1" applyAlignment="1" applyProtection="1">
      <alignment vertical="center"/>
      <protection locked="0"/>
    </xf>
    <xf numFmtId="0" fontId="9" fillId="0" borderId="0" xfId="4222" applyNumberFormat="1" applyFont="1" applyBorder="1" applyAlignment="1" applyProtection="1">
      <alignment vertical="center"/>
      <protection locked="0"/>
    </xf>
    <xf numFmtId="0" fontId="9" fillId="0" borderId="40" xfId="4222" applyNumberFormat="1" applyFont="1" applyBorder="1" applyAlignment="1" applyProtection="1">
      <alignment vertical="center"/>
      <protection locked="0"/>
    </xf>
    <xf numFmtId="0" fontId="9" fillId="0" borderId="61" xfId="4222" applyNumberFormat="1" applyFont="1" applyBorder="1" applyAlignment="1" applyProtection="1">
      <alignment vertical="center"/>
      <protection locked="0"/>
    </xf>
    <xf numFmtId="0" fontId="9" fillId="0" borderId="26" xfId="4222" applyFont="1" applyBorder="1" applyAlignment="1">
      <alignment vertical="center"/>
    </xf>
    <xf numFmtId="0" fontId="9" fillId="0" borderId="55" xfId="4222" applyFont="1" applyBorder="1" applyAlignment="1">
      <alignment vertical="center"/>
    </xf>
    <xf numFmtId="0" fontId="9" fillId="0" borderId="23" xfId="4222" applyNumberFormat="1" applyFont="1" applyBorder="1" applyAlignment="1" applyProtection="1">
      <alignment horizontal="center" vertical="center"/>
      <protection locked="0"/>
    </xf>
    <xf numFmtId="0" fontId="9" fillId="0" borderId="0" xfId="4222" applyNumberFormat="1" applyFont="1" applyBorder="1" applyAlignment="1" applyProtection="1">
      <alignment horizontal="center" vertical="center"/>
      <protection locked="0"/>
    </xf>
    <xf numFmtId="0" fontId="9" fillId="0" borderId="40" xfId="4222" applyNumberFormat="1" applyFont="1" applyBorder="1" applyAlignment="1" applyProtection="1">
      <alignment horizontal="center" vertical="center"/>
      <protection locked="0"/>
    </xf>
    <xf numFmtId="0" fontId="9" fillId="0" borderId="26" xfId="4222" applyNumberFormat="1" applyFont="1" applyBorder="1" applyAlignment="1" applyProtection="1">
      <alignment horizontal="center" vertical="center"/>
      <protection locked="0"/>
    </xf>
    <xf numFmtId="0" fontId="9" fillId="0" borderId="25" xfId="4222" applyNumberFormat="1" applyFont="1" applyBorder="1" applyAlignment="1" applyProtection="1">
      <alignment horizontal="center" vertical="center"/>
      <protection locked="0"/>
    </xf>
    <xf numFmtId="0" fontId="9" fillId="0" borderId="55" xfId="4222" applyNumberFormat="1" applyFont="1" applyBorder="1" applyAlignment="1" applyProtection="1">
      <alignment horizontal="center" vertical="center"/>
      <protection locked="0"/>
    </xf>
    <xf numFmtId="37" fontId="9" fillId="0" borderId="26" xfId="4222" applyNumberFormat="1" applyFont="1" applyBorder="1" applyAlignment="1" applyProtection="1">
      <alignment horizontal="center" vertical="center"/>
      <protection locked="0"/>
    </xf>
    <xf numFmtId="0" fontId="9" fillId="0" borderId="25" xfId="4222" applyNumberFormat="1" applyFont="1" applyBorder="1" applyAlignment="1" applyProtection="1">
      <alignment vertical="center"/>
      <protection locked="0"/>
    </xf>
    <xf numFmtId="37" fontId="9" fillId="0" borderId="26" xfId="4222" applyNumberFormat="1" applyFont="1" applyBorder="1" applyAlignment="1" applyProtection="1">
      <alignment vertical="center"/>
      <protection locked="0"/>
    </xf>
    <xf numFmtId="37" fontId="9" fillId="0" borderId="25" xfId="4222" applyNumberFormat="1" applyFont="1" applyBorder="1" applyAlignment="1" applyProtection="1">
      <alignment vertical="center"/>
      <protection locked="0"/>
    </xf>
    <xf numFmtId="37" fontId="9" fillId="0" borderId="55" xfId="4222" applyNumberFormat="1" applyFont="1" applyBorder="1" applyAlignment="1" applyProtection="1">
      <alignment horizontal="center" vertical="center"/>
      <protection locked="0"/>
    </xf>
    <xf numFmtId="0" fontId="10" fillId="0" borderId="26" xfId="4222" applyNumberFormat="1" applyFont="1" applyBorder="1" applyAlignment="1" applyProtection="1">
      <alignment vertical="center"/>
      <protection locked="0"/>
    </xf>
    <xf numFmtId="37" fontId="9" fillId="0" borderId="26" xfId="4222" applyNumberFormat="1" applyFont="1" applyBorder="1" applyAlignment="1" applyProtection="1">
      <alignment horizontal="right" vertical="center"/>
      <protection locked="0"/>
    </xf>
    <xf numFmtId="37" fontId="9" fillId="0" borderId="22" xfId="4222" applyNumberFormat="1" applyFont="1" applyBorder="1" applyAlignment="1" applyProtection="1">
      <alignment horizontal="center" vertical="center"/>
      <protection locked="0"/>
    </xf>
    <xf numFmtId="0" fontId="9" fillId="0" borderId="20" xfId="4222" applyNumberFormat="1" applyFont="1" applyBorder="1" applyAlignment="1" applyProtection="1">
      <alignment vertical="center"/>
      <protection locked="0"/>
    </xf>
    <xf numFmtId="37" fontId="9" fillId="0" borderId="21" xfId="4222" applyNumberFormat="1" applyFont="1" applyBorder="1" applyAlignment="1" applyProtection="1">
      <alignment horizontal="center" vertical="center"/>
      <protection locked="0"/>
    </xf>
    <xf numFmtId="0" fontId="10" fillId="0" borderId="21" xfId="4222" applyNumberFormat="1" applyFont="1" applyBorder="1" applyAlignment="1" applyProtection="1">
      <alignment vertical="center"/>
      <protection locked="0"/>
    </xf>
    <xf numFmtId="37" fontId="9" fillId="0" borderId="21" xfId="4222" applyNumberFormat="1" applyFont="1" applyBorder="1" applyAlignment="1" applyProtection="1">
      <alignment vertical="center"/>
      <protection locked="0"/>
    </xf>
    <xf numFmtId="37" fontId="9" fillId="0" borderId="20" xfId="4222" applyNumberFormat="1" applyFont="1" applyFill="1" applyBorder="1" applyAlignment="1" applyProtection="1">
      <alignment vertical="center"/>
      <protection locked="0"/>
    </xf>
    <xf numFmtId="37" fontId="9" fillId="0" borderId="22" xfId="4222" applyNumberFormat="1" applyFont="1" applyFill="1" applyBorder="1" applyAlignment="1" applyProtection="1">
      <alignment horizontal="right" vertical="center"/>
      <protection locked="0"/>
    </xf>
    <xf numFmtId="37" fontId="9" fillId="0" borderId="51" xfId="4222" applyNumberFormat="1" applyFont="1" applyBorder="1" applyAlignment="1" applyProtection="1">
      <alignment horizontal="center" vertical="center"/>
      <protection locked="0"/>
    </xf>
    <xf numFmtId="37" fontId="9" fillId="0" borderId="24" xfId="4222" applyNumberFormat="1" applyFont="1" applyBorder="1" applyAlignment="1" applyProtection="1">
      <alignment horizontal="center" vertical="center"/>
      <protection locked="0"/>
    </xf>
    <xf numFmtId="0" fontId="9" fillId="0" borderId="23" xfId="4222" applyNumberFormat="1" applyFont="1" applyBorder="1" applyAlignment="1" applyProtection="1">
      <alignment vertical="center"/>
      <protection locked="0"/>
    </xf>
    <xf numFmtId="37" fontId="9" fillId="0" borderId="0" xfId="4222" applyNumberFormat="1" applyFont="1" applyBorder="1" applyAlignment="1" applyProtection="1">
      <alignment horizontal="center" vertical="center"/>
      <protection locked="0"/>
    </xf>
    <xf numFmtId="0" fontId="9" fillId="0" borderId="24" xfId="4222" applyNumberFormat="1" applyFont="1" applyBorder="1" applyAlignment="1" applyProtection="1">
      <alignment vertical="center"/>
      <protection locked="0"/>
    </xf>
    <xf numFmtId="37" fontId="9" fillId="0" borderId="23" xfId="4222" applyNumberFormat="1" applyFont="1" applyFill="1" applyBorder="1" applyAlignment="1" applyProtection="1">
      <alignment vertical="center"/>
      <protection locked="0"/>
    </xf>
    <xf numFmtId="37" fontId="9" fillId="0" borderId="0" xfId="4222" applyNumberFormat="1" applyFont="1" applyFill="1" applyBorder="1" applyAlignment="1" applyProtection="1">
      <alignment horizontal="right" vertical="center"/>
      <protection locked="0"/>
    </xf>
    <xf numFmtId="37" fontId="9" fillId="0" borderId="40" xfId="4222" applyNumberFormat="1" applyFont="1" applyBorder="1" applyAlignment="1" applyProtection="1">
      <alignment horizontal="center" vertical="center"/>
      <protection locked="0"/>
    </xf>
    <xf numFmtId="37" fontId="9" fillId="0" borderId="27" xfId="4222" applyNumberFormat="1" applyFont="1" applyBorder="1" applyAlignment="1" applyProtection="1">
      <alignment horizontal="center" vertical="center"/>
      <protection locked="0"/>
    </xf>
    <xf numFmtId="0" fontId="9" fillId="0" borderId="27" xfId="4222" applyNumberFormat="1" applyFont="1" applyBorder="1" applyAlignment="1" applyProtection="1">
      <alignment vertical="center"/>
      <protection locked="0"/>
    </xf>
    <xf numFmtId="37" fontId="9" fillId="0" borderId="26" xfId="4222" applyNumberFormat="1" applyFont="1" applyFill="1" applyBorder="1" applyAlignment="1" applyProtection="1">
      <alignment vertical="center"/>
      <protection locked="0"/>
    </xf>
    <xf numFmtId="37" fontId="9" fillId="0" borderId="25" xfId="4222" applyNumberFormat="1" applyFont="1" applyFill="1" applyBorder="1" applyAlignment="1" applyProtection="1">
      <alignment vertical="center"/>
      <protection locked="0"/>
    </xf>
    <xf numFmtId="37" fontId="9" fillId="0" borderId="26" xfId="4222" applyNumberFormat="1" applyFont="1" applyFill="1" applyBorder="1" applyAlignment="1" applyProtection="1">
      <alignment horizontal="right" vertical="center"/>
      <protection locked="0"/>
    </xf>
    <xf numFmtId="0" fontId="9" fillId="0" borderId="22" xfId="4222" applyNumberFormat="1" applyFont="1" applyBorder="1" applyAlignment="1" applyProtection="1">
      <alignment vertical="center"/>
      <protection locked="0"/>
    </xf>
    <xf numFmtId="167" fontId="9" fillId="0" borderId="21" xfId="1989" applyNumberFormat="1" applyFont="1" applyFill="1" applyBorder="1" applyAlignment="1" applyProtection="1">
      <alignment vertical="center"/>
      <protection locked="0"/>
    </xf>
    <xf numFmtId="167" fontId="9" fillId="0" borderId="21" xfId="1989" applyNumberFormat="1" applyFont="1" applyFill="1" applyBorder="1" applyAlignment="1" applyProtection="1">
      <alignment horizontal="right" vertical="center"/>
      <protection locked="0"/>
    </xf>
    <xf numFmtId="37" fontId="9" fillId="0" borderId="66" xfId="4222" applyNumberFormat="1" applyFont="1" applyBorder="1" applyAlignment="1" applyProtection="1">
      <alignment horizontal="center" vertical="center"/>
      <protection locked="0"/>
    </xf>
    <xf numFmtId="0" fontId="9" fillId="0" borderId="74" xfId="4222" applyNumberFormat="1" applyFont="1" applyBorder="1" applyAlignment="1" applyProtection="1">
      <alignment vertical="center"/>
      <protection locked="0"/>
    </xf>
    <xf numFmtId="0" fontId="9" fillId="0" borderId="66" xfId="4222" applyNumberFormat="1" applyFont="1" applyBorder="1" applyAlignment="1" applyProtection="1">
      <alignment vertical="center"/>
      <protection locked="0"/>
    </xf>
    <xf numFmtId="37" fontId="9" fillId="0" borderId="67" xfId="4222" applyNumberFormat="1" applyFont="1" applyFill="1" applyBorder="1" applyAlignment="1" applyProtection="1">
      <alignment vertical="center"/>
      <protection locked="0"/>
    </xf>
    <xf numFmtId="37" fontId="9" fillId="0" borderId="74" xfId="4222" applyNumberFormat="1" applyFont="1" applyFill="1" applyBorder="1" applyAlignment="1" applyProtection="1">
      <alignment vertical="center"/>
      <protection locked="0"/>
    </xf>
    <xf numFmtId="37" fontId="9" fillId="0" borderId="66" xfId="4222" applyNumberFormat="1" applyFont="1" applyFill="1" applyBorder="1" applyAlignment="1" applyProtection="1">
      <alignment horizontal="right" vertical="center"/>
      <protection locked="0"/>
    </xf>
    <xf numFmtId="0" fontId="10" fillId="0" borderId="22" xfId="4222" applyNumberFormat="1" applyFont="1" applyBorder="1" applyAlignment="1" applyProtection="1">
      <alignment vertical="center"/>
      <protection locked="0"/>
    </xf>
    <xf numFmtId="37" fontId="9" fillId="0" borderId="21" xfId="4222" applyNumberFormat="1" applyFont="1" applyFill="1" applyBorder="1" applyAlignment="1" applyProtection="1">
      <alignment vertical="center"/>
      <protection locked="0"/>
    </xf>
    <xf numFmtId="37" fontId="9" fillId="0" borderId="21" xfId="4222" applyNumberFormat="1" applyFont="1" applyFill="1" applyBorder="1" applyAlignment="1" applyProtection="1">
      <alignment horizontal="right" vertical="center"/>
      <protection locked="0"/>
    </xf>
    <xf numFmtId="0" fontId="10" fillId="0" borderId="66" xfId="4222" applyNumberFormat="1" applyFont="1" applyBorder="1" applyAlignment="1" applyProtection="1">
      <alignment vertical="center"/>
      <protection locked="0"/>
    </xf>
    <xf numFmtId="0" fontId="9" fillId="0" borderId="26" xfId="4222" applyNumberFormat="1" applyFont="1" applyBorder="1" applyAlignment="1" applyProtection="1">
      <alignment vertical="center"/>
      <protection locked="0"/>
    </xf>
    <xf numFmtId="37" fontId="9" fillId="0" borderId="67" xfId="4222" applyNumberFormat="1" applyFont="1" applyBorder="1" applyAlignment="1" applyProtection="1">
      <alignment horizontal="center" vertical="center"/>
      <protection locked="0"/>
    </xf>
    <xf numFmtId="167" fontId="9" fillId="0" borderId="67" xfId="1989" applyNumberFormat="1" applyFont="1" applyFill="1" applyBorder="1" applyAlignment="1" applyProtection="1">
      <alignment vertical="center"/>
      <protection locked="0"/>
    </xf>
    <xf numFmtId="0" fontId="9" fillId="0" borderId="0" xfId="4222" applyFont="1" applyBorder="1" applyAlignment="1">
      <alignment vertical="center"/>
    </xf>
    <xf numFmtId="37" fontId="9" fillId="0" borderId="126" xfId="4222" applyNumberFormat="1" applyFont="1" applyBorder="1" applyAlignment="1" applyProtection="1">
      <alignment horizontal="center" vertical="center"/>
      <protection locked="0"/>
    </xf>
    <xf numFmtId="37" fontId="9" fillId="0" borderId="22" xfId="4222" applyNumberFormat="1" applyFont="1" applyFill="1" applyBorder="1" applyAlignment="1" applyProtection="1">
      <alignment vertical="center"/>
      <protection locked="0"/>
    </xf>
    <xf numFmtId="0" fontId="9" fillId="125" borderId="0" xfId="4182" applyFont="1" applyFill="1" applyAlignment="1">
      <alignment horizontal="left"/>
    </xf>
    <xf numFmtId="0" fontId="9" fillId="125" borderId="0" xfId="4182" applyFont="1" applyFill="1" applyBorder="1" applyAlignment="1">
      <alignment horizontal="left"/>
    </xf>
    <xf numFmtId="0" fontId="9" fillId="0" borderId="21" xfId="4222" applyNumberFormat="1" applyFont="1" applyBorder="1" applyAlignment="1" applyProtection="1">
      <alignment vertical="center"/>
      <protection locked="0"/>
    </xf>
    <xf numFmtId="0" fontId="9" fillId="0" borderId="67" xfId="4222" applyNumberFormat="1" applyFont="1" applyBorder="1" applyAlignment="1" applyProtection="1">
      <alignment vertical="center"/>
      <protection locked="0"/>
    </xf>
    <xf numFmtId="0" fontId="9" fillId="0" borderId="26" xfId="4222" applyNumberFormat="1" applyFont="1" applyBorder="1" applyAlignment="1" applyProtection="1">
      <alignment horizontal="centerContinuous" vertical="center"/>
      <protection locked="0"/>
    </xf>
    <xf numFmtId="37" fontId="9" fillId="0" borderId="66" xfId="4222" applyNumberFormat="1" applyFont="1" applyFill="1" applyBorder="1" applyAlignment="1" applyProtection="1">
      <alignment vertical="center"/>
      <protection locked="0"/>
    </xf>
    <xf numFmtId="0" fontId="9" fillId="0" borderId="27" xfId="4222" applyNumberFormat="1" applyFont="1" applyBorder="1" applyAlignment="1" applyProtection="1">
      <alignment horizontal="left" vertical="center" indent="1"/>
      <protection locked="0"/>
    </xf>
    <xf numFmtId="174" fontId="9" fillId="0" borderId="27" xfId="4222" applyNumberFormat="1" applyFont="1" applyBorder="1" applyAlignment="1" applyProtection="1">
      <alignment vertical="center"/>
      <protection locked="0"/>
    </xf>
    <xf numFmtId="37" fontId="9" fillId="0" borderId="66" xfId="4222" applyNumberFormat="1" applyFont="1" applyBorder="1" applyAlignment="1" applyProtection="1">
      <alignment vertical="center"/>
      <protection locked="0"/>
    </xf>
    <xf numFmtId="37" fontId="9" fillId="0" borderId="27" xfId="4222" applyNumberFormat="1" applyFont="1" applyBorder="1" applyAlignment="1" applyProtection="1">
      <alignment horizontal="right" vertical="center"/>
      <protection locked="0"/>
    </xf>
    <xf numFmtId="0" fontId="1" fillId="0" borderId="0" xfId="4230" applyBorder="1"/>
    <xf numFmtId="0" fontId="1" fillId="0" borderId="40" xfId="4230" applyBorder="1"/>
    <xf numFmtId="0" fontId="10" fillId="0" borderId="0" xfId="4222" applyNumberFormat="1" applyFont="1" applyBorder="1" applyAlignment="1" applyProtection="1">
      <alignment horizontal="centerContinuous" vertical="center"/>
      <protection locked="0"/>
    </xf>
    <xf numFmtId="0" fontId="150" fillId="0" borderId="0" xfId="4222" applyBorder="1"/>
    <xf numFmtId="0" fontId="9" fillId="0" borderId="41" xfId="4222" applyNumberFormat="1" applyFont="1" applyBorder="1" applyAlignment="1" applyProtection="1">
      <alignment vertical="center"/>
      <protection locked="0"/>
    </xf>
    <xf numFmtId="0" fontId="9" fillId="0" borderId="9" xfId="4222" applyNumberFormat="1" applyFont="1" applyBorder="1" applyAlignment="1" applyProtection="1">
      <alignment vertical="center"/>
      <protection locked="0"/>
    </xf>
    <xf numFmtId="0" fontId="9" fillId="0" borderId="42" xfId="4222" applyNumberFormat="1" applyFont="1" applyBorder="1" applyAlignment="1" applyProtection="1">
      <alignment vertical="center"/>
      <protection locked="0"/>
    </xf>
    <xf numFmtId="0" fontId="11" fillId="0" borderId="0" xfId="4222" applyNumberFormat="1" applyFont="1" applyBorder="1" applyAlignment="1" applyProtection="1">
      <alignment vertical="center"/>
      <protection locked="0"/>
    </xf>
    <xf numFmtId="0" fontId="9" fillId="0" borderId="0" xfId="4222" applyNumberFormat="1" applyFont="1" applyAlignment="1" applyProtection="1">
      <alignment horizontal="center" vertical="center"/>
      <protection locked="0"/>
    </xf>
    <xf numFmtId="1" fontId="9" fillId="0" borderId="0" xfId="4222" applyNumberFormat="1" applyFont="1" applyAlignment="1" applyProtection="1">
      <alignment horizontal="center" vertical="center"/>
      <protection locked="0"/>
    </xf>
    <xf numFmtId="1" fontId="9" fillId="0" borderId="0" xfId="4222" applyNumberFormat="1" applyFont="1" applyAlignment="1" applyProtection="1">
      <alignment vertical="center"/>
      <protection locked="0"/>
    </xf>
    <xf numFmtId="0" fontId="150" fillId="0" borderId="0" xfId="4222"/>
    <xf numFmtId="0" fontId="11" fillId="0" borderId="9" xfId="4223" applyNumberFormat="1" applyFont="1" applyBorder="1" applyAlignment="1" applyProtection="1">
      <alignment horizontal="left"/>
      <protection locked="0"/>
    </xf>
    <xf numFmtId="0" fontId="11" fillId="0" borderId="9" xfId="4223" applyFont="1" applyBorder="1"/>
    <xf numFmtId="0" fontId="11" fillId="0" borderId="9" xfId="4223" applyNumberFormat="1" applyFont="1" applyBorder="1" applyAlignment="1" applyProtection="1">
      <alignment horizontal="right"/>
      <protection locked="0"/>
    </xf>
    <xf numFmtId="0" fontId="11" fillId="0" borderId="9" xfId="4212" applyFont="1" applyBorder="1"/>
    <xf numFmtId="175" fontId="11" fillId="0" borderId="9" xfId="4177" quotePrefix="1" applyNumberFormat="1" applyFont="1" applyBorder="1" applyAlignment="1">
      <alignment horizontal="right"/>
    </xf>
    <xf numFmtId="0" fontId="11" fillId="0" borderId="0" xfId="4223" applyFont="1"/>
    <xf numFmtId="0" fontId="11" fillId="0" borderId="0" xfId="4223" applyNumberFormat="1" applyFont="1" applyProtection="1">
      <protection locked="0"/>
    </xf>
    <xf numFmtId="0" fontId="203" fillId="0" borderId="0" xfId="4223" applyFont="1"/>
    <xf numFmtId="0" fontId="203" fillId="0" borderId="0" xfId="4223" applyNumberFormat="1" applyFont="1" applyProtection="1">
      <protection locked="0"/>
    </xf>
    <xf numFmtId="0" fontId="10" fillId="0" borderId="36" xfId="4223" applyNumberFormat="1" applyFont="1" applyBorder="1" applyAlignment="1" applyProtection="1">
      <alignment horizontal="centerContinuous"/>
      <protection locked="0"/>
    </xf>
    <xf numFmtId="0" fontId="10" fillId="0" borderId="37" xfId="4223" applyNumberFormat="1" applyFont="1" applyBorder="1" applyAlignment="1" applyProtection="1">
      <alignment horizontal="centerContinuous"/>
      <protection locked="0"/>
    </xf>
    <xf numFmtId="0" fontId="9" fillId="0" borderId="37" xfId="4223" applyFont="1" applyBorder="1" applyAlignment="1">
      <alignment horizontal="centerContinuous"/>
    </xf>
    <xf numFmtId="0" fontId="9" fillId="0" borderId="38" xfId="4223" applyFont="1" applyBorder="1" applyAlignment="1">
      <alignment horizontal="centerContinuous"/>
    </xf>
    <xf numFmtId="0" fontId="9" fillId="0" borderId="0" xfId="4223" applyFont="1"/>
    <xf numFmtId="0" fontId="9" fillId="0" borderId="0" xfId="4223" applyNumberFormat="1" applyFont="1" applyProtection="1">
      <protection locked="0"/>
    </xf>
    <xf numFmtId="0" fontId="150" fillId="0" borderId="0" xfId="4223"/>
    <xf numFmtId="0" fontId="9" fillId="0" borderId="39" xfId="4223" applyFont="1" applyBorder="1" applyAlignment="1">
      <alignment horizontal="centerContinuous"/>
    </xf>
    <xf numFmtId="0" fontId="9" fillId="0" borderId="0" xfId="4223" applyFont="1" applyBorder="1" applyAlignment="1">
      <alignment horizontal="centerContinuous"/>
    </xf>
    <xf numFmtId="0" fontId="9" fillId="0" borderId="40" xfId="4223" applyFont="1" applyBorder="1" applyAlignment="1">
      <alignment horizontal="centerContinuous"/>
    </xf>
    <xf numFmtId="0" fontId="150" fillId="0" borderId="0" xfId="4223" applyFont="1"/>
    <xf numFmtId="0" fontId="9" fillId="0" borderId="39" xfId="4223" applyNumberFormat="1" applyFont="1" applyBorder="1" applyAlignment="1" applyProtection="1">
      <alignment vertical="center"/>
      <protection locked="0"/>
    </xf>
    <xf numFmtId="0" fontId="9" fillId="0" borderId="0" xfId="4223" applyNumberFormat="1" applyFont="1" applyBorder="1" applyProtection="1">
      <protection locked="0"/>
    </xf>
    <xf numFmtId="0" fontId="9" fillId="0" borderId="0" xfId="4223" applyFont="1" applyBorder="1"/>
    <xf numFmtId="0" fontId="9" fillId="0" borderId="40" xfId="4223" applyFont="1" applyBorder="1"/>
    <xf numFmtId="0" fontId="150" fillId="0" borderId="0" xfId="4223" applyBorder="1"/>
    <xf numFmtId="0" fontId="9" fillId="0" borderId="39" xfId="4223" quotePrefix="1" applyNumberFormat="1" applyFont="1" applyBorder="1" applyAlignment="1" applyProtection="1">
      <alignment horizontal="left" vertical="center"/>
      <protection locked="0"/>
    </xf>
    <xf numFmtId="0" fontId="9" fillId="0" borderId="61" xfId="4223" applyNumberFormat="1" applyFont="1" applyBorder="1" applyAlignment="1" applyProtection="1">
      <alignment vertical="center"/>
      <protection locked="0"/>
    </xf>
    <xf numFmtId="0" fontId="9" fillId="0" borderId="26" xfId="4223" applyNumberFormat="1" applyFont="1" applyBorder="1" applyProtection="1">
      <protection locked="0"/>
    </xf>
    <xf numFmtId="0" fontId="9" fillId="0" borderId="26" xfId="4223" applyFont="1" applyBorder="1"/>
    <xf numFmtId="0" fontId="9" fillId="0" borderId="55" xfId="4223" applyFont="1" applyBorder="1"/>
    <xf numFmtId="0" fontId="9" fillId="0" borderId="52" xfId="4223" applyNumberFormat="1" applyFont="1" applyBorder="1" applyAlignment="1" applyProtection="1">
      <alignment horizontal="center"/>
      <protection locked="0"/>
    </xf>
    <xf numFmtId="0" fontId="9" fillId="0" borderId="24" xfId="4223" applyNumberFormat="1" applyFont="1" applyBorder="1" applyAlignment="1" applyProtection="1">
      <alignment horizontal="center"/>
      <protection locked="0"/>
    </xf>
    <xf numFmtId="0" fontId="9" fillId="0" borderId="40" xfId="4223" applyNumberFormat="1" applyFont="1" applyBorder="1" applyAlignment="1" applyProtection="1">
      <alignment horizontal="center"/>
      <protection locked="0"/>
    </xf>
    <xf numFmtId="0" fontId="150" fillId="0" borderId="0" xfId="4223" applyNumberFormat="1" applyFont="1" applyBorder="1" applyProtection="1">
      <protection locked="0"/>
    </xf>
    <xf numFmtId="0" fontId="150" fillId="0" borderId="0" xfId="4223" applyFont="1" applyBorder="1"/>
    <xf numFmtId="0" fontId="9" fillId="0" borderId="54" xfId="4223" applyFont="1" applyBorder="1" applyAlignment="1">
      <alignment horizontal="center"/>
    </xf>
    <xf numFmtId="0" fontId="9" fillId="0" borderId="27" xfId="4223" applyFont="1" applyBorder="1" applyAlignment="1">
      <alignment horizontal="center"/>
    </xf>
    <xf numFmtId="182" fontId="9" fillId="0" borderId="54" xfId="4223" applyNumberFormat="1" applyFont="1" applyBorder="1" applyAlignment="1" applyProtection="1">
      <alignment horizontal="center"/>
      <protection locked="0"/>
    </xf>
    <xf numFmtId="1" fontId="9" fillId="0" borderId="27" xfId="4223" applyNumberFormat="1" applyFont="1" applyBorder="1" applyAlignment="1" applyProtection="1">
      <alignment vertical="center"/>
      <protection locked="0"/>
    </xf>
    <xf numFmtId="37" fontId="9" fillId="0" borderId="27" xfId="4223" applyNumberFormat="1" applyFont="1" applyBorder="1" applyAlignment="1" applyProtection="1">
      <alignment vertical="center"/>
      <protection locked="0"/>
    </xf>
    <xf numFmtId="39" fontId="9" fillId="0" borderId="27" xfId="4223" applyNumberFormat="1" applyFont="1" applyBorder="1" applyAlignment="1" applyProtection="1">
      <alignment vertical="center"/>
      <protection locked="0"/>
    </xf>
    <xf numFmtId="182" fontId="9" fillId="0" borderId="55" xfId="4223" applyNumberFormat="1" applyFont="1" applyBorder="1" applyAlignment="1" applyProtection="1">
      <alignment horizontal="center"/>
      <protection locked="0"/>
    </xf>
    <xf numFmtId="0" fontId="150" fillId="0" borderId="0" xfId="4223" applyNumberFormat="1" applyBorder="1" applyProtection="1">
      <protection locked="0"/>
    </xf>
    <xf numFmtId="1" fontId="9" fillId="0" borderId="27" xfId="4223" applyNumberFormat="1" applyFont="1" applyFill="1" applyBorder="1" applyAlignment="1" applyProtection="1">
      <alignment horizontal="left" vertical="center"/>
      <protection locked="0"/>
    </xf>
    <xf numFmtId="37" fontId="9" fillId="0" borderId="27" xfId="4223" quotePrefix="1" applyNumberFormat="1" applyFont="1" applyFill="1" applyBorder="1" applyAlignment="1" applyProtection="1">
      <alignment horizontal="center" vertical="center"/>
      <protection locked="0"/>
    </xf>
    <xf numFmtId="39" fontId="9" fillId="0" borderId="27" xfId="4223" applyNumberFormat="1" applyFont="1" applyFill="1" applyBorder="1" applyAlignment="1" applyProtection="1">
      <alignment horizontal="center" vertical="center"/>
      <protection locked="0"/>
    </xf>
    <xf numFmtId="37" fontId="9" fillId="0" borderId="27" xfId="4223" applyNumberFormat="1" applyFont="1" applyFill="1" applyBorder="1" applyAlignment="1" applyProtection="1">
      <alignment vertical="center"/>
      <protection locked="0"/>
    </xf>
    <xf numFmtId="39" fontId="9" fillId="0" borderId="27" xfId="4223" applyNumberFormat="1" applyFont="1" applyFill="1" applyBorder="1" applyAlignment="1" applyProtection="1">
      <alignment vertical="center"/>
      <protection locked="0"/>
    </xf>
    <xf numFmtId="1" fontId="9" fillId="0" borderId="27" xfId="4223" applyNumberFormat="1" applyFont="1" applyFill="1" applyBorder="1" applyAlignment="1" applyProtection="1">
      <alignment horizontal="center" vertical="center"/>
      <protection locked="0"/>
    </xf>
    <xf numFmtId="1" fontId="9" fillId="0" borderId="0" xfId="4223" applyNumberFormat="1" applyFont="1" applyBorder="1" applyProtection="1">
      <protection locked="0"/>
    </xf>
    <xf numFmtId="1" fontId="150" fillId="0" borderId="0" xfId="4223" applyNumberFormat="1" applyBorder="1" applyProtection="1">
      <protection locked="0"/>
    </xf>
    <xf numFmtId="1" fontId="9" fillId="0" borderId="66" xfId="4223" applyNumberFormat="1" applyFont="1" applyFill="1" applyBorder="1" applyAlignment="1" applyProtection="1">
      <alignment vertical="center"/>
      <protection locked="0"/>
    </xf>
    <xf numFmtId="1" fontId="9" fillId="0" borderId="27" xfId="4223" applyNumberFormat="1" applyFont="1" applyFill="1" applyBorder="1" applyAlignment="1" applyProtection="1">
      <alignment vertical="center"/>
      <protection locked="0"/>
    </xf>
    <xf numFmtId="1" fontId="9" fillId="0" borderId="24" xfId="4223" applyNumberFormat="1" applyFont="1" applyFill="1" applyBorder="1" applyAlignment="1" applyProtection="1">
      <alignment horizontal="left"/>
      <protection locked="0"/>
    </xf>
    <xf numFmtId="183" fontId="9" fillId="0" borderId="27" xfId="4223" quotePrefix="1" applyNumberFormat="1" applyFont="1" applyFill="1" applyBorder="1" applyAlignment="1" applyProtection="1">
      <alignment horizontal="center"/>
      <protection locked="0"/>
    </xf>
    <xf numFmtId="39" fontId="9" fillId="0" borderId="27" xfId="4223" applyNumberFormat="1" applyFont="1" applyFill="1" applyBorder="1" applyAlignment="1" applyProtection="1">
      <alignment horizontal="center"/>
      <protection locked="0"/>
    </xf>
    <xf numFmtId="39" fontId="9" fillId="0" borderId="27" xfId="4223" applyNumberFormat="1" applyFont="1" applyFill="1" applyBorder="1" applyProtection="1">
      <protection locked="0"/>
    </xf>
    <xf numFmtId="183" fontId="9" fillId="0" borderId="27" xfId="4223" applyNumberFormat="1" applyFont="1" applyFill="1" applyBorder="1" applyProtection="1">
      <protection locked="0"/>
    </xf>
    <xf numFmtId="1" fontId="9" fillId="0" borderId="66" xfId="4223" applyNumberFormat="1" applyFont="1" applyFill="1" applyBorder="1" applyAlignment="1" applyProtection="1">
      <alignment horizontal="left" vertical="center"/>
      <protection locked="0"/>
    </xf>
    <xf numFmtId="1" fontId="9" fillId="0" borderId="27" xfId="4223" quotePrefix="1" applyNumberFormat="1" applyFont="1" applyFill="1" applyBorder="1" applyAlignment="1" applyProtection="1">
      <alignment horizontal="left" vertical="center"/>
      <protection locked="0"/>
    </xf>
    <xf numFmtId="1" fontId="9" fillId="0" borderId="66" xfId="4223" quotePrefix="1" applyNumberFormat="1" applyFont="1" applyFill="1" applyBorder="1" applyAlignment="1" applyProtection="1">
      <alignment horizontal="left" vertical="center"/>
      <protection locked="0"/>
    </xf>
    <xf numFmtId="1" fontId="9" fillId="0" borderId="24" xfId="4223" applyNumberFormat="1" applyFont="1" applyFill="1" applyBorder="1" applyAlignment="1" applyProtection="1">
      <alignment vertical="center"/>
      <protection locked="0"/>
    </xf>
    <xf numFmtId="2" fontId="9" fillId="0" borderId="27" xfId="4223" applyNumberFormat="1" applyFont="1" applyFill="1" applyBorder="1" applyAlignment="1" applyProtection="1">
      <alignment vertical="center"/>
      <protection locked="0"/>
    </xf>
    <xf numFmtId="1" fontId="9" fillId="0" borderId="2" xfId="4223" applyNumberFormat="1" applyFont="1" applyFill="1" applyBorder="1" applyAlignment="1" applyProtection="1">
      <alignment horizontal="left"/>
      <protection locked="0"/>
    </xf>
    <xf numFmtId="0" fontId="9" fillId="0" borderId="0" xfId="4223" applyFont="1" applyFill="1" applyBorder="1" applyAlignment="1">
      <alignment vertical="center"/>
    </xf>
    <xf numFmtId="0" fontId="9" fillId="0" borderId="0" xfId="4223" applyFont="1" applyFill="1" applyBorder="1"/>
    <xf numFmtId="0" fontId="9" fillId="0" borderId="26" xfId="4223" applyFont="1" applyFill="1" applyBorder="1" applyAlignment="1">
      <alignment vertical="center"/>
    </xf>
    <xf numFmtId="0" fontId="9" fillId="0" borderId="26" xfId="4223" applyFont="1" applyFill="1" applyBorder="1"/>
    <xf numFmtId="0" fontId="196" fillId="0" borderId="52" xfId="4212" applyBorder="1"/>
    <xf numFmtId="0" fontId="9" fillId="0" borderId="24" xfId="4223" applyNumberFormat="1" applyFont="1" applyFill="1" applyBorder="1" applyAlignment="1" applyProtection="1">
      <alignment horizontal="center"/>
      <protection locked="0"/>
    </xf>
    <xf numFmtId="0" fontId="196" fillId="0" borderId="24" xfId="4212" applyFill="1" applyBorder="1"/>
    <xf numFmtId="0" fontId="196" fillId="0" borderId="40" xfId="4212" applyBorder="1"/>
    <xf numFmtId="0" fontId="9" fillId="0" borderId="27" xfId="4223" applyFont="1" applyFill="1" applyBorder="1" applyAlignment="1">
      <alignment horizontal="center"/>
    </xf>
    <xf numFmtId="1" fontId="9" fillId="0" borderId="27" xfId="4223" applyNumberFormat="1" applyFont="1" applyFill="1" applyBorder="1" applyAlignment="1" applyProtection="1">
      <protection locked="0"/>
    </xf>
    <xf numFmtId="1" fontId="9" fillId="0" borderId="27" xfId="4223" applyNumberFormat="1" applyFont="1" applyFill="1" applyBorder="1" applyProtection="1">
      <protection locked="0"/>
    </xf>
    <xf numFmtId="1" fontId="9" fillId="0" borderId="27" xfId="4223" applyNumberFormat="1" applyFont="1" applyFill="1" applyBorder="1" applyAlignment="1" applyProtection="1">
      <alignment horizontal="center"/>
      <protection locked="0"/>
    </xf>
    <xf numFmtId="1" fontId="9" fillId="0" borderId="71" xfId="4223" applyNumberFormat="1" applyFont="1" applyFill="1" applyBorder="1" applyProtection="1">
      <protection locked="0"/>
    </xf>
    <xf numFmtId="183" fontId="9" fillId="0" borderId="27" xfId="4223" applyNumberFormat="1" applyFont="1" applyFill="1" applyBorder="1" applyAlignment="1" applyProtection="1">
      <alignment horizontal="center"/>
      <protection locked="0"/>
    </xf>
    <xf numFmtId="1" fontId="9" fillId="0" borderId="27" xfId="4223" applyNumberFormat="1" applyFont="1" applyFill="1" applyBorder="1" applyAlignment="1" applyProtection="1">
      <alignment horizontal="left"/>
      <protection locked="0"/>
    </xf>
    <xf numFmtId="0" fontId="196" fillId="0" borderId="2" xfId="4212" applyFill="1" applyBorder="1"/>
    <xf numFmtId="182" fontId="9" fillId="0" borderId="56" xfId="4223" applyNumberFormat="1" applyFont="1" applyBorder="1" applyAlignment="1" applyProtection="1">
      <alignment horizontal="center"/>
      <protection locked="0"/>
    </xf>
    <xf numFmtId="1" fontId="9" fillId="0" borderId="58" xfId="4223" applyNumberFormat="1" applyFont="1" applyFill="1" applyBorder="1" applyAlignment="1" applyProtection="1">
      <protection locked="0"/>
    </xf>
    <xf numFmtId="1" fontId="9" fillId="0" borderId="58" xfId="4223" applyNumberFormat="1" applyFont="1" applyFill="1" applyBorder="1" applyProtection="1">
      <protection locked="0"/>
    </xf>
    <xf numFmtId="183" fontId="9" fillId="0" borderId="58" xfId="4223" applyNumberFormat="1" applyFont="1" applyFill="1" applyBorder="1" applyProtection="1">
      <protection locked="0"/>
    </xf>
    <xf numFmtId="39" fontId="9" fillId="0" borderId="58" xfId="4223" applyNumberFormat="1" applyFont="1" applyFill="1" applyBorder="1" applyProtection="1">
      <protection locked="0"/>
    </xf>
    <xf numFmtId="182" fontId="9" fillId="0" borderId="42" xfId="4223" applyNumberFormat="1" applyFont="1" applyBorder="1" applyAlignment="1" applyProtection="1">
      <alignment horizontal="center"/>
      <protection locked="0"/>
    </xf>
    <xf numFmtId="0" fontId="11" fillId="0" borderId="0" xfId="4223" applyFont="1" applyBorder="1"/>
    <xf numFmtId="0" fontId="11" fillId="0" borderId="0" xfId="4223" applyNumberFormat="1" applyFont="1" applyBorder="1" applyAlignment="1" applyProtection="1">
      <alignment horizontal="right"/>
      <protection locked="0"/>
    </xf>
    <xf numFmtId="1" fontId="11" fillId="0" borderId="0" xfId="4223" applyNumberFormat="1" applyFont="1" applyProtection="1">
      <protection locked="0"/>
    </xf>
    <xf numFmtId="1" fontId="203" fillId="0" borderId="0" xfId="4223" applyNumberFormat="1" applyFont="1" applyProtection="1">
      <protection locked="0"/>
    </xf>
    <xf numFmtId="1" fontId="9" fillId="0" borderId="0" xfId="4223" applyNumberFormat="1" applyFont="1" applyProtection="1">
      <protection locked="0"/>
    </xf>
    <xf numFmtId="1" fontId="150" fillId="0" borderId="0" xfId="4223" applyNumberFormat="1" applyProtection="1">
      <protection locked="0"/>
    </xf>
    <xf numFmtId="2" fontId="9" fillId="0" borderId="0" xfId="4223" applyNumberFormat="1" applyFont="1" applyProtection="1">
      <protection locked="0"/>
    </xf>
    <xf numFmtId="0" fontId="150" fillId="0" borderId="0" xfId="4223" applyNumberFormat="1" applyProtection="1">
      <protection locked="0"/>
    </xf>
    <xf numFmtId="0" fontId="10" fillId="0" borderId="0" xfId="4223" applyNumberFormat="1" applyFont="1" applyAlignment="1" applyProtection="1">
      <alignment horizontal="center"/>
      <protection locked="0"/>
    </xf>
    <xf numFmtId="0" fontId="168" fillId="0" borderId="0" xfId="4223" applyFont="1"/>
    <xf numFmtId="0" fontId="168" fillId="0" borderId="24" xfId="4223" applyFont="1" applyBorder="1"/>
    <xf numFmtId="0" fontId="204" fillId="0" borderId="0" xfId="4223" applyFont="1" applyAlignment="1">
      <alignment horizontal="center"/>
    </xf>
    <xf numFmtId="184" fontId="168" fillId="0" borderId="0" xfId="4223" applyNumberFormat="1" applyFont="1"/>
    <xf numFmtId="175" fontId="11" fillId="0" borderId="9" xfId="4195" quotePrefix="1" applyNumberFormat="1" applyFont="1" applyBorder="1" applyAlignment="1" applyProtection="1">
      <alignment horizontal="left" vertical="center"/>
      <protection locked="0"/>
    </xf>
    <xf numFmtId="168" fontId="11" fillId="0" borderId="0" xfId="4224" applyFont="1" applyBorder="1" applyAlignment="1">
      <alignment vertical="center"/>
    </xf>
    <xf numFmtId="168" fontId="11" fillId="0" borderId="0" xfId="4224" applyFont="1" applyBorder="1" applyAlignment="1" applyProtection="1">
      <alignment horizontal="right" vertical="center"/>
    </xf>
    <xf numFmtId="168" fontId="182" fillId="0" borderId="0" xfId="4224" applyFont="1" applyBorder="1"/>
    <xf numFmtId="168" fontId="10" fillId="0" borderId="36" xfId="4224" applyFont="1" applyBorder="1" applyAlignment="1" applyProtection="1">
      <alignment horizontal="centerContinuous" vertical="center"/>
    </xf>
    <xf numFmtId="168" fontId="9" fillId="0" borderId="37" xfId="4224" applyFont="1" applyBorder="1" applyAlignment="1">
      <alignment horizontal="centerContinuous" vertical="center"/>
    </xf>
    <xf numFmtId="168" fontId="9" fillId="0" borderId="38" xfId="4224" applyFont="1" applyBorder="1" applyAlignment="1">
      <alignment horizontal="centerContinuous" vertical="center"/>
    </xf>
    <xf numFmtId="168" fontId="3" fillId="0" borderId="0" xfId="4224" applyBorder="1"/>
    <xf numFmtId="168" fontId="9" fillId="0" borderId="39" xfId="4224" applyFont="1" applyBorder="1" applyAlignment="1" applyProtection="1">
      <alignment horizontal="centerContinuous" vertical="center"/>
    </xf>
    <xf numFmtId="168" fontId="9" fillId="0" borderId="0" xfId="4224" applyFont="1" applyBorder="1" applyAlignment="1">
      <alignment horizontal="centerContinuous" vertical="center"/>
    </xf>
    <xf numFmtId="168" fontId="9" fillId="0" borderId="40" xfId="4224" applyFont="1" applyBorder="1" applyAlignment="1">
      <alignment horizontal="centerContinuous" vertical="center"/>
    </xf>
    <xf numFmtId="168" fontId="9" fillId="0" borderId="39" xfId="4224" applyFont="1" applyBorder="1" applyAlignment="1">
      <alignment vertical="center"/>
    </xf>
    <xf numFmtId="168" fontId="9" fillId="0" borderId="0" xfId="4224" applyFont="1" applyBorder="1" applyAlignment="1">
      <alignment vertical="center"/>
    </xf>
    <xf numFmtId="168" fontId="9" fillId="0" borderId="40" xfId="4224" applyFont="1" applyBorder="1" applyAlignment="1">
      <alignment vertical="center"/>
    </xf>
    <xf numFmtId="168" fontId="9" fillId="0" borderId="0" xfId="4224" applyFont="1" applyBorder="1" applyAlignment="1" applyProtection="1">
      <alignment horizontal="left" vertical="center"/>
    </xf>
    <xf numFmtId="168" fontId="3" fillId="0" borderId="0" xfId="4224" applyBorder="1" applyAlignment="1">
      <alignment vertical="center"/>
    </xf>
    <xf numFmtId="168" fontId="9" fillId="0" borderId="61" xfId="4224" applyFont="1" applyBorder="1" applyAlignment="1">
      <alignment vertical="center"/>
    </xf>
    <xf numFmtId="168" fontId="9" fillId="0" borderId="26" xfId="4224" applyFont="1" applyBorder="1" applyAlignment="1">
      <alignment vertical="center"/>
    </xf>
    <xf numFmtId="168" fontId="9" fillId="0" borderId="55" xfId="4224" applyFont="1" applyBorder="1" applyAlignment="1">
      <alignment vertical="center"/>
    </xf>
    <xf numFmtId="37" fontId="9" fillId="0" borderId="0" xfId="4224" applyNumberFormat="1" applyFont="1" applyBorder="1" applyAlignment="1" applyProtection="1">
      <alignment vertical="center"/>
    </xf>
    <xf numFmtId="37" fontId="149" fillId="0" borderId="0" xfId="4224" applyNumberFormat="1" applyFont="1" applyBorder="1" applyAlignment="1" applyProtection="1">
      <alignment vertical="center"/>
    </xf>
    <xf numFmtId="37" fontId="3" fillId="0" borderId="0" xfId="4224" applyNumberFormat="1" applyBorder="1" applyAlignment="1" applyProtection="1">
      <alignment vertical="center"/>
    </xf>
    <xf numFmtId="168" fontId="9" fillId="0" borderId="0" xfId="4224" applyFont="1" applyBorder="1" applyAlignment="1">
      <alignment horizontal="left" vertical="center"/>
    </xf>
    <xf numFmtId="37" fontId="9" fillId="0" borderId="0" xfId="4224" applyNumberFormat="1" applyFont="1" applyBorder="1" applyAlignment="1" applyProtection="1">
      <alignment horizontal="left" vertical="center"/>
    </xf>
    <xf numFmtId="168" fontId="9" fillId="0" borderId="40" xfId="4224" applyFont="1" applyBorder="1" applyAlignment="1">
      <alignment horizontal="left" vertical="center"/>
    </xf>
    <xf numFmtId="168" fontId="11" fillId="0" borderId="0" xfId="4224" quotePrefix="1" applyFont="1" applyBorder="1" applyAlignment="1">
      <alignment horizontal="left" vertical="center"/>
    </xf>
    <xf numFmtId="1" fontId="11" fillId="0" borderId="0" xfId="4223" applyNumberFormat="1" applyFont="1" applyFill="1" applyBorder="1" applyAlignment="1" applyProtection="1">
      <alignment horizontal="left" vertical="center"/>
      <protection locked="0"/>
    </xf>
    <xf numFmtId="168" fontId="9" fillId="0" borderId="0" xfId="4224" applyFont="1" applyFill="1" applyBorder="1" applyAlignment="1" applyProtection="1">
      <alignment horizontal="left" vertical="center"/>
    </xf>
    <xf numFmtId="168" fontId="9" fillId="0" borderId="0" xfId="4224" applyFont="1" applyFill="1" applyBorder="1" applyAlignment="1">
      <alignment vertical="center"/>
    </xf>
    <xf numFmtId="168" fontId="11" fillId="0" borderId="39" xfId="4224" applyFont="1" applyBorder="1" applyAlignment="1">
      <alignment vertical="center"/>
    </xf>
    <xf numFmtId="168" fontId="11" fillId="0" borderId="0" xfId="4224" quotePrefix="1" applyFont="1" applyFill="1" applyBorder="1" applyAlignment="1">
      <alignment horizontal="left" vertical="center"/>
    </xf>
    <xf numFmtId="168" fontId="11" fillId="0" borderId="0" xfId="4224" applyFont="1" applyFill="1" applyBorder="1" applyAlignment="1">
      <alignment vertical="center"/>
    </xf>
    <xf numFmtId="168" fontId="11" fillId="0" borderId="40" xfId="4224" applyFont="1" applyBorder="1" applyAlignment="1">
      <alignment vertical="center"/>
    </xf>
    <xf numFmtId="168" fontId="182" fillId="0" borderId="0" xfId="4224" applyFont="1" applyBorder="1" applyAlignment="1">
      <alignment vertical="center"/>
    </xf>
    <xf numFmtId="168" fontId="11" fillId="0" borderId="0" xfId="4224" applyFont="1" applyFill="1" applyBorder="1" applyAlignment="1" applyProtection="1">
      <alignment horizontal="center" vertical="center"/>
    </xf>
    <xf numFmtId="168" fontId="11" fillId="0" borderId="0" xfId="4224" applyFont="1" applyFill="1" applyBorder="1" applyAlignment="1">
      <alignment horizontal="left" vertical="center"/>
    </xf>
    <xf numFmtId="37" fontId="11" fillId="0" borderId="0" xfId="4224" applyNumberFormat="1" applyFont="1" applyFill="1" applyBorder="1" applyAlignment="1" applyProtection="1">
      <alignment vertical="center"/>
    </xf>
    <xf numFmtId="168" fontId="11" fillId="0" borderId="0" xfId="4224" applyFont="1" applyFill="1" applyBorder="1" applyAlignment="1" applyProtection="1">
      <alignment horizontal="left" vertical="center"/>
    </xf>
    <xf numFmtId="37" fontId="182" fillId="0" borderId="0" xfId="4224" applyNumberFormat="1" applyFont="1" applyBorder="1" applyAlignment="1" applyProtection="1">
      <alignment vertical="center"/>
    </xf>
    <xf numFmtId="168" fontId="182" fillId="0" borderId="0" xfId="4224" applyFont="1" applyFill="1" applyBorder="1" applyAlignment="1">
      <alignment vertical="center"/>
    </xf>
    <xf numFmtId="37" fontId="11" fillId="0" borderId="0" xfId="4224" applyNumberFormat="1" applyFont="1" applyBorder="1" applyAlignment="1" applyProtection="1">
      <alignment vertical="center"/>
    </xf>
    <xf numFmtId="168" fontId="141" fillId="0" borderId="0" xfId="4224" applyFont="1" applyBorder="1" applyAlignment="1">
      <alignment vertical="center"/>
    </xf>
    <xf numFmtId="37" fontId="182" fillId="0" borderId="0" xfId="4224" applyNumberFormat="1" applyFont="1" applyBorder="1" applyProtection="1"/>
    <xf numFmtId="168" fontId="141" fillId="0" borderId="0" xfId="4224" applyFont="1" applyBorder="1" applyAlignment="1" applyProtection="1">
      <alignment horizontal="right" vertical="center"/>
    </xf>
    <xf numFmtId="37" fontId="11" fillId="0" borderId="0" xfId="4224" applyNumberFormat="1" applyFont="1" applyBorder="1" applyAlignment="1" applyProtection="1">
      <alignment horizontal="left" vertical="center"/>
    </xf>
    <xf numFmtId="37" fontId="3" fillId="0" borderId="0" xfId="4224" applyNumberFormat="1" applyBorder="1" applyProtection="1"/>
    <xf numFmtId="185" fontId="3" fillId="0" borderId="0" xfId="4224" applyNumberFormat="1" applyBorder="1" applyProtection="1"/>
    <xf numFmtId="168" fontId="9" fillId="0" borderId="0" xfId="4224" applyFont="1" applyBorder="1" applyAlignment="1" applyProtection="1">
      <alignment horizontal="right" vertical="center"/>
    </xf>
    <xf numFmtId="168" fontId="9" fillId="0" borderId="41" xfId="4224" applyFont="1" applyBorder="1" applyAlignment="1">
      <alignment vertical="center"/>
    </xf>
    <xf numFmtId="168" fontId="9" fillId="0" borderId="9" xfId="4224" applyFont="1" applyBorder="1" applyAlignment="1">
      <alignment vertical="center"/>
    </xf>
    <xf numFmtId="37" fontId="9" fillId="0" borderId="9" xfId="4224" applyNumberFormat="1" applyFont="1" applyBorder="1" applyAlignment="1" applyProtection="1">
      <alignment vertical="center"/>
    </xf>
    <xf numFmtId="168" fontId="9" fillId="0" borderId="42" xfId="4224" applyFont="1" applyBorder="1" applyAlignment="1">
      <alignment vertical="center"/>
    </xf>
    <xf numFmtId="168" fontId="11" fillId="0" borderId="0" xfId="4224" applyFont="1" applyBorder="1" applyAlignment="1" applyProtection="1">
      <alignment horizontal="left" vertical="center"/>
    </xf>
    <xf numFmtId="168" fontId="149" fillId="0" borderId="0" xfId="4224" applyFont="1" applyBorder="1"/>
    <xf numFmtId="168" fontId="3" fillId="0" borderId="0" xfId="4224" applyBorder="1" applyAlignment="1">
      <alignment horizontal="centerContinuous"/>
    </xf>
    <xf numFmtId="168" fontId="3" fillId="0" borderId="0" xfId="4224" applyBorder="1" applyAlignment="1" applyProtection="1">
      <alignment horizontal="left"/>
    </xf>
    <xf numFmtId="168" fontId="180" fillId="0" borderId="0" xfId="4224" applyFont="1" applyBorder="1" applyProtection="1">
      <protection locked="0"/>
    </xf>
    <xf numFmtId="0" fontId="141" fillId="0" borderId="0" xfId="4177" quotePrefix="1" applyFont="1" applyAlignment="1">
      <alignment horizontal="left"/>
    </xf>
    <xf numFmtId="175" fontId="141" fillId="0" borderId="0" xfId="4177" quotePrefix="1" applyNumberFormat="1" applyFont="1" applyAlignment="1">
      <alignment horizontal="right"/>
    </xf>
    <xf numFmtId="0" fontId="7" fillId="0" borderId="36" xfId="4177" applyFont="1" applyBorder="1" applyAlignment="1">
      <alignment horizontal="center"/>
    </xf>
    <xf numFmtId="0" fontId="7" fillId="0" borderId="37" xfId="4177" applyFont="1" applyBorder="1" applyAlignment="1">
      <alignment horizontal="center"/>
    </xf>
    <xf numFmtId="0" fontId="7" fillId="0" borderId="38" xfId="4177" applyFont="1" applyBorder="1" applyAlignment="1">
      <alignment horizontal="center"/>
    </xf>
    <xf numFmtId="0" fontId="141" fillId="0" borderId="0" xfId="4177" quotePrefix="1" applyFont="1" applyAlignment="1">
      <alignment horizontal="right"/>
    </xf>
    <xf numFmtId="5" fontId="11" fillId="0" borderId="26" xfId="4225" applyNumberFormat="1" applyFont="1" applyBorder="1" applyAlignment="1" applyProtection="1">
      <alignment vertical="center"/>
      <protection locked="0"/>
    </xf>
    <xf numFmtId="0" fontId="11" fillId="0" borderId="26" xfId="4225" applyFont="1" applyBorder="1" applyAlignment="1" applyProtection="1">
      <alignment vertical="center"/>
      <protection locked="0"/>
    </xf>
    <xf numFmtId="41" fontId="11" fillId="0" borderId="26" xfId="4225" applyNumberFormat="1" applyFont="1" applyBorder="1" applyAlignment="1" applyProtection="1">
      <alignment vertical="center"/>
      <protection locked="0"/>
    </xf>
    <xf numFmtId="0" fontId="11" fillId="0" borderId="0" xfId="4225" applyFont="1" applyBorder="1" applyProtection="1">
      <protection locked="0"/>
    </xf>
    <xf numFmtId="0" fontId="11" fillId="0" borderId="0" xfId="4225" applyFont="1" applyProtection="1">
      <protection locked="0"/>
    </xf>
    <xf numFmtId="5" fontId="10" fillId="0" borderId="36" xfId="4225" applyNumberFormat="1" applyFont="1" applyBorder="1" applyAlignment="1" applyProtection="1">
      <alignment horizontal="centerContinuous" vertical="center"/>
      <protection locked="0"/>
    </xf>
    <xf numFmtId="5" fontId="9" fillId="0" borderId="37" xfId="4225" applyNumberFormat="1" applyFont="1" applyBorder="1" applyAlignment="1" applyProtection="1">
      <alignment horizontal="centerContinuous" vertical="center"/>
      <protection locked="0"/>
    </xf>
    <xf numFmtId="41" fontId="9" fillId="0" borderId="38" xfId="4225" applyNumberFormat="1" applyFont="1" applyBorder="1" applyAlignment="1" applyProtection="1">
      <alignment horizontal="centerContinuous" vertical="center"/>
      <protection locked="0"/>
    </xf>
    <xf numFmtId="0" fontId="9" fillId="0" borderId="0" xfId="4225" applyFont="1" applyBorder="1" applyProtection="1">
      <protection locked="0"/>
    </xf>
    <xf numFmtId="0" fontId="9" fillId="0" borderId="0" xfId="4225" applyFont="1" applyProtection="1">
      <protection locked="0"/>
    </xf>
    <xf numFmtId="5" fontId="9" fillId="0" borderId="39" xfId="4225" applyNumberFormat="1" applyFont="1" applyBorder="1" applyAlignment="1" applyProtection="1">
      <alignment horizontal="centerContinuous" vertical="center"/>
      <protection locked="0"/>
    </xf>
    <xf numFmtId="5" fontId="9" fillId="0" borderId="0" xfId="4225" applyNumberFormat="1" applyFont="1" applyBorder="1" applyAlignment="1" applyProtection="1">
      <alignment horizontal="centerContinuous" vertical="center"/>
      <protection locked="0"/>
    </xf>
    <xf numFmtId="41" fontId="9" fillId="0" borderId="40" xfId="4225" applyNumberFormat="1" applyFont="1" applyBorder="1" applyAlignment="1" applyProtection="1">
      <alignment horizontal="centerContinuous" vertical="center"/>
      <protection locked="0"/>
    </xf>
    <xf numFmtId="5" fontId="9" fillId="0" borderId="0" xfId="4225" applyNumberFormat="1" applyFont="1" applyBorder="1" applyAlignment="1" applyProtection="1">
      <alignment vertical="center"/>
      <protection locked="0"/>
    </xf>
    <xf numFmtId="41" fontId="9" fillId="0" borderId="40" xfId="4225" applyNumberFormat="1" applyFont="1" applyBorder="1" applyAlignment="1" applyProtection="1">
      <alignment vertical="center"/>
      <protection locked="0"/>
    </xf>
    <xf numFmtId="5" fontId="9" fillId="0" borderId="39" xfId="4225" applyNumberFormat="1" applyFont="1" applyBorder="1" applyAlignment="1" applyProtection="1">
      <alignment vertical="center"/>
      <protection locked="0"/>
    </xf>
    <xf numFmtId="5" fontId="10" fillId="0" borderId="39" xfId="4225" applyNumberFormat="1" applyFont="1" applyBorder="1" applyAlignment="1" applyProtection="1">
      <alignment horizontal="centerContinuous" vertical="center"/>
      <protection locked="0"/>
    </xf>
    <xf numFmtId="5" fontId="10" fillId="0" borderId="61" xfId="4225" applyNumberFormat="1" applyFont="1" applyBorder="1" applyAlignment="1" applyProtection="1">
      <alignment horizontal="centerContinuous" vertical="center"/>
      <protection locked="0"/>
    </xf>
    <xf numFmtId="5" fontId="9" fillId="0" borderId="26" xfId="4225" applyNumberFormat="1" applyFont="1" applyBorder="1" applyAlignment="1" applyProtection="1">
      <alignment horizontal="centerContinuous" vertical="center"/>
      <protection locked="0"/>
    </xf>
    <xf numFmtId="41" fontId="9" fillId="0" borderId="55" xfId="4225" applyNumberFormat="1" applyFont="1" applyBorder="1" applyAlignment="1" applyProtection="1">
      <alignment horizontal="centerContinuous" vertical="center"/>
      <protection locked="0"/>
    </xf>
    <xf numFmtId="0" fontId="9" fillId="0" borderId="39" xfId="4225" applyFont="1" applyBorder="1" applyAlignment="1" applyProtection="1">
      <alignment horizontal="centerContinuous" vertical="center"/>
      <protection locked="0"/>
    </xf>
    <xf numFmtId="0" fontId="9" fillId="0" borderId="68" xfId="4225" applyFont="1" applyBorder="1" applyAlignment="1" applyProtection="1">
      <alignment horizontal="center" vertical="center"/>
      <protection locked="0"/>
    </xf>
    <xf numFmtId="0" fontId="9" fillId="0" borderId="0" xfId="4225" applyFont="1" applyBorder="1" applyAlignment="1" applyProtection="1">
      <alignment horizontal="centerContinuous" vertical="center"/>
      <protection locked="0"/>
    </xf>
    <xf numFmtId="0" fontId="9" fillId="0" borderId="68" xfId="4225" applyFont="1" applyBorder="1" applyAlignment="1" applyProtection="1">
      <alignment horizontal="centerContinuous" vertical="center"/>
      <protection locked="0"/>
    </xf>
    <xf numFmtId="0" fontId="9" fillId="0" borderId="61" xfId="4225" applyFont="1" applyBorder="1" applyAlignment="1" applyProtection="1">
      <alignment horizontal="center" vertical="center"/>
      <protection locked="0"/>
    </xf>
    <xf numFmtId="0" fontId="9" fillId="0" borderId="71" xfId="4225" quotePrefix="1" applyFont="1" applyBorder="1" applyAlignment="1" applyProtection="1">
      <alignment horizontal="center" vertical="center"/>
      <protection locked="0"/>
    </xf>
    <xf numFmtId="0" fontId="9" fillId="0" borderId="26" xfId="4225" quotePrefix="1" applyFont="1" applyBorder="1" applyAlignment="1" applyProtection="1">
      <alignment horizontal="center" vertical="center"/>
      <protection locked="0"/>
    </xf>
    <xf numFmtId="0" fontId="9" fillId="0" borderId="71" xfId="4212" quotePrefix="1" applyFont="1" applyBorder="1" applyAlignment="1">
      <alignment horizontal="center"/>
    </xf>
    <xf numFmtId="41" fontId="9" fillId="0" borderId="55" xfId="4225" quotePrefix="1" applyNumberFormat="1" applyFont="1" applyBorder="1" applyAlignment="1" applyProtection="1">
      <alignment horizontal="center" vertical="center"/>
      <protection locked="0"/>
    </xf>
    <xf numFmtId="0" fontId="9" fillId="0" borderId="0" xfId="4225" applyFont="1" applyBorder="1" applyAlignment="1" applyProtection="1">
      <alignment horizontal="center"/>
      <protection locked="0"/>
    </xf>
    <xf numFmtId="0" fontId="9" fillId="0" borderId="0" xfId="4225" applyFont="1" applyAlignment="1" applyProtection="1">
      <alignment horizontal="center"/>
      <protection locked="0"/>
    </xf>
    <xf numFmtId="0" fontId="9" fillId="0" borderId="61" xfId="4225" applyFont="1" applyBorder="1" applyAlignment="1" applyProtection="1">
      <alignment horizontal="centerContinuous" vertical="center"/>
      <protection locked="0"/>
    </xf>
    <xf numFmtId="0" fontId="9" fillId="0" borderId="71" xfId="4225" applyFont="1" applyBorder="1" applyAlignment="1" applyProtection="1">
      <alignment horizontal="center" vertical="center"/>
      <protection locked="0"/>
    </xf>
    <xf numFmtId="0" fontId="9" fillId="0" borderId="26" xfId="4225" applyFont="1" applyBorder="1" applyAlignment="1" applyProtection="1">
      <alignment vertical="center"/>
      <protection locked="0"/>
    </xf>
    <xf numFmtId="0" fontId="9" fillId="0" borderId="71" xfId="4225" applyFont="1" applyBorder="1" applyAlignment="1" applyProtection="1">
      <alignment vertical="center"/>
      <protection locked="0"/>
    </xf>
    <xf numFmtId="41" fontId="9" fillId="0" borderId="218" xfId="4225" applyNumberFormat="1" applyFont="1" applyFill="1" applyBorder="1" applyAlignment="1" applyProtection="1">
      <alignment vertical="center"/>
      <protection locked="0"/>
    </xf>
    <xf numFmtId="41" fontId="9" fillId="0" borderId="219" xfId="4225" applyNumberFormat="1" applyFont="1" applyFill="1" applyBorder="1" applyAlignment="1" applyProtection="1">
      <alignment vertical="center"/>
      <protection locked="0"/>
    </xf>
    <xf numFmtId="0" fontId="9" fillId="0" borderId="71" xfId="4225" applyNumberFormat="1" applyFont="1" applyBorder="1" applyAlignment="1" applyProtection="1">
      <alignment horizontal="center" vertical="center"/>
      <protection locked="0"/>
    </xf>
    <xf numFmtId="186" fontId="9" fillId="0" borderId="71" xfId="4225" applyNumberFormat="1" applyFont="1" applyBorder="1" applyAlignment="1" applyProtection="1">
      <alignment horizontal="center" vertical="center"/>
      <protection locked="0"/>
    </xf>
    <xf numFmtId="0" fontId="9" fillId="0" borderId="61" xfId="4225" applyFont="1" applyFill="1" applyBorder="1" applyAlignment="1" applyProtection="1">
      <alignment horizontal="centerContinuous" vertical="center"/>
      <protection locked="0"/>
    </xf>
    <xf numFmtId="0" fontId="9" fillId="0" borderId="71" xfId="4225" applyFont="1" applyFill="1" applyBorder="1" applyAlignment="1" applyProtection="1">
      <alignment horizontal="center" vertical="center"/>
      <protection locked="0"/>
    </xf>
    <xf numFmtId="0" fontId="9" fillId="0" borderId="26" xfId="4225" applyFont="1" applyFill="1" applyBorder="1" applyAlignment="1" applyProtection="1">
      <alignment vertical="center"/>
      <protection locked="0"/>
    </xf>
    <xf numFmtId="0" fontId="9" fillId="0" borderId="71" xfId="4225" applyFont="1" applyFill="1" applyBorder="1" applyAlignment="1" applyProtection="1">
      <alignment vertical="center"/>
      <protection locked="0"/>
    </xf>
    <xf numFmtId="4" fontId="9" fillId="0" borderId="0" xfId="4225" applyNumberFormat="1" applyFont="1" applyBorder="1" applyProtection="1">
      <protection locked="0"/>
    </xf>
    <xf numFmtId="0" fontId="9" fillId="0" borderId="0" xfId="4225" applyFont="1" applyBorder="1" applyAlignment="1" applyProtection="1">
      <alignment vertical="center"/>
      <protection locked="0"/>
    </xf>
    <xf numFmtId="0" fontId="9" fillId="0" borderId="68" xfId="4225" applyFont="1" applyBorder="1" applyAlignment="1" applyProtection="1">
      <alignment vertical="center"/>
      <protection locked="0"/>
    </xf>
    <xf numFmtId="41" fontId="9" fillId="0" borderId="220" xfId="4225" applyNumberFormat="1" applyFont="1" applyFill="1" applyBorder="1" applyAlignment="1" applyProtection="1">
      <alignment vertical="center"/>
      <protection locked="0"/>
    </xf>
    <xf numFmtId="187" fontId="9" fillId="0" borderId="0" xfId="4225" applyNumberFormat="1" applyFont="1" applyBorder="1" applyProtection="1">
      <protection locked="0"/>
    </xf>
    <xf numFmtId="10" fontId="9" fillId="0" borderId="220" xfId="2868" applyNumberFormat="1" applyFont="1" applyFill="1" applyBorder="1" applyAlignment="1" applyProtection="1">
      <alignment vertical="center"/>
      <protection locked="0"/>
    </xf>
    <xf numFmtId="188" fontId="9" fillId="0" borderId="219" xfId="4225" applyNumberFormat="1" applyFont="1" applyFill="1" applyBorder="1" applyAlignment="1" applyProtection="1">
      <alignment vertical="center"/>
      <protection locked="0"/>
    </xf>
    <xf numFmtId="41" fontId="9" fillId="0" borderId="221" xfId="4225" applyNumberFormat="1" applyFont="1" applyFill="1" applyBorder="1" applyAlignment="1" applyProtection="1">
      <alignment vertical="center"/>
      <protection locked="0"/>
    </xf>
    <xf numFmtId="3" fontId="9" fillId="0" borderId="0" xfId="4225" applyNumberFormat="1" applyFont="1" applyBorder="1" applyProtection="1">
      <protection locked="0"/>
    </xf>
    <xf numFmtId="0" fontId="9" fillId="0" borderId="0" xfId="4225" applyFont="1" applyBorder="1" applyAlignment="1" applyProtection="1">
      <alignment horizontal="center" vertical="center"/>
      <protection locked="0"/>
    </xf>
    <xf numFmtId="5" fontId="9" fillId="0" borderId="26" xfId="4225" applyNumberFormat="1" applyFont="1" applyBorder="1" applyAlignment="1" applyProtection="1">
      <alignment horizontal="center" vertical="center"/>
      <protection locked="0"/>
    </xf>
    <xf numFmtId="0" fontId="9" fillId="0" borderId="71" xfId="4225" quotePrefix="1" applyFont="1" applyBorder="1" applyAlignment="1" applyProtection="1">
      <alignment vertical="center"/>
      <protection locked="0"/>
    </xf>
    <xf numFmtId="10" fontId="9" fillId="0" borderId="221" xfId="2868" applyNumberFormat="1" applyFont="1" applyFill="1" applyBorder="1" applyAlignment="1" applyProtection="1">
      <alignment vertical="center"/>
      <protection locked="0"/>
    </xf>
    <xf numFmtId="5" fontId="9" fillId="0" borderId="0" xfId="4225" applyNumberFormat="1" applyFont="1" applyBorder="1" applyAlignment="1" applyProtection="1">
      <alignment horizontal="right" vertical="center"/>
      <protection locked="0"/>
    </xf>
    <xf numFmtId="5" fontId="9" fillId="0" borderId="41" xfId="4225" applyNumberFormat="1" applyFont="1" applyBorder="1" applyAlignment="1" applyProtection="1">
      <alignment vertical="center"/>
      <protection locked="0"/>
    </xf>
    <xf numFmtId="5" fontId="9" fillId="0" borderId="9" xfId="4225" applyNumberFormat="1" applyFont="1" applyBorder="1" applyAlignment="1" applyProtection="1">
      <alignment vertical="center"/>
      <protection locked="0"/>
    </xf>
    <xf numFmtId="41" fontId="9" fillId="0" borderId="42" xfId="4225" applyNumberFormat="1" applyFont="1" applyBorder="1" applyAlignment="1" applyProtection="1">
      <alignment vertical="center"/>
      <protection locked="0"/>
    </xf>
    <xf numFmtId="5" fontId="11" fillId="0" borderId="0" xfId="4225" applyNumberFormat="1" applyFont="1" applyAlignment="1" applyProtection="1">
      <alignment vertical="center"/>
      <protection locked="0"/>
    </xf>
    <xf numFmtId="41" fontId="11" fillId="0" borderId="0" xfId="4225" applyNumberFormat="1" applyFont="1" applyAlignment="1" applyProtection="1">
      <alignment vertical="center"/>
      <protection locked="0"/>
    </xf>
    <xf numFmtId="41" fontId="9" fillId="0" borderId="0" xfId="4225" applyNumberFormat="1" applyFont="1" applyProtection="1">
      <protection locked="0"/>
    </xf>
    <xf numFmtId="168" fontId="9" fillId="0" borderId="36" xfId="4229" applyFont="1" applyBorder="1"/>
    <xf numFmtId="168" fontId="9" fillId="0" borderId="37" xfId="4229" applyFont="1" applyBorder="1"/>
    <xf numFmtId="168" fontId="9" fillId="0" borderId="38" xfId="4229" applyFont="1" applyBorder="1"/>
    <xf numFmtId="168" fontId="9" fillId="0" borderId="39" xfId="4229" applyFont="1" applyBorder="1" applyAlignment="1">
      <alignment horizontal="center" vertical="center" textRotation="180"/>
    </xf>
    <xf numFmtId="168" fontId="9" fillId="0" borderId="0" xfId="4229" applyFont="1"/>
    <xf numFmtId="168" fontId="10" fillId="0" borderId="39" xfId="4229" applyFont="1" applyBorder="1" applyAlignment="1" applyProtection="1">
      <alignment horizontal="centerContinuous" vertical="center"/>
    </xf>
    <xf numFmtId="168" fontId="9" fillId="0" borderId="0" xfId="4229" applyFont="1" applyBorder="1" applyAlignment="1">
      <alignment horizontal="centerContinuous" vertical="center"/>
    </xf>
    <xf numFmtId="168" fontId="9" fillId="0" borderId="40" xfId="4229" applyFont="1" applyBorder="1" applyAlignment="1">
      <alignment horizontal="centerContinuous" vertical="center"/>
    </xf>
    <xf numFmtId="168" fontId="9" fillId="0" borderId="39" xfId="4229" applyFont="1" applyBorder="1" applyAlignment="1">
      <alignment vertical="center"/>
    </xf>
    <xf numFmtId="168" fontId="9" fillId="0" borderId="0" xfId="4229" applyFont="1" applyBorder="1" applyAlignment="1">
      <alignment vertical="center"/>
    </xf>
    <xf numFmtId="168" fontId="9" fillId="0" borderId="40" xfId="4229" applyFont="1" applyBorder="1" applyAlignment="1">
      <alignment vertical="center"/>
    </xf>
    <xf numFmtId="168" fontId="9" fillId="0" borderId="0" xfId="4229" applyFont="1" applyBorder="1" applyAlignment="1" applyProtection="1">
      <alignment horizontal="left" vertical="center"/>
    </xf>
    <xf numFmtId="168" fontId="9" fillId="0" borderId="0" xfId="4229" applyFont="1" applyBorder="1"/>
    <xf numFmtId="168" fontId="9" fillId="0" borderId="39" xfId="4229" applyFont="1" applyBorder="1" applyAlignment="1" applyProtection="1">
      <alignment horizontal="left" vertical="center"/>
    </xf>
    <xf numFmtId="37" fontId="9" fillId="0" borderId="0" xfId="4229" applyNumberFormat="1" applyFont="1" applyBorder="1" applyAlignment="1" applyProtection="1">
      <alignment vertical="center"/>
    </xf>
    <xf numFmtId="168" fontId="9" fillId="0" borderId="39" xfId="4229" applyFont="1" applyBorder="1" applyAlignment="1">
      <alignment horizontal="left" vertical="top" textRotation="180"/>
    </xf>
    <xf numFmtId="37" fontId="9" fillId="0" borderId="0" xfId="4229" applyNumberFormat="1" applyFont="1" applyProtection="1"/>
    <xf numFmtId="168" fontId="9" fillId="0" borderId="0" xfId="4229" quotePrefix="1" applyFont="1" applyBorder="1" applyAlignment="1" applyProtection="1">
      <alignment horizontal="left" vertical="center"/>
    </xf>
    <xf numFmtId="0" fontId="150" fillId="0" borderId="0" xfId="4226"/>
    <xf numFmtId="168" fontId="9" fillId="0" borderId="40" xfId="4229" applyFont="1" applyBorder="1"/>
    <xf numFmtId="168" fontId="9" fillId="0" borderId="41" xfId="4229" applyFont="1" applyBorder="1" applyAlignment="1">
      <alignment vertical="center"/>
    </xf>
    <xf numFmtId="168" fontId="9" fillId="0" borderId="9" xfId="4229" applyFont="1" applyBorder="1" applyAlignment="1">
      <alignment vertical="center"/>
    </xf>
    <xf numFmtId="37" fontId="9" fillId="0" borderId="9" xfId="4229" applyNumberFormat="1" applyFont="1" applyBorder="1" applyAlignment="1" applyProtection="1">
      <alignment vertical="center"/>
    </xf>
    <xf numFmtId="168" fontId="9" fillId="0" borderId="42" xfId="4229" applyFont="1" applyBorder="1" applyAlignment="1">
      <alignment vertical="center"/>
    </xf>
    <xf numFmtId="37" fontId="1" fillId="0" borderId="0" xfId="4213" applyFont="1" applyBorder="1" applyAlignment="1">
      <alignment horizontal="center" textRotation="180"/>
    </xf>
    <xf numFmtId="168" fontId="9" fillId="0" borderId="0" xfId="4229" applyFont="1" applyAlignment="1">
      <alignment horizontal="centerContinuous"/>
    </xf>
    <xf numFmtId="168" fontId="9" fillId="0" borderId="0" xfId="4229" applyFont="1" applyAlignment="1" applyProtection="1">
      <alignment horizontal="left"/>
    </xf>
    <xf numFmtId="168" fontId="9" fillId="0" borderId="0" xfId="4229" applyFont="1" applyProtection="1"/>
    <xf numFmtId="189" fontId="9" fillId="0" borderId="0" xfId="4229" applyNumberFormat="1" applyFont="1" applyProtection="1"/>
    <xf numFmtId="168" fontId="197" fillId="0" borderId="0" xfId="4229" applyFont="1" applyProtection="1">
      <protection locked="0"/>
    </xf>
    <xf numFmtId="5" fontId="9" fillId="0" borderId="0" xfId="4229" applyNumberFormat="1" applyFont="1" applyProtection="1"/>
    <xf numFmtId="0" fontId="9" fillId="0" borderId="0" xfId="4227" applyFont="1" applyBorder="1"/>
    <xf numFmtId="0" fontId="10" fillId="0" borderId="0" xfId="4227" applyNumberFormat="1" applyFont="1" applyBorder="1" applyAlignment="1" applyProtection="1">
      <alignment horizontal="centerContinuous"/>
      <protection locked="0"/>
    </xf>
    <xf numFmtId="0" fontId="196" fillId="0" borderId="0" xfId="4212" applyBorder="1" applyAlignment="1">
      <alignment horizontal="centerContinuous"/>
    </xf>
    <xf numFmtId="0" fontId="9" fillId="0" borderId="0" xfId="4227" applyFont="1" applyBorder="1" applyAlignment="1">
      <alignment horizontal="centerContinuous"/>
    </xf>
    <xf numFmtId="0" fontId="9" fillId="0" borderId="0" xfId="4227" applyNumberFormat="1" applyFont="1" applyBorder="1" applyAlignment="1" applyProtection="1">
      <alignment horizontal="centerContinuous"/>
      <protection locked="0"/>
    </xf>
    <xf numFmtId="0" fontId="9" fillId="0" borderId="0" xfId="4227" applyNumberFormat="1" applyFont="1" applyBorder="1" applyAlignment="1" applyProtection="1">
      <alignment horizontal="centerContinuous" vertical="center"/>
      <protection locked="0"/>
    </xf>
    <xf numFmtId="0" fontId="1" fillId="0" borderId="0" xfId="4212" applyFont="1" applyBorder="1" applyAlignment="1">
      <alignment horizontal="centerContinuous"/>
    </xf>
    <xf numFmtId="0" fontId="11" fillId="0" borderId="0" xfId="4227" quotePrefix="1" applyFont="1" applyBorder="1" applyAlignment="1">
      <alignment horizontal="center" vertical="top" textRotation="180"/>
    </xf>
    <xf numFmtId="0" fontId="9" fillId="0" borderId="59" xfId="4227" applyFont="1" applyBorder="1" applyAlignment="1">
      <alignment horizontal="right"/>
    </xf>
    <xf numFmtId="0" fontId="9" fillId="0" borderId="60" xfId="4227" applyNumberFormat="1" applyFont="1" applyBorder="1" applyAlignment="1" applyProtection="1">
      <alignment horizontal="center"/>
      <protection locked="0"/>
    </xf>
    <xf numFmtId="0" fontId="9" fillId="0" borderId="60" xfId="4227" applyFont="1" applyBorder="1"/>
    <xf numFmtId="0" fontId="9" fillId="0" borderId="148" xfId="4227" applyFont="1" applyBorder="1"/>
    <xf numFmtId="0" fontId="9" fillId="0" borderId="38" xfId="4227" applyFont="1" applyBorder="1"/>
    <xf numFmtId="0" fontId="11" fillId="0" borderId="0" xfId="4227" applyFont="1" applyBorder="1" applyAlignment="1">
      <alignment horizontal="center" vertical="top" textRotation="180"/>
    </xf>
    <xf numFmtId="0" fontId="9" fillId="0" borderId="52" xfId="4227" applyNumberFormat="1" applyFont="1" applyBorder="1" applyAlignment="1" applyProtection="1">
      <alignment horizontal="right"/>
      <protection locked="0"/>
    </xf>
    <xf numFmtId="0" fontId="9" fillId="0" borderId="24" xfId="4227" applyNumberFormat="1" applyFont="1" applyBorder="1" applyAlignment="1" applyProtection="1">
      <alignment horizontal="center"/>
      <protection locked="0"/>
    </xf>
    <xf numFmtId="0" fontId="9" fillId="0" borderId="23" xfId="4227" applyNumberFormat="1" applyFont="1" applyBorder="1" applyAlignment="1" applyProtection="1">
      <alignment horizontal="center"/>
      <protection locked="0"/>
    </xf>
    <xf numFmtId="0" fontId="9" fillId="0" borderId="40" xfId="4227" applyNumberFormat="1" applyFont="1" applyBorder="1" applyAlignment="1" applyProtection="1">
      <alignment horizontal="center"/>
      <protection locked="0"/>
    </xf>
    <xf numFmtId="0" fontId="9" fillId="0" borderId="54" xfId="4227" applyFont="1" applyBorder="1" applyAlignment="1">
      <alignment horizontal="right"/>
    </xf>
    <xf numFmtId="0" fontId="9" fillId="0" borderId="27" xfId="4227" applyNumberFormat="1" applyFont="1" applyBorder="1" applyAlignment="1" applyProtection="1">
      <alignment horizontal="center"/>
      <protection locked="0"/>
    </xf>
    <xf numFmtId="0" fontId="9" fillId="0" borderId="25" xfId="4227" applyNumberFormat="1" applyFont="1" applyBorder="1" applyAlignment="1" applyProtection="1">
      <alignment horizontal="center"/>
      <protection locked="0"/>
    </xf>
    <xf numFmtId="0" fontId="9" fillId="0" borderId="55" xfId="4227" applyFont="1" applyBorder="1" applyAlignment="1">
      <alignment horizontal="center"/>
    </xf>
    <xf numFmtId="182" fontId="9" fillId="0" borderId="54" xfId="4227" applyNumberFormat="1" applyFont="1" applyBorder="1" applyAlignment="1" applyProtection="1">
      <alignment horizontal="center"/>
      <protection locked="0"/>
    </xf>
    <xf numFmtId="0" fontId="9" fillId="0" borderId="27" xfId="4227" applyNumberFormat="1" applyFont="1" applyBorder="1" applyProtection="1">
      <protection locked="0"/>
    </xf>
    <xf numFmtId="39" fontId="9" fillId="0" borderId="27" xfId="4227" applyNumberFormat="1" applyFont="1" applyBorder="1" applyProtection="1">
      <protection locked="0"/>
    </xf>
    <xf numFmtId="190" fontId="9" fillId="0" borderId="27" xfId="4227" applyNumberFormat="1" applyFont="1" applyBorder="1" applyProtection="1">
      <protection locked="0"/>
    </xf>
    <xf numFmtId="190" fontId="9" fillId="0" borderId="25" xfId="4227" applyNumberFormat="1" applyFont="1" applyBorder="1" applyProtection="1">
      <protection locked="0"/>
    </xf>
    <xf numFmtId="182" fontId="9" fillId="0" borderId="55" xfId="4227" applyNumberFormat="1" applyFont="1" applyBorder="1" applyAlignment="1" applyProtection="1">
      <alignment horizontal="center"/>
      <protection locked="0"/>
    </xf>
    <xf numFmtId="191" fontId="9" fillId="0" borderId="0" xfId="4227" applyNumberFormat="1" applyFont="1" applyBorder="1"/>
    <xf numFmtId="0" fontId="9" fillId="0" borderId="0" xfId="4227" applyFont="1" applyFill="1" applyBorder="1"/>
    <xf numFmtId="0" fontId="9" fillId="0" borderId="27" xfId="4227" applyNumberFormat="1" applyFont="1" applyFill="1" applyBorder="1" applyProtection="1">
      <protection locked="0"/>
    </xf>
    <xf numFmtId="190" fontId="9" fillId="0" borderId="27" xfId="4227" applyNumberFormat="1" applyFont="1" applyFill="1" applyBorder="1" applyProtection="1">
      <protection locked="0"/>
    </xf>
    <xf numFmtId="190" fontId="9" fillId="0" borderId="27" xfId="4227" applyNumberFormat="1" applyFont="1" applyFill="1" applyBorder="1" applyAlignment="1" applyProtection="1">
      <alignment horizontal="center"/>
      <protection locked="0"/>
    </xf>
    <xf numFmtId="190" fontId="9" fillId="0" borderId="25" xfId="4227" applyNumberFormat="1" applyFont="1" applyFill="1" applyBorder="1" applyAlignment="1" applyProtection="1">
      <alignment horizontal="right"/>
      <protection locked="0"/>
    </xf>
    <xf numFmtId="39" fontId="9" fillId="0" borderId="27" xfId="4227" applyNumberFormat="1" applyFont="1" applyFill="1" applyBorder="1" applyProtection="1">
      <protection locked="0"/>
    </xf>
    <xf numFmtId="190" fontId="9" fillId="0" borderId="25" xfId="4227" applyNumberFormat="1" applyFont="1" applyFill="1" applyBorder="1" applyProtection="1">
      <protection locked="0"/>
    </xf>
    <xf numFmtId="167" fontId="9" fillId="0" borderId="25" xfId="1989" applyNumberFormat="1" applyFont="1" applyFill="1" applyBorder="1" applyProtection="1">
      <protection locked="0"/>
    </xf>
    <xf numFmtId="167" fontId="9" fillId="0" borderId="25" xfId="4227" applyNumberFormat="1" applyFont="1" applyFill="1" applyBorder="1" applyProtection="1">
      <protection locked="0"/>
    </xf>
    <xf numFmtId="190" fontId="200" fillId="0" borderId="27" xfId="4227" applyNumberFormat="1" applyFont="1" applyBorder="1" applyAlignment="1" applyProtection="1">
      <alignment horizontal="right"/>
      <protection locked="0"/>
    </xf>
    <xf numFmtId="190" fontId="9" fillId="0" borderId="27" xfId="4227" applyNumberFormat="1" applyFont="1" applyBorder="1" applyAlignment="1" applyProtection="1">
      <alignment horizontal="center"/>
      <protection locked="0"/>
    </xf>
    <xf numFmtId="0" fontId="9" fillId="0" borderId="27" xfId="4227" applyFont="1" applyBorder="1"/>
    <xf numFmtId="0" fontId="9" fillId="0" borderId="39" xfId="4227" applyFont="1" applyBorder="1" applyAlignment="1">
      <alignment horizontal="center" textRotation="180"/>
    </xf>
    <xf numFmtId="182" fontId="9" fillId="0" borderId="39" xfId="4227" applyNumberFormat="1" applyFont="1" applyBorder="1" applyAlignment="1" applyProtection="1">
      <alignment horizontal="center"/>
      <protection locked="0"/>
    </xf>
    <xf numFmtId="182" fontId="9" fillId="0" borderId="40" xfId="4227" applyNumberFormat="1" applyFont="1" applyBorder="1" applyAlignment="1" applyProtection="1">
      <alignment horizontal="center"/>
      <protection locked="0"/>
    </xf>
    <xf numFmtId="0" fontId="9" fillId="0" borderId="39" xfId="4227" applyFont="1" applyBorder="1" applyAlignment="1">
      <alignment horizontal="center" textRotation="180"/>
    </xf>
    <xf numFmtId="0" fontId="12" fillId="0" borderId="0" xfId="4227" applyFont="1" applyBorder="1"/>
    <xf numFmtId="167" fontId="9" fillId="0" borderId="0" xfId="1989" applyNumberFormat="1" applyFont="1" applyFill="1" applyBorder="1"/>
    <xf numFmtId="167" fontId="9" fillId="0" borderId="72" xfId="1989" applyNumberFormat="1" applyFont="1" applyFill="1" applyBorder="1"/>
    <xf numFmtId="0" fontId="9" fillId="0" borderId="39" xfId="4227" applyFont="1" applyBorder="1" applyAlignment="1">
      <alignment horizontal="right"/>
    </xf>
    <xf numFmtId="0" fontId="9" fillId="0" borderId="40" xfId="4227" applyFont="1" applyBorder="1"/>
    <xf numFmtId="0" fontId="9" fillId="0" borderId="41" xfId="4227" applyFont="1" applyBorder="1" applyAlignment="1">
      <alignment horizontal="right"/>
    </xf>
    <xf numFmtId="0" fontId="9" fillId="0" borderId="9" xfId="4227" applyFont="1" applyBorder="1"/>
    <xf numFmtId="0" fontId="9" fillId="0" borderId="42" xfId="4227" applyFont="1" applyBorder="1"/>
    <xf numFmtId="0" fontId="9" fillId="0" borderId="0" xfId="4227" applyFont="1" applyBorder="1" applyAlignment="1">
      <alignment horizontal="right"/>
    </xf>
    <xf numFmtId="168" fontId="11" fillId="0" borderId="0" xfId="4231" applyFont="1" applyAlignment="1">
      <alignment vertical="center"/>
    </xf>
    <xf numFmtId="168" fontId="11" fillId="0" borderId="0" xfId="4231" applyFont="1" applyAlignment="1" applyProtection="1">
      <alignment horizontal="right" vertical="center"/>
    </xf>
    <xf numFmtId="168" fontId="182" fillId="0" borderId="0" xfId="4231" applyFont="1"/>
    <xf numFmtId="168" fontId="13" fillId="0" borderId="36" xfId="4231" applyFont="1" applyBorder="1" applyAlignment="1" applyProtection="1">
      <alignment horizontal="centerContinuous"/>
    </xf>
    <xf numFmtId="168" fontId="11" fillId="0" borderId="37" xfId="4231" applyFont="1" applyBorder="1" applyAlignment="1">
      <alignment horizontal="centerContinuous" vertical="center"/>
    </xf>
    <xf numFmtId="168" fontId="11" fillId="0" borderId="38" xfId="4231" applyFont="1" applyBorder="1" applyAlignment="1">
      <alignment horizontal="centerContinuous" vertical="center"/>
    </xf>
    <xf numFmtId="168" fontId="11" fillId="0" borderId="39" xfId="4231" applyFont="1" applyBorder="1" applyAlignment="1">
      <alignment vertical="center"/>
    </xf>
    <xf numFmtId="168" fontId="11" fillId="0" borderId="0" xfId="4231" applyFont="1" applyBorder="1" applyAlignment="1">
      <alignment vertical="center"/>
    </xf>
    <xf numFmtId="168" fontId="11" fillId="0" borderId="40" xfId="4231" applyFont="1" applyBorder="1" applyAlignment="1">
      <alignment vertical="center"/>
    </xf>
    <xf numFmtId="168" fontId="11" fillId="0" borderId="0" xfId="4231" applyFont="1"/>
    <xf numFmtId="168" fontId="11" fillId="0" borderId="39" xfId="4231" applyFont="1" applyBorder="1" applyAlignment="1" applyProtection="1">
      <alignment horizontal="left" vertical="center"/>
    </xf>
    <xf numFmtId="168" fontId="11" fillId="0" borderId="0" xfId="4231" applyFont="1" applyBorder="1" applyAlignment="1">
      <alignment horizontal="centerContinuous" vertical="center"/>
    </xf>
    <xf numFmtId="37" fontId="11" fillId="0" borderId="0" xfId="4231" applyNumberFormat="1" applyFont="1" applyBorder="1" applyAlignment="1" applyProtection="1">
      <alignment vertical="center"/>
    </xf>
    <xf numFmtId="37" fontId="11" fillId="0" borderId="0" xfId="4231" applyNumberFormat="1" applyFont="1" applyProtection="1"/>
    <xf numFmtId="168" fontId="11" fillId="0" borderId="39" xfId="4231" applyFont="1" applyBorder="1" applyAlignment="1">
      <alignment horizontal="centerContinuous" vertical="center"/>
    </xf>
    <xf numFmtId="168" fontId="11" fillId="0" borderId="41" xfId="4231" applyFont="1" applyBorder="1" applyAlignment="1">
      <alignment vertical="center"/>
    </xf>
    <xf numFmtId="168" fontId="11" fillId="0" borderId="9" xfId="4231" applyFont="1" applyBorder="1" applyAlignment="1">
      <alignment vertical="center"/>
    </xf>
    <xf numFmtId="37" fontId="11" fillId="0" borderId="9" xfId="4231" applyNumberFormat="1" applyFont="1" applyBorder="1" applyAlignment="1" applyProtection="1">
      <alignment vertical="center"/>
    </xf>
    <xf numFmtId="168" fontId="11" fillId="0" borderId="42" xfId="4231" applyFont="1" applyBorder="1" applyAlignment="1">
      <alignment vertical="center"/>
    </xf>
    <xf numFmtId="168" fontId="11" fillId="0" borderId="0" xfId="4231" applyFont="1" applyAlignment="1" applyProtection="1">
      <alignment horizontal="left" vertical="center"/>
    </xf>
    <xf numFmtId="168" fontId="205" fillId="0" borderId="0" xfId="4231" applyFont="1"/>
    <xf numFmtId="168" fontId="182" fillId="0" borderId="0" xfId="4231" applyFont="1" applyAlignment="1">
      <alignment horizontal="centerContinuous"/>
    </xf>
    <xf numFmtId="168" fontId="182" fillId="0" borderId="0" xfId="4231" applyFont="1" applyAlignment="1" applyProtection="1">
      <alignment horizontal="left"/>
    </xf>
    <xf numFmtId="168" fontId="206" fillId="0" borderId="0" xfId="4231" applyFont="1" applyProtection="1">
      <protection locked="0"/>
    </xf>
    <xf numFmtId="1" fontId="11" fillId="0" borderId="26" xfId="4232" applyNumberFormat="1" applyFont="1" applyBorder="1" applyAlignment="1" applyProtection="1">
      <alignment vertical="center"/>
      <protection locked="0"/>
    </xf>
    <xf numFmtId="0" fontId="11" fillId="0" borderId="26" xfId="4232" applyFont="1" applyBorder="1" applyAlignment="1" applyProtection="1">
      <alignment vertical="center"/>
      <protection locked="0"/>
    </xf>
    <xf numFmtId="5" fontId="11" fillId="0" borderId="26" xfId="4232" applyNumberFormat="1" applyFont="1" applyBorder="1" applyAlignment="1" applyProtection="1">
      <alignment vertical="center"/>
      <protection locked="0"/>
    </xf>
    <xf numFmtId="5" fontId="11" fillId="0" borderId="26" xfId="4232" applyNumberFormat="1" applyFont="1" applyBorder="1" applyAlignment="1" applyProtection="1">
      <alignment horizontal="right" vertical="center"/>
      <protection locked="0"/>
    </xf>
    <xf numFmtId="0" fontId="2" fillId="0" borderId="0" xfId="4232" applyAlignment="1" applyProtection="1">
      <alignment vertical="center"/>
      <protection locked="0"/>
    </xf>
    <xf numFmtId="5" fontId="13" fillId="0" borderId="25" xfId="4232" applyNumberFormat="1" applyFont="1" applyBorder="1" applyAlignment="1" applyProtection="1">
      <alignment horizontal="centerContinuous" vertical="center"/>
      <protection locked="0"/>
    </xf>
    <xf numFmtId="0" fontId="11" fillId="0" borderId="26" xfId="4232" applyFont="1" applyBorder="1" applyAlignment="1" applyProtection="1">
      <alignment horizontal="centerContinuous" vertical="center"/>
      <protection locked="0"/>
    </xf>
    <xf numFmtId="5" fontId="11" fillId="0" borderId="26" xfId="4232" applyNumberFormat="1" applyFont="1" applyBorder="1" applyAlignment="1" applyProtection="1">
      <alignment horizontal="centerContinuous" vertical="center"/>
      <protection locked="0"/>
    </xf>
    <xf numFmtId="0" fontId="11" fillId="0" borderId="27" xfId="4232" applyFont="1" applyBorder="1" applyAlignment="1" applyProtection="1">
      <alignment horizontal="centerContinuous" vertical="center"/>
      <protection locked="0"/>
    </xf>
    <xf numFmtId="0" fontId="11" fillId="0" borderId="23" xfId="4232" applyFont="1" applyBorder="1" applyAlignment="1" applyProtection="1">
      <alignment vertical="center"/>
      <protection locked="0"/>
    </xf>
    <xf numFmtId="0" fontId="11" fillId="0" borderId="68" xfId="4232" applyFont="1" applyBorder="1" applyAlignment="1" applyProtection="1">
      <alignment vertical="center"/>
      <protection locked="0"/>
    </xf>
    <xf numFmtId="0" fontId="11" fillId="0" borderId="0" xfId="4232" applyFont="1" applyBorder="1" applyAlignment="1" applyProtection="1">
      <alignment vertical="center"/>
      <protection locked="0"/>
    </xf>
    <xf numFmtId="5" fontId="11" fillId="0" borderId="27" xfId="4232" applyNumberFormat="1" applyFont="1" applyBorder="1" applyAlignment="1" applyProtection="1">
      <alignment horizontal="centerContinuous" vertical="center"/>
      <protection locked="0"/>
    </xf>
    <xf numFmtId="0" fontId="11" fillId="0" borderId="24" xfId="4232" applyFont="1" applyBorder="1" applyAlignment="1" applyProtection="1">
      <alignment vertical="center"/>
      <protection locked="0"/>
    </xf>
    <xf numFmtId="0" fontId="11" fillId="0" borderId="68" xfId="4232" applyFont="1" applyBorder="1" applyAlignment="1" applyProtection="1">
      <alignment horizontal="centerContinuous" vertical="center"/>
      <protection locked="0"/>
    </xf>
    <xf numFmtId="0" fontId="11" fillId="0" borderId="0" xfId="4232" applyFont="1" applyBorder="1" applyAlignment="1" applyProtection="1">
      <alignment horizontal="centerContinuous" vertical="center"/>
      <protection locked="0"/>
    </xf>
    <xf numFmtId="0" fontId="11" fillId="0" borderId="23" xfId="4232" applyFont="1" applyBorder="1" applyAlignment="1" applyProtection="1">
      <alignment horizontal="centerContinuous" vertical="center"/>
      <protection locked="0"/>
    </xf>
    <xf numFmtId="0" fontId="11" fillId="0" borderId="24" xfId="4232" applyFont="1" applyBorder="1" applyAlignment="1" applyProtection="1">
      <alignment horizontal="centerContinuous" vertical="center"/>
      <protection locked="0"/>
    </xf>
    <xf numFmtId="0" fontId="11" fillId="0" borderId="25" xfId="4232" applyFont="1" applyBorder="1" applyAlignment="1" applyProtection="1">
      <alignment vertical="center"/>
      <protection locked="0"/>
    </xf>
    <xf numFmtId="0" fontId="11" fillId="0" borderId="71" xfId="4232" applyFont="1" applyBorder="1" applyAlignment="1" applyProtection="1">
      <alignment vertical="center"/>
      <protection locked="0"/>
    </xf>
    <xf numFmtId="0" fontId="11" fillId="0" borderId="71" xfId="4232" applyFont="1" applyBorder="1" applyAlignment="1" applyProtection="1">
      <alignment horizontal="centerContinuous" vertical="center"/>
      <protection locked="0"/>
    </xf>
    <xf numFmtId="0" fontId="11" fillId="0" borderId="27" xfId="4232" applyFont="1" applyBorder="1" applyAlignment="1" applyProtection="1">
      <alignment vertical="center"/>
      <protection locked="0"/>
    </xf>
    <xf numFmtId="0" fontId="11" fillId="0" borderId="25" xfId="4232" applyFont="1" applyBorder="1" applyAlignment="1" applyProtection="1">
      <alignment horizontal="centerContinuous" vertical="center"/>
      <protection locked="0"/>
    </xf>
    <xf numFmtId="0" fontId="11" fillId="0" borderId="71" xfId="4232" applyFont="1" applyBorder="1" applyAlignment="1" applyProtection="1">
      <alignment horizontal="left" vertical="center"/>
      <protection locked="0"/>
    </xf>
    <xf numFmtId="1" fontId="11" fillId="0" borderId="71" xfId="4232" applyNumberFormat="1" applyFont="1" applyBorder="1" applyAlignment="1" applyProtection="1">
      <alignment vertical="center"/>
      <protection locked="0"/>
    </xf>
    <xf numFmtId="1" fontId="11" fillId="0" borderId="27" xfId="4232" applyNumberFormat="1" applyFont="1" applyBorder="1" applyAlignment="1" applyProtection="1">
      <alignment vertical="center"/>
      <protection locked="0"/>
    </xf>
    <xf numFmtId="3" fontId="11" fillId="0" borderId="27" xfId="4232" applyNumberFormat="1" applyFont="1" applyBorder="1" applyAlignment="1" applyProtection="1">
      <alignment horizontal="centerContinuous" vertical="center"/>
      <protection locked="0"/>
    </xf>
    <xf numFmtId="9" fontId="11" fillId="0" borderId="71" xfId="4232" applyNumberFormat="1" applyFont="1" applyBorder="1" applyAlignment="1" applyProtection="1">
      <alignment horizontal="center" vertical="center"/>
      <protection locked="0"/>
    </xf>
    <xf numFmtId="167" fontId="11" fillId="125" borderId="27" xfId="1930" applyNumberFormat="1" applyFont="1" applyFill="1" applyBorder="1" applyAlignment="1" applyProtection="1">
      <alignment vertical="center"/>
      <protection locked="0"/>
    </xf>
    <xf numFmtId="167" fontId="11" fillId="0" borderId="27" xfId="1930" applyNumberFormat="1" applyFont="1" applyBorder="1" applyAlignment="1" applyProtection="1">
      <alignment vertical="center"/>
      <protection locked="0"/>
    </xf>
    <xf numFmtId="2" fontId="2" fillId="0" borderId="0" xfId="4232" applyNumberFormat="1" applyAlignment="1" applyProtection="1">
      <alignment vertical="center"/>
      <protection locked="0"/>
    </xf>
    <xf numFmtId="192" fontId="11" fillId="0" borderId="71" xfId="4232" applyNumberFormat="1" applyFont="1" applyBorder="1" applyAlignment="1" applyProtection="1">
      <alignment horizontal="center" vertical="center"/>
      <protection locked="0"/>
    </xf>
    <xf numFmtId="9" fontId="11" fillId="0" borderId="2" xfId="4232" applyNumberFormat="1" applyFont="1" applyBorder="1" applyAlignment="1">
      <alignment horizontal="center"/>
    </xf>
    <xf numFmtId="0" fontId="11" fillId="0" borderId="71" xfId="4232" applyFont="1" applyBorder="1" applyAlignment="1" applyProtection="1">
      <alignment horizontal="center" vertical="center"/>
      <protection locked="0"/>
    </xf>
    <xf numFmtId="38" fontId="11" fillId="0" borderId="27" xfId="4233" applyNumberFormat="1" applyFont="1" applyBorder="1" applyAlignment="1" applyProtection="1">
      <alignment vertical="center"/>
      <protection locked="0"/>
    </xf>
    <xf numFmtId="41" fontId="11" fillId="0" borderId="27" xfId="4233" applyNumberFormat="1" applyFont="1" applyBorder="1" applyAlignment="1" applyProtection="1">
      <alignment vertical="center"/>
      <protection locked="0"/>
    </xf>
    <xf numFmtId="5" fontId="11" fillId="0" borderId="68" xfId="4232" applyNumberFormat="1" applyFont="1" applyBorder="1" applyAlignment="1" applyProtection="1">
      <alignment vertical="center"/>
      <protection locked="0"/>
    </xf>
    <xf numFmtId="5" fontId="11" fillId="0" borderId="0" xfId="4232" applyNumberFormat="1" applyFont="1" applyBorder="1" applyAlignment="1" applyProtection="1">
      <alignment vertical="center"/>
      <protection locked="0"/>
    </xf>
    <xf numFmtId="38" fontId="11" fillId="0" borderId="0" xfId="4233" applyNumberFormat="1" applyFont="1" applyBorder="1" applyAlignment="1" applyProtection="1">
      <alignment vertical="center"/>
      <protection locked="0"/>
    </xf>
    <xf numFmtId="38" fontId="11" fillId="0" borderId="68" xfId="4233" applyNumberFormat="1" applyFont="1" applyBorder="1" applyAlignment="1" applyProtection="1">
      <alignment vertical="center"/>
      <protection locked="0"/>
    </xf>
    <xf numFmtId="38" fontId="11" fillId="0" borderId="24" xfId="4233" applyNumberFormat="1" applyFont="1" applyBorder="1" applyAlignment="1" applyProtection="1">
      <alignment vertical="center"/>
      <protection locked="0"/>
    </xf>
    <xf numFmtId="3" fontId="11" fillId="0" borderId="24" xfId="4232" applyNumberFormat="1" applyFont="1" applyBorder="1" applyAlignment="1" applyProtection="1">
      <alignment horizontal="centerContinuous" vertical="center"/>
      <protection locked="0"/>
    </xf>
    <xf numFmtId="5" fontId="11" fillId="0" borderId="71" xfId="4232" applyNumberFormat="1" applyFont="1" applyBorder="1" applyAlignment="1" applyProtection="1">
      <alignment vertical="center"/>
      <protection locked="0"/>
    </xf>
    <xf numFmtId="38" fontId="11" fillId="0" borderId="26" xfId="4233" applyNumberFormat="1" applyFont="1" applyBorder="1" applyAlignment="1" applyProtection="1">
      <alignment horizontal="centerContinuous" vertical="center"/>
      <protection locked="0"/>
    </xf>
    <xf numFmtId="38" fontId="11" fillId="0" borderId="71" xfId="4233" applyNumberFormat="1" applyFont="1" applyBorder="1" applyAlignment="1" applyProtection="1">
      <alignment vertical="center"/>
      <protection locked="0"/>
    </xf>
    <xf numFmtId="38" fontId="11" fillId="0" borderId="26" xfId="4233" applyNumberFormat="1" applyFont="1" applyBorder="1" applyAlignment="1" applyProtection="1">
      <alignment vertical="center"/>
      <protection locked="0"/>
    </xf>
    <xf numFmtId="0" fontId="11" fillId="0" borderId="0" xfId="4232" applyFont="1" applyAlignment="1" applyProtection="1">
      <alignment vertical="center"/>
      <protection locked="0"/>
    </xf>
    <xf numFmtId="5" fontId="11" fillId="0" borderId="0" xfId="4232" applyNumberFormat="1" applyFont="1" applyAlignment="1" applyProtection="1">
      <alignment vertical="center"/>
      <protection locked="0"/>
    </xf>
    <xf numFmtId="5" fontId="11" fillId="0" borderId="0" xfId="4232" applyNumberFormat="1" applyFont="1" applyAlignment="1" applyProtection="1">
      <alignment horizontal="right" vertical="center"/>
      <protection locked="0"/>
    </xf>
    <xf numFmtId="5" fontId="13" fillId="0" borderId="20" xfId="4232" applyNumberFormat="1" applyFont="1" applyBorder="1" applyAlignment="1" applyProtection="1">
      <alignment horizontal="centerContinuous"/>
      <protection locked="0"/>
    </xf>
    <xf numFmtId="5" fontId="11" fillId="0" borderId="21" xfId="4232" applyNumberFormat="1" applyFont="1" applyBorder="1" applyAlignment="1" applyProtection="1">
      <alignment horizontal="centerContinuous"/>
      <protection locked="0"/>
    </xf>
    <xf numFmtId="5" fontId="11" fillId="0" borderId="22" xfId="4232" applyNumberFormat="1" applyFont="1" applyBorder="1" applyAlignment="1" applyProtection="1">
      <alignment horizontal="centerContinuous"/>
      <protection locked="0"/>
    </xf>
    <xf numFmtId="0" fontId="11" fillId="0" borderId="23" xfId="4232" applyFont="1" applyBorder="1" applyAlignment="1" applyProtection="1">
      <alignment horizontal="left" vertical="top" textRotation="180"/>
      <protection locked="0"/>
    </xf>
    <xf numFmtId="0" fontId="2" fillId="0" borderId="0" xfId="4232" applyProtection="1">
      <protection locked="0"/>
    </xf>
    <xf numFmtId="5" fontId="11" fillId="0" borderId="23" xfId="4232" applyNumberFormat="1" applyFont="1" applyBorder="1" applyProtection="1">
      <protection locked="0"/>
    </xf>
    <xf numFmtId="5" fontId="11" fillId="0" borderId="0" xfId="4232" applyNumberFormat="1" applyFont="1" applyBorder="1" applyProtection="1">
      <protection locked="0"/>
    </xf>
    <xf numFmtId="5" fontId="11" fillId="0" borderId="24" xfId="4232" applyNumberFormat="1" applyFont="1" applyBorder="1" applyProtection="1">
      <protection locked="0"/>
    </xf>
    <xf numFmtId="5" fontId="9" fillId="0" borderId="23" xfId="4232" applyNumberFormat="1" applyFont="1" applyBorder="1" applyProtection="1">
      <protection locked="0"/>
    </xf>
    <xf numFmtId="5" fontId="11" fillId="0" borderId="95" xfId="4232" applyNumberFormat="1" applyFont="1" applyBorder="1" applyProtection="1">
      <protection locked="0"/>
    </xf>
    <xf numFmtId="5" fontId="11" fillId="0" borderId="11" xfId="4232" applyNumberFormat="1" applyFont="1" applyBorder="1" applyProtection="1">
      <protection locked="0"/>
    </xf>
    <xf numFmtId="5" fontId="11" fillId="0" borderId="96" xfId="4232" applyNumberFormat="1" applyFont="1" applyBorder="1" applyProtection="1">
      <protection locked="0"/>
    </xf>
    <xf numFmtId="0" fontId="11" fillId="0" borderId="23" xfId="4232" applyFont="1" applyBorder="1" applyProtection="1">
      <protection locked="0"/>
    </xf>
    <xf numFmtId="0" fontId="11" fillId="0" borderId="68" xfId="4232" applyFont="1" applyBorder="1" applyProtection="1">
      <protection locked="0"/>
    </xf>
    <xf numFmtId="0" fontId="11" fillId="0" borderId="0" xfId="4232" applyFont="1" applyBorder="1" applyProtection="1">
      <protection locked="0"/>
    </xf>
    <xf numFmtId="5" fontId="11" fillId="0" borderId="25" xfId="4232" applyNumberFormat="1" applyFont="1" applyBorder="1" applyAlignment="1" applyProtection="1">
      <alignment horizontal="centerContinuous"/>
      <protection locked="0"/>
    </xf>
    <xf numFmtId="5" fontId="11" fillId="0" borderId="26" xfId="4232" applyNumberFormat="1" applyFont="1" applyBorder="1" applyAlignment="1" applyProtection="1">
      <alignment horizontal="centerContinuous"/>
      <protection locked="0"/>
    </xf>
    <xf numFmtId="0" fontId="11" fillId="0" borderId="23" xfId="4232" applyFont="1" applyBorder="1" applyAlignment="1" applyProtection="1">
      <alignment horizontal="centerContinuous"/>
      <protection locked="0"/>
    </xf>
    <xf numFmtId="0" fontId="11" fillId="0" borderId="68" xfId="4232" applyFont="1" applyBorder="1" applyAlignment="1" applyProtection="1">
      <alignment horizontal="centerContinuous"/>
      <protection locked="0"/>
    </xf>
    <xf numFmtId="0" fontId="11" fillId="0" borderId="0" xfId="4232" applyFont="1" applyBorder="1" applyAlignment="1" applyProtection="1">
      <alignment horizontal="centerContinuous"/>
      <protection locked="0"/>
    </xf>
    <xf numFmtId="0" fontId="11" fillId="0" borderId="25" xfId="4232" applyFont="1" applyBorder="1" applyProtection="1">
      <protection locked="0"/>
    </xf>
    <xf numFmtId="0" fontId="11" fillId="0" borderId="71" xfId="4232" applyFont="1" applyBorder="1" applyProtection="1">
      <protection locked="0"/>
    </xf>
    <xf numFmtId="0" fontId="11" fillId="0" borderId="26" xfId="4232" applyFont="1" applyBorder="1" applyAlignment="1" applyProtection="1">
      <alignment horizontal="centerContinuous"/>
      <protection locked="0"/>
    </xf>
    <xf numFmtId="0" fontId="11" fillId="0" borderId="71" xfId="4232" applyFont="1" applyBorder="1" applyAlignment="1" applyProtection="1">
      <alignment horizontal="centerContinuous"/>
      <protection locked="0"/>
    </xf>
    <xf numFmtId="0" fontId="11" fillId="0" borderId="25" xfId="4232" applyFont="1" applyBorder="1" applyAlignment="1" applyProtection="1">
      <alignment horizontal="centerContinuous"/>
      <protection locked="0"/>
    </xf>
    <xf numFmtId="39" fontId="11" fillId="0" borderId="71" xfId="4232" applyNumberFormat="1" applyFont="1" applyBorder="1" applyAlignment="1" applyProtection="1">
      <alignment vertical="center"/>
      <protection locked="0"/>
    </xf>
    <xf numFmtId="39" fontId="11" fillId="0" borderId="26" xfId="4232" applyNumberFormat="1" applyFont="1" applyBorder="1" applyAlignment="1" applyProtection="1">
      <alignment vertical="center"/>
      <protection locked="0"/>
    </xf>
    <xf numFmtId="37" fontId="11" fillId="0" borderId="71" xfId="4232" applyNumberFormat="1" applyFont="1" applyBorder="1" applyAlignment="1" applyProtection="1">
      <alignment vertical="center"/>
      <protection locked="0"/>
    </xf>
    <xf numFmtId="37" fontId="11" fillId="0" borderId="26" xfId="4232" applyNumberFormat="1" applyFont="1" applyBorder="1" applyAlignment="1" applyProtection="1">
      <alignment vertical="center"/>
      <protection locked="0"/>
    </xf>
    <xf numFmtId="167" fontId="11" fillId="0" borderId="2" xfId="1930" applyNumberFormat="1" applyFont="1" applyFill="1" applyBorder="1" applyAlignment="1" applyProtection="1">
      <alignment vertical="center"/>
      <protection locked="0"/>
    </xf>
    <xf numFmtId="167" fontId="11" fillId="0" borderId="26" xfId="1930" applyNumberFormat="1" applyFont="1" applyBorder="1" applyAlignment="1" applyProtection="1">
      <alignment vertical="center"/>
      <protection locked="0"/>
    </xf>
    <xf numFmtId="167" fontId="11" fillId="0" borderId="71" xfId="1930" applyNumberFormat="1" applyFont="1" applyBorder="1" applyAlignment="1" applyProtection="1">
      <alignment vertical="center"/>
      <protection locked="0"/>
    </xf>
    <xf numFmtId="41" fontId="11" fillId="0" borderId="26" xfId="4232" applyNumberFormat="1" applyFont="1" applyBorder="1" applyAlignment="1" applyProtection="1">
      <alignment vertical="center"/>
      <protection locked="0"/>
    </xf>
    <xf numFmtId="167" fontId="1" fillId="0" borderId="2" xfId="1930" applyNumberFormat="1" applyFont="1" applyFill="1" applyBorder="1" applyProtection="1">
      <protection locked="0"/>
    </xf>
    <xf numFmtId="3" fontId="11" fillId="0" borderId="71" xfId="4232" applyNumberFormat="1" applyFont="1" applyBorder="1" applyAlignment="1" applyProtection="1">
      <alignment horizontal="centerContinuous"/>
      <protection locked="0"/>
    </xf>
    <xf numFmtId="167" fontId="11" fillId="0" borderId="2" xfId="1930" quotePrefix="1" applyNumberFormat="1" applyFont="1" applyFill="1" applyBorder="1" applyAlignment="1" applyProtection="1">
      <alignment vertical="center"/>
      <protection locked="0"/>
    </xf>
    <xf numFmtId="167" fontId="11" fillId="0" borderId="2" xfId="1930" applyNumberFormat="1" applyFont="1" applyBorder="1" applyAlignment="1" applyProtection="1">
      <alignment vertical="center"/>
      <protection locked="0"/>
    </xf>
    <xf numFmtId="5" fontId="11" fillId="0" borderId="71" xfId="4232" applyNumberFormat="1" applyFont="1" applyBorder="1" applyProtection="1">
      <protection locked="0"/>
    </xf>
    <xf numFmtId="0" fontId="11" fillId="0" borderId="0" xfId="4232" applyFont="1" applyProtection="1">
      <protection locked="0"/>
    </xf>
    <xf numFmtId="0" fontId="176" fillId="0" borderId="0" xfId="4232" applyFont="1" applyProtection="1">
      <protection locked="0"/>
    </xf>
    <xf numFmtId="0" fontId="2" fillId="0" borderId="0" xfId="4232"/>
    <xf numFmtId="3" fontId="2" fillId="0" borderId="0" xfId="4232" applyNumberFormat="1" applyProtection="1">
      <protection locked="0"/>
    </xf>
    <xf numFmtId="0" fontId="11" fillId="0" borderId="0" xfId="4234" applyFont="1"/>
    <xf numFmtId="0" fontId="11" fillId="0" borderId="40" xfId="4235" applyFont="1" applyBorder="1" applyAlignment="1">
      <alignment horizontal="right" vertical="top" textRotation="180"/>
    </xf>
    <xf numFmtId="0" fontId="11" fillId="0" borderId="36" xfId="4235" applyFont="1" applyBorder="1"/>
    <xf numFmtId="168" fontId="13" fillId="0" borderId="37" xfId="4236" applyFont="1" applyBorder="1" applyAlignment="1" applyProtection="1">
      <alignment horizontal="centerContinuous"/>
    </xf>
    <xf numFmtId="168" fontId="11" fillId="0" borderId="37" xfId="4236" applyFont="1" applyBorder="1" applyAlignment="1">
      <alignment horizontal="centerContinuous"/>
    </xf>
    <xf numFmtId="168" fontId="11" fillId="0" borderId="38" xfId="4236" applyFont="1" applyBorder="1" applyAlignment="1">
      <alignment horizontal="centerContinuous"/>
    </xf>
    <xf numFmtId="168" fontId="11" fillId="0" borderId="39" xfId="4236" applyFont="1" applyBorder="1" applyAlignment="1">
      <alignment horizontal="left" vertical="center" textRotation="180"/>
    </xf>
    <xf numFmtId="168" fontId="182" fillId="0" borderId="0" xfId="4236" applyFont="1"/>
    <xf numFmtId="0" fontId="11" fillId="0" borderId="40" xfId="0" applyFont="1" applyBorder="1" applyAlignment="1">
      <alignment horizontal="right" vertical="top"/>
    </xf>
    <xf numFmtId="168" fontId="11" fillId="0" borderId="39" xfId="4236" applyFont="1" applyBorder="1"/>
    <xf numFmtId="168" fontId="11" fillId="0" borderId="0" xfId="4236" applyFont="1" applyBorder="1"/>
    <xf numFmtId="168" fontId="11" fillId="0" borderId="40" xfId="4236" applyFont="1" applyBorder="1"/>
    <xf numFmtId="168" fontId="11" fillId="0" borderId="0" xfId="4236" applyFont="1" applyBorder="1" applyAlignment="1" applyProtection="1">
      <alignment horizontal="left"/>
    </xf>
    <xf numFmtId="168" fontId="11" fillId="0" borderId="0" xfId="4236" applyFont="1" applyBorder="1" applyAlignment="1">
      <alignment horizontal="centerContinuous"/>
    </xf>
    <xf numFmtId="168" fontId="11" fillId="0" borderId="40" xfId="4236" applyFont="1" applyBorder="1" applyAlignment="1">
      <alignment horizontal="centerContinuous"/>
    </xf>
    <xf numFmtId="168" fontId="11" fillId="0" borderId="40" xfId="4236" applyFont="1" applyBorder="1" applyAlignment="1" applyProtection="1">
      <alignment horizontal="left"/>
    </xf>
    <xf numFmtId="37" fontId="11" fillId="0" borderId="0" xfId="4236" applyNumberFormat="1" applyFont="1" applyBorder="1" applyProtection="1"/>
    <xf numFmtId="168" fontId="11" fillId="0" borderId="41" xfId="4236" applyFont="1" applyBorder="1"/>
    <xf numFmtId="168" fontId="11" fillId="0" borderId="9" xfId="4236" applyFont="1" applyBorder="1"/>
    <xf numFmtId="37" fontId="11" fillId="0" borderId="9" xfId="4236" applyNumberFormat="1" applyFont="1" applyBorder="1" applyProtection="1"/>
    <xf numFmtId="37" fontId="11" fillId="0" borderId="42" xfId="4236" applyNumberFormat="1" applyFont="1" applyBorder="1" applyProtection="1"/>
    <xf numFmtId="37" fontId="11" fillId="0" borderId="39" xfId="4236" applyNumberFormat="1" applyFont="1" applyBorder="1" applyProtection="1"/>
    <xf numFmtId="168" fontId="11" fillId="0" borderId="0" xfId="4236" applyFont="1" applyAlignment="1">
      <alignment horizontal="centerContinuous"/>
    </xf>
    <xf numFmtId="168" fontId="11" fillId="0" borderId="0" xfId="4236" applyFont="1"/>
    <xf numFmtId="37" fontId="11" fillId="0" borderId="0" xfId="4236" applyNumberFormat="1" applyFont="1" applyProtection="1"/>
    <xf numFmtId="168" fontId="205" fillId="0" borderId="0" xfId="4236" applyFont="1" applyAlignment="1">
      <alignment horizontal="centerContinuous"/>
    </xf>
    <xf numFmtId="168" fontId="205" fillId="0" borderId="0" xfId="4236" applyFont="1"/>
    <xf numFmtId="37" fontId="205" fillId="0" borderId="0" xfId="4236" applyNumberFormat="1" applyFont="1" applyProtection="1"/>
    <xf numFmtId="37" fontId="182" fillId="0" borderId="0" xfId="4236" applyNumberFormat="1" applyFont="1" applyBorder="1" applyProtection="1"/>
    <xf numFmtId="189" fontId="205" fillId="0" borderId="0" xfId="4236" applyNumberFormat="1" applyFont="1" applyProtection="1"/>
    <xf numFmtId="168" fontId="182" fillId="0" borderId="0" xfId="4236" applyFont="1" applyAlignment="1">
      <alignment horizontal="centerContinuous"/>
    </xf>
    <xf numFmtId="5" fontId="205" fillId="0" borderId="0" xfId="4236" applyNumberFormat="1" applyFont="1" applyProtection="1"/>
    <xf numFmtId="37" fontId="182" fillId="0" borderId="0" xfId="4236" applyNumberFormat="1" applyFont="1" applyProtection="1"/>
    <xf numFmtId="5" fontId="182" fillId="0" borderId="0" xfId="4236" applyNumberFormat="1" applyFont="1" applyProtection="1"/>
    <xf numFmtId="168" fontId="182" fillId="0" borderId="0" xfId="4236" applyFont="1" applyBorder="1"/>
    <xf numFmtId="0" fontId="9" fillId="0" borderId="0" xfId="4237" applyFont="1" applyBorder="1"/>
    <xf numFmtId="0" fontId="10" fillId="0" borderId="36" xfId="4237" applyFont="1" applyBorder="1" applyAlignment="1">
      <alignment horizontal="centerContinuous"/>
    </xf>
    <xf numFmtId="0" fontId="9" fillId="0" borderId="37" xfId="4237" applyFont="1" applyBorder="1" applyAlignment="1">
      <alignment horizontal="centerContinuous"/>
    </xf>
    <xf numFmtId="0" fontId="9" fillId="0" borderId="38" xfId="4237" applyFont="1" applyBorder="1" applyAlignment="1">
      <alignment horizontal="centerContinuous"/>
    </xf>
    <xf numFmtId="0" fontId="11" fillId="0" borderId="0" xfId="4237" applyFont="1" applyAlignment="1">
      <alignment horizontal="left" vertical="top" textRotation="180"/>
    </xf>
    <xf numFmtId="0" fontId="9" fillId="0" borderId="0" xfId="4237" applyFont="1"/>
    <xf numFmtId="0" fontId="10" fillId="0" borderId="39" xfId="4237" applyFont="1" applyBorder="1" applyAlignment="1">
      <alignment horizontal="centerContinuous"/>
    </xf>
    <xf numFmtId="0" fontId="9" fillId="0" borderId="0" xfId="4237" applyFont="1" applyBorder="1" applyAlignment="1">
      <alignment horizontal="centerContinuous"/>
    </xf>
    <xf numFmtId="0" fontId="9" fillId="0" borderId="40" xfId="4237" applyFont="1" applyBorder="1" applyAlignment="1">
      <alignment horizontal="centerContinuous"/>
    </xf>
    <xf numFmtId="0" fontId="10" fillId="0" borderId="61" xfId="4237" applyFont="1" applyBorder="1" applyAlignment="1">
      <alignment horizontal="centerContinuous"/>
    </xf>
    <xf numFmtId="0" fontId="9" fillId="0" borderId="26" xfId="4237" applyFont="1" applyBorder="1" applyAlignment="1">
      <alignment horizontal="centerContinuous"/>
    </xf>
    <xf numFmtId="0" fontId="9" fillId="0" borderId="55" xfId="4237" applyFont="1" applyBorder="1" applyAlignment="1">
      <alignment horizontal="centerContinuous"/>
    </xf>
    <xf numFmtId="0" fontId="9" fillId="0" borderId="52" xfId="4237" applyFont="1" applyBorder="1"/>
    <xf numFmtId="0" fontId="9" fillId="0" borderId="24" xfId="4237" applyFont="1" applyBorder="1"/>
    <xf numFmtId="0" fontId="9" fillId="0" borderId="24" xfId="4237" applyFont="1" applyBorder="1" applyAlignment="1">
      <alignment horizontal="centerContinuous"/>
    </xf>
    <xf numFmtId="0" fontId="9" fillId="0" borderId="24" xfId="4237" applyFont="1" applyBorder="1" applyAlignment="1">
      <alignment horizontal="center"/>
    </xf>
    <xf numFmtId="0" fontId="9" fillId="0" borderId="67" xfId="4237" applyFont="1" applyBorder="1" applyAlignment="1">
      <alignment horizontal="centerContinuous"/>
    </xf>
    <xf numFmtId="0" fontId="9" fillId="0" borderId="66" xfId="4237" applyFont="1" applyBorder="1" applyAlignment="1">
      <alignment horizontal="centerContinuous"/>
    </xf>
    <xf numFmtId="0" fontId="9" fillId="0" borderId="40" xfId="4237" applyFont="1" applyBorder="1"/>
    <xf numFmtId="0" fontId="9" fillId="0" borderId="52" xfId="4237" applyFont="1" applyBorder="1" applyAlignment="1"/>
    <xf numFmtId="0" fontId="9" fillId="0" borderId="24" xfId="4237" applyFont="1" applyBorder="1" applyAlignment="1"/>
    <xf numFmtId="0" fontId="10" fillId="0" borderId="24" xfId="4237" applyFont="1" applyBorder="1" applyAlignment="1">
      <alignment horizontal="centerContinuous"/>
    </xf>
    <xf numFmtId="0" fontId="9" fillId="0" borderId="40" xfId="4237" applyFont="1" applyBorder="1" applyAlignment="1"/>
    <xf numFmtId="0" fontId="9" fillId="0" borderId="52" xfId="4237" applyFont="1" applyBorder="1" applyAlignment="1">
      <alignment horizontal="center"/>
    </xf>
    <xf numFmtId="0" fontId="9" fillId="0" borderId="53" xfId="4237" applyFont="1" applyBorder="1" applyAlignment="1">
      <alignment horizontal="center"/>
    </xf>
    <xf numFmtId="0" fontId="9" fillId="0" borderId="54" xfId="4237" applyFont="1" applyBorder="1" applyAlignment="1">
      <alignment horizontal="center" vertical="top"/>
    </xf>
    <xf numFmtId="0" fontId="9" fillId="0" borderId="27" xfId="4237" applyFont="1" applyBorder="1" applyAlignment="1">
      <alignment horizontal="center" vertical="top"/>
    </xf>
    <xf numFmtId="0" fontId="9" fillId="0" borderId="27" xfId="4237" applyFont="1" applyBorder="1" applyAlignment="1">
      <alignment horizontal="centerContinuous"/>
    </xf>
    <xf numFmtId="0" fontId="9" fillId="0" borderId="27" xfId="4237" applyFont="1" applyBorder="1" applyAlignment="1">
      <alignment horizontal="center"/>
    </xf>
    <xf numFmtId="0" fontId="9" fillId="0" borderId="76" xfId="4237" applyFont="1" applyBorder="1" applyAlignment="1">
      <alignment horizontal="center" vertical="top"/>
    </xf>
    <xf numFmtId="0" fontId="9" fillId="0" borderId="0" xfId="4237" applyFont="1" applyBorder="1" applyAlignment="1">
      <alignment horizontal="centerContinuous" vertical="top"/>
    </xf>
    <xf numFmtId="0" fontId="9" fillId="0" borderId="59" xfId="4237" applyFont="1" applyBorder="1"/>
    <xf numFmtId="0" fontId="9" fillId="0" borderId="60" xfId="4237" applyFont="1" applyBorder="1"/>
    <xf numFmtId="0" fontId="9" fillId="0" borderId="60" xfId="4237" applyFont="1" applyBorder="1" applyAlignment="1">
      <alignment horizontal="center"/>
    </xf>
    <xf numFmtId="0" fontId="9" fillId="0" borderId="38" xfId="4237" applyFont="1" applyBorder="1"/>
    <xf numFmtId="0" fontId="9" fillId="0" borderId="54" xfId="4237" applyFont="1" applyBorder="1" applyAlignment="1">
      <alignment horizontal="center"/>
    </xf>
    <xf numFmtId="0" fontId="9" fillId="0" borderId="27" xfId="4237" applyFont="1" applyBorder="1"/>
    <xf numFmtId="0" fontId="9" fillId="0" borderId="26" xfId="4237" applyFont="1" applyBorder="1"/>
    <xf numFmtId="167" fontId="9" fillId="0" borderId="54" xfId="1930" applyNumberFormat="1" applyFont="1" applyBorder="1" applyAlignment="1">
      <alignment vertical="center"/>
    </xf>
    <xf numFmtId="167" fontId="9" fillId="0" borderId="27" xfId="1930" applyNumberFormat="1" applyFont="1" applyBorder="1" applyAlignment="1">
      <alignment vertical="center"/>
    </xf>
    <xf numFmtId="167" fontId="9" fillId="0" borderId="71" xfId="1930" applyNumberFormat="1" applyFont="1" applyBorder="1" applyAlignment="1">
      <alignment vertical="center"/>
    </xf>
    <xf numFmtId="167" fontId="166" fillId="0" borderId="27" xfId="1930" applyNumberFormat="1" applyFont="1" applyBorder="1" applyAlignment="1">
      <alignment vertical="center"/>
    </xf>
    <xf numFmtId="167" fontId="9" fillId="0" borderId="55" xfId="1930" applyNumberFormat="1" applyFont="1" applyBorder="1" applyAlignment="1">
      <alignment vertical="center"/>
    </xf>
    <xf numFmtId="0" fontId="9" fillId="0" borderId="55" xfId="4237" applyFont="1" applyBorder="1" applyAlignment="1">
      <alignment horizontal="center"/>
    </xf>
    <xf numFmtId="0" fontId="10" fillId="0" borderId="27" xfId="4237" applyFont="1" applyBorder="1" applyAlignment="1">
      <alignment horizontal="center" vertical="center"/>
    </xf>
    <xf numFmtId="167" fontId="166" fillId="0" borderId="27" xfId="1930" applyNumberFormat="1" applyFont="1" applyFill="1" applyBorder="1" applyAlignment="1">
      <alignment vertical="center"/>
    </xf>
    <xf numFmtId="167" fontId="165" fillId="0" borderId="27" xfId="1930" applyNumberFormat="1" applyFont="1" applyBorder="1" applyAlignment="1">
      <alignment vertical="center"/>
    </xf>
    <xf numFmtId="167" fontId="166" fillId="0" borderId="27" xfId="1930" applyNumberFormat="1" applyFont="1" applyBorder="1" applyAlignment="1">
      <alignment horizontal="center" vertical="center"/>
    </xf>
    <xf numFmtId="167" fontId="9" fillId="0" borderId="52" xfId="1930" applyNumberFormat="1" applyFont="1" applyBorder="1" applyAlignment="1">
      <alignment vertical="center"/>
    </xf>
    <xf numFmtId="167" fontId="9" fillId="0" borderId="24" xfId="1930" applyNumberFormat="1" applyFont="1" applyBorder="1" applyAlignment="1">
      <alignment vertical="center"/>
    </xf>
    <xf numFmtId="167" fontId="165" fillId="0" borderId="24" xfId="1930" applyNumberFormat="1" applyFont="1" applyBorder="1" applyAlignment="1">
      <alignment vertical="center"/>
    </xf>
    <xf numFmtId="167" fontId="9" fillId="0" borderId="40" xfId="1930" applyNumberFormat="1" applyFont="1" applyBorder="1" applyAlignment="1">
      <alignment vertical="center"/>
    </xf>
    <xf numFmtId="0" fontId="9" fillId="0" borderId="40" xfId="4237" applyFont="1" applyBorder="1" applyAlignment="1">
      <alignment horizontal="center"/>
    </xf>
    <xf numFmtId="167" fontId="9" fillId="0" borderId="56" xfId="1930" applyNumberFormat="1" applyFont="1" applyBorder="1" applyAlignment="1">
      <alignment vertical="center"/>
    </xf>
    <xf numFmtId="167" fontId="9" fillId="0" borderId="58" xfId="1930" applyNumberFormat="1" applyFont="1" applyBorder="1" applyAlignment="1">
      <alignment vertical="center"/>
    </xf>
    <xf numFmtId="167" fontId="166" fillId="0" borderId="58" xfId="1930" applyNumberFormat="1" applyFont="1" applyBorder="1" applyAlignment="1">
      <alignment vertical="center"/>
    </xf>
    <xf numFmtId="167" fontId="166" fillId="0" borderId="58" xfId="1930" applyNumberFormat="1" applyFont="1" applyFill="1" applyBorder="1" applyAlignment="1">
      <alignment vertical="center"/>
    </xf>
    <xf numFmtId="167" fontId="166" fillId="0" borderId="58" xfId="1930" applyNumberFormat="1" applyFont="1" applyBorder="1" applyAlignment="1">
      <alignment horizontal="center"/>
    </xf>
    <xf numFmtId="167" fontId="9" fillId="0" borderId="42" xfId="1930" applyNumberFormat="1" applyFont="1" applyBorder="1" applyAlignment="1"/>
    <xf numFmtId="0" fontId="9" fillId="0" borderId="39" xfId="4237" applyFont="1" applyBorder="1" applyAlignment="1">
      <alignment horizontal="center"/>
    </xf>
    <xf numFmtId="0" fontId="9" fillId="0" borderId="0" xfId="4237" applyFont="1" applyBorder="1" applyAlignment="1">
      <alignment vertical="center"/>
    </xf>
    <xf numFmtId="0" fontId="10" fillId="0" borderId="150" xfId="4237" applyFont="1" applyBorder="1" applyAlignment="1">
      <alignment horizontal="centerContinuous" vertical="center"/>
    </xf>
    <xf numFmtId="0" fontId="9" fillId="0" borderId="67" xfId="4237" applyFont="1" applyBorder="1" applyAlignment="1">
      <alignment horizontal="centerContinuous" vertical="center"/>
    </xf>
    <xf numFmtId="0" fontId="9" fillId="0" borderId="126" xfId="4237" applyFont="1" applyBorder="1" applyAlignment="1">
      <alignment horizontal="centerContinuous" vertical="center"/>
    </xf>
    <xf numFmtId="0" fontId="9" fillId="0" borderId="0" xfId="4237" applyFont="1" applyAlignment="1">
      <alignment vertical="center"/>
    </xf>
    <xf numFmtId="0" fontId="9" fillId="0" borderId="70" xfId="4237" applyFont="1" applyBorder="1"/>
    <xf numFmtId="0" fontId="9" fillId="0" borderId="74" xfId="4237" applyFont="1" applyBorder="1" applyAlignment="1">
      <alignment horizontal="center"/>
    </xf>
    <xf numFmtId="0" fontId="9" fillId="0" borderId="67" xfId="4237" applyFont="1" applyBorder="1" applyAlignment="1">
      <alignment horizontal="center"/>
    </xf>
    <xf numFmtId="0" fontId="9" fillId="0" borderId="66" xfId="4237" applyFont="1" applyBorder="1" applyAlignment="1">
      <alignment horizontal="center"/>
    </xf>
    <xf numFmtId="0" fontId="9" fillId="0" borderId="39" xfId="4237" applyFont="1" applyBorder="1" applyAlignment="1">
      <alignment horizontal="left" textRotation="180"/>
    </xf>
    <xf numFmtId="0" fontId="9" fillId="0" borderId="68" xfId="4237" applyFont="1" applyBorder="1" applyAlignment="1">
      <alignment horizontal="center"/>
    </xf>
    <xf numFmtId="0" fontId="9" fillId="0" borderId="68" xfId="4237" quotePrefix="1" applyFont="1" applyBorder="1" applyAlignment="1">
      <alignment horizontal="center"/>
    </xf>
    <xf numFmtId="0" fontId="9" fillId="0" borderId="24" xfId="4237" quotePrefix="1" applyFont="1" applyBorder="1" applyAlignment="1">
      <alignment horizontal="center"/>
    </xf>
    <xf numFmtId="0" fontId="166" fillId="0" borderId="24" xfId="4237" applyFont="1" applyBorder="1" applyAlignment="1">
      <alignment horizontal="center"/>
    </xf>
    <xf numFmtId="0" fontId="9" fillId="0" borderId="58" xfId="4237" applyFont="1" applyBorder="1" applyAlignment="1">
      <alignment horizontal="center"/>
    </xf>
    <xf numFmtId="0" fontId="166" fillId="0" borderId="58" xfId="4237" applyFont="1" applyBorder="1" applyAlignment="1">
      <alignment horizontal="center"/>
    </xf>
    <xf numFmtId="167" fontId="9" fillId="0" borderId="82" xfId="1930" applyNumberFormat="1" applyFont="1" applyBorder="1" applyAlignment="1">
      <alignment vertical="center"/>
    </xf>
    <xf numFmtId="167" fontId="9" fillId="0" borderId="209" xfId="1930" applyNumberFormat="1" applyFont="1" applyBorder="1" applyAlignment="1">
      <alignment vertical="center"/>
    </xf>
    <xf numFmtId="167" fontId="9" fillId="0" borderId="86" xfId="1930" applyNumberFormat="1" applyFont="1" applyBorder="1"/>
    <xf numFmtId="0" fontId="9" fillId="0" borderId="76" xfId="4237" applyFont="1" applyBorder="1" applyAlignment="1">
      <alignment horizontal="center"/>
    </xf>
    <xf numFmtId="167" fontId="9" fillId="0" borderId="54" xfId="1930" applyNumberFormat="1" applyFont="1" applyBorder="1"/>
    <xf numFmtId="167" fontId="9" fillId="0" borderId="71" xfId="1930" applyNumberFormat="1" applyFont="1" applyBorder="1"/>
    <xf numFmtId="167" fontId="9" fillId="0" borderId="55" xfId="1930" applyNumberFormat="1" applyFont="1" applyBorder="1"/>
    <xf numFmtId="167" fontId="9" fillId="0" borderId="135" xfId="1930" applyNumberFormat="1" applyFont="1" applyBorder="1"/>
    <xf numFmtId="167" fontId="9" fillId="0" borderId="2" xfId="1930" applyNumberFormat="1" applyFont="1" applyBorder="1" applyAlignment="1">
      <alignment vertical="center"/>
    </xf>
    <xf numFmtId="0" fontId="9" fillId="0" borderId="68" xfId="4237" applyFont="1" applyBorder="1"/>
    <xf numFmtId="167" fontId="9" fillId="0" borderId="52" xfId="1930" applyNumberFormat="1" applyFont="1" applyBorder="1"/>
    <xf numFmtId="167" fontId="9" fillId="0" borderId="68" xfId="1930" applyNumberFormat="1" applyFont="1" applyBorder="1"/>
    <xf numFmtId="167" fontId="9" fillId="0" borderId="40" xfId="1930" applyNumberFormat="1" applyFont="1" applyBorder="1"/>
    <xf numFmtId="0" fontId="10" fillId="0" borderId="71" xfId="4237" applyFont="1" applyBorder="1" applyAlignment="1">
      <alignment horizontal="center" vertical="center"/>
    </xf>
    <xf numFmtId="167" fontId="9" fillId="0" borderId="94" xfId="1930" applyNumberFormat="1" applyFont="1" applyBorder="1" applyAlignment="1">
      <alignment vertical="center"/>
    </xf>
    <xf numFmtId="167" fontId="9" fillId="0" borderId="42" xfId="1930" applyNumberFormat="1" applyFont="1" applyBorder="1" applyAlignment="1">
      <alignment vertical="center"/>
    </xf>
    <xf numFmtId="0" fontId="9" fillId="0" borderId="142" xfId="4237" applyFont="1" applyBorder="1" applyAlignment="1">
      <alignment horizontal="center"/>
    </xf>
    <xf numFmtId="0" fontId="10" fillId="0" borderId="68" xfId="4237" applyFont="1" applyBorder="1" applyAlignment="1">
      <alignment horizontal="center" vertical="center"/>
    </xf>
    <xf numFmtId="193" fontId="9" fillId="0" borderId="0" xfId="4237" applyNumberFormat="1" applyFont="1" applyBorder="1" applyAlignment="1">
      <alignment vertical="center"/>
    </xf>
    <xf numFmtId="1" fontId="9" fillId="0" borderId="0" xfId="4237" applyNumberFormat="1" applyFont="1" applyBorder="1" applyAlignment="1">
      <alignment vertical="center"/>
    </xf>
    <xf numFmtId="190" fontId="9" fillId="0" borderId="0" xfId="4237" applyNumberFormat="1" applyFont="1" applyBorder="1" applyAlignment="1">
      <alignment horizontal="center" vertical="center"/>
    </xf>
    <xf numFmtId="0" fontId="9" fillId="0" borderId="56" xfId="4237" applyFont="1" applyBorder="1"/>
    <xf numFmtId="0" fontId="9" fillId="0" borderId="94" xfId="4237" applyFont="1" applyBorder="1"/>
    <xf numFmtId="0" fontId="9" fillId="0" borderId="9" xfId="4237" applyFont="1" applyBorder="1"/>
    <xf numFmtId="0" fontId="9" fillId="0" borderId="42" xfId="4237" applyFont="1" applyBorder="1"/>
    <xf numFmtId="0" fontId="10" fillId="0" borderId="36" xfId="4238" applyFont="1" applyFill="1" applyBorder="1" applyAlignment="1">
      <alignment horizontal="centerContinuous" vertical="center"/>
    </xf>
    <xf numFmtId="0" fontId="10" fillId="0" borderId="37" xfId="4238" applyFont="1" applyFill="1" applyBorder="1" applyAlignment="1">
      <alignment horizontal="centerContinuous"/>
    </xf>
    <xf numFmtId="0" fontId="10" fillId="0" borderId="38" xfId="4238" applyFont="1" applyFill="1" applyBorder="1" applyAlignment="1">
      <alignment horizontal="centerContinuous"/>
    </xf>
    <xf numFmtId="0" fontId="11" fillId="0" borderId="39" xfId="4238" applyFont="1" applyFill="1" applyBorder="1" applyAlignment="1">
      <alignment horizontal="center" vertical="center" textRotation="180"/>
    </xf>
    <xf numFmtId="0" fontId="10" fillId="0" borderId="0" xfId="4238" applyFont="1" applyFill="1"/>
    <xf numFmtId="0" fontId="10" fillId="0" borderId="39" xfId="4238" applyFont="1" applyFill="1" applyBorder="1" applyAlignment="1">
      <alignment horizontal="centerContinuous" vertical="center"/>
    </xf>
    <xf numFmtId="0" fontId="10" fillId="0" borderId="0" xfId="4238" applyFont="1" applyFill="1" applyBorder="1" applyAlignment="1">
      <alignment horizontal="centerContinuous"/>
    </xf>
    <xf numFmtId="0" fontId="10" fillId="0" borderId="40" xfId="4238" applyFont="1" applyFill="1" applyBorder="1" applyAlignment="1">
      <alignment horizontal="centerContinuous"/>
    </xf>
    <xf numFmtId="0" fontId="10" fillId="0" borderId="61" xfId="4238" applyFont="1" applyFill="1" applyBorder="1" applyAlignment="1">
      <alignment horizontal="centerContinuous" vertical="center"/>
    </xf>
    <xf numFmtId="0" fontId="10" fillId="0" borderId="26" xfId="4238" applyFont="1" applyFill="1" applyBorder="1" applyAlignment="1">
      <alignment horizontal="centerContinuous"/>
    </xf>
    <xf numFmtId="0" fontId="10" fillId="0" borderId="55" xfId="4238" applyFont="1" applyFill="1" applyBorder="1" applyAlignment="1">
      <alignment horizontal="centerContinuous"/>
    </xf>
    <xf numFmtId="0" fontId="10" fillId="0" borderId="52" xfId="4238" applyFont="1" applyFill="1" applyBorder="1"/>
    <xf numFmtId="0" fontId="10" fillId="0" borderId="24" xfId="4238" applyFont="1" applyFill="1" applyBorder="1"/>
    <xf numFmtId="0" fontId="9" fillId="0" borderId="0" xfId="4238" applyFont="1" applyFill="1" applyBorder="1" applyAlignment="1">
      <alignment horizontal="centerContinuous"/>
    </xf>
    <xf numFmtId="0" fontId="10" fillId="0" borderId="24" xfId="4238" applyFont="1" applyFill="1" applyBorder="1" applyAlignment="1">
      <alignment horizontal="centerContinuous"/>
    </xf>
    <xf numFmtId="0" fontId="10" fillId="0" borderId="24" xfId="4238" applyFont="1" applyFill="1" applyBorder="1" applyAlignment="1">
      <alignment horizontal="center"/>
    </xf>
    <xf numFmtId="0" fontId="9" fillId="0" borderId="26" xfId="4238" applyFont="1" applyFill="1" applyBorder="1" applyAlignment="1">
      <alignment horizontal="centerContinuous"/>
    </xf>
    <xf numFmtId="0" fontId="10" fillId="0" borderId="67" xfId="4238" applyFont="1" applyFill="1" applyBorder="1" applyAlignment="1">
      <alignment horizontal="centerContinuous"/>
    </xf>
    <xf numFmtId="0" fontId="10" fillId="0" borderId="66" xfId="4238" applyFont="1" applyFill="1" applyBorder="1" applyAlignment="1">
      <alignment horizontal="centerContinuous"/>
    </xf>
    <xf numFmtId="0" fontId="10" fillId="0" borderId="40" xfId="4238" applyFont="1" applyFill="1" applyBorder="1"/>
    <xf numFmtId="0" fontId="9" fillId="0" borderId="67" xfId="4238" applyFont="1" applyFill="1" applyBorder="1" applyAlignment="1">
      <alignment horizontal="centerContinuous"/>
    </xf>
    <xf numFmtId="0" fontId="9" fillId="0" borderId="52" xfId="4238" applyFont="1" applyFill="1" applyBorder="1" applyAlignment="1"/>
    <xf numFmtId="0" fontId="9" fillId="0" borderId="24" xfId="4238" applyFont="1" applyFill="1" applyBorder="1" applyAlignment="1"/>
    <xf numFmtId="0" fontId="9" fillId="0" borderId="24" xfId="4238" applyFont="1" applyFill="1" applyBorder="1" applyAlignment="1">
      <alignment horizontal="centerContinuous"/>
    </xf>
    <xf numFmtId="0" fontId="9" fillId="0" borderId="24" xfId="4238" applyFont="1" applyFill="1" applyBorder="1" applyAlignment="1">
      <alignment horizontal="center"/>
    </xf>
    <xf numFmtId="0" fontId="9" fillId="0" borderId="40" xfId="4238" applyFont="1" applyFill="1" applyBorder="1" applyAlignment="1"/>
    <xf numFmtId="0" fontId="9" fillId="0" borderId="0" xfId="4238" applyFont="1" applyFill="1"/>
    <xf numFmtId="0" fontId="9" fillId="0" borderId="52" xfId="4238" applyFont="1" applyFill="1" applyBorder="1" applyAlignment="1">
      <alignment horizontal="center"/>
    </xf>
    <xf numFmtId="0" fontId="9" fillId="0" borderId="53" xfId="4238" applyFont="1" applyFill="1" applyBorder="1" applyAlignment="1">
      <alignment horizontal="center"/>
    </xf>
    <xf numFmtId="0" fontId="9" fillId="0" borderId="54" xfId="4238" applyFont="1" applyFill="1" applyBorder="1" applyAlignment="1">
      <alignment horizontal="center" vertical="top"/>
    </xf>
    <xf numFmtId="0" fontId="9" fillId="0" borderId="27" xfId="4238" applyFont="1" applyFill="1" applyBorder="1" applyAlignment="1">
      <alignment horizontal="center" vertical="top"/>
    </xf>
    <xf numFmtId="0" fontId="9" fillId="0" borderId="27" xfId="4238" applyFont="1" applyFill="1" applyBorder="1" applyAlignment="1">
      <alignment horizontal="centerContinuous"/>
    </xf>
    <xf numFmtId="0" fontId="9" fillId="0" borderId="27" xfId="4238" applyFont="1" applyFill="1" applyBorder="1" applyAlignment="1">
      <alignment horizontal="center"/>
    </xf>
    <xf numFmtId="0" fontId="9" fillId="0" borderId="76" xfId="4238" applyFont="1" applyFill="1" applyBorder="1" applyAlignment="1">
      <alignment horizontal="center" vertical="top"/>
    </xf>
    <xf numFmtId="0" fontId="9" fillId="0" borderId="24" xfId="4238" applyFont="1" applyFill="1" applyBorder="1"/>
    <xf numFmtId="0" fontId="9" fillId="0" borderId="0" xfId="4238" applyFont="1" applyFill="1" applyBorder="1" applyAlignment="1">
      <alignment horizontal="centerContinuous" vertical="center"/>
    </xf>
    <xf numFmtId="0" fontId="9" fillId="0" borderId="70" xfId="4238" applyFont="1" applyFill="1" applyBorder="1"/>
    <xf numFmtId="0" fontId="9" fillId="0" borderId="22" xfId="4238" applyFont="1" applyFill="1" applyBorder="1"/>
    <xf numFmtId="0" fontId="9" fillId="0" borderId="22" xfId="4238" applyFont="1" applyFill="1" applyBorder="1" applyAlignment="1">
      <alignment horizontal="center"/>
    </xf>
    <xf numFmtId="0" fontId="9" fillId="0" borderId="68" xfId="4238" applyFont="1" applyFill="1" applyBorder="1"/>
    <xf numFmtId="0" fontId="9" fillId="0" borderId="54" xfId="4238" applyFont="1" applyFill="1" applyBorder="1" applyAlignment="1">
      <alignment horizontal="center"/>
    </xf>
    <xf numFmtId="0" fontId="9" fillId="0" borderId="27" xfId="4238" applyFont="1" applyFill="1" applyBorder="1"/>
    <xf numFmtId="0" fontId="9" fillId="0" borderId="26" xfId="4238" applyFont="1" applyFill="1" applyBorder="1" applyAlignment="1">
      <alignment vertical="center"/>
    </xf>
    <xf numFmtId="167" fontId="9" fillId="0" borderId="71" xfId="1930" applyNumberFormat="1" applyFont="1" applyFill="1" applyBorder="1" applyAlignment="1">
      <alignment vertical="center"/>
    </xf>
    <xf numFmtId="167" fontId="9" fillId="47" borderId="27" xfId="1930" applyNumberFormat="1" applyFont="1" applyFill="1" applyBorder="1" applyAlignment="1">
      <alignment vertical="center"/>
    </xf>
    <xf numFmtId="0" fontId="9" fillId="0" borderId="76" xfId="4238" applyFont="1" applyFill="1" applyBorder="1" applyAlignment="1">
      <alignment horizontal="center"/>
    </xf>
    <xf numFmtId="0" fontId="9" fillId="0" borderId="0" xfId="4238" applyFont="1" applyFill="1" applyBorder="1" applyAlignment="1">
      <alignment vertical="center"/>
    </xf>
    <xf numFmtId="167" fontId="9" fillId="0" borderId="68" xfId="1930" applyNumberFormat="1" applyFont="1" applyFill="1" applyBorder="1" applyAlignment="1">
      <alignment vertical="center"/>
    </xf>
    <xf numFmtId="167" fontId="9" fillId="0" borderId="24" xfId="1930" applyNumberFormat="1" applyFont="1" applyFill="1" applyBorder="1" applyAlignment="1">
      <alignment vertical="center"/>
    </xf>
    <xf numFmtId="167" fontId="9" fillId="47" borderId="24" xfId="1930" applyNumberFormat="1" applyFont="1" applyFill="1" applyBorder="1" applyAlignment="1">
      <alignment vertical="center"/>
    </xf>
    <xf numFmtId="0" fontId="10" fillId="0" borderId="27" xfId="4238" applyFont="1" applyFill="1" applyBorder="1" applyAlignment="1">
      <alignment horizontal="center" vertical="center"/>
    </xf>
    <xf numFmtId="167" fontId="9" fillId="47" borderId="27" xfId="1930" applyNumberFormat="1" applyFont="1" applyFill="1" applyBorder="1" applyAlignment="1">
      <alignment horizontal="center" vertical="center"/>
    </xf>
    <xf numFmtId="0" fontId="10" fillId="0" borderId="24" xfId="4238" applyFont="1" applyFill="1" applyBorder="1" applyAlignment="1">
      <alignment horizontal="center" vertical="center"/>
    </xf>
    <xf numFmtId="0" fontId="9" fillId="0" borderId="0" xfId="4238" applyFont="1" applyFill="1" applyBorder="1" applyAlignment="1">
      <alignment horizontal="left" vertical="center"/>
    </xf>
    <xf numFmtId="0" fontId="9" fillId="0" borderId="0" xfId="4238" applyFont="1" applyFill="1" applyBorder="1"/>
    <xf numFmtId="167" fontId="9" fillId="47" borderId="27" xfId="1930" applyNumberFormat="1" applyFont="1" applyFill="1" applyBorder="1" applyAlignment="1">
      <alignment horizontal="center"/>
    </xf>
    <xf numFmtId="167" fontId="9" fillId="0" borderId="27" xfId="1930" applyNumberFormat="1" applyFont="1" applyFill="1" applyBorder="1" applyAlignment="1"/>
    <xf numFmtId="167" fontId="9" fillId="47" borderId="24" xfId="1930" applyNumberFormat="1" applyFont="1" applyFill="1" applyBorder="1" applyAlignment="1">
      <alignment horizontal="center"/>
    </xf>
    <xf numFmtId="167" fontId="9" fillId="0" borderId="24" xfId="1930" applyNumberFormat="1" applyFont="1" applyFill="1" applyBorder="1" applyAlignment="1"/>
    <xf numFmtId="167" fontId="9" fillId="0" borderId="68" xfId="1930" applyNumberFormat="1" applyFont="1" applyFill="1" applyBorder="1"/>
    <xf numFmtId="167" fontId="9" fillId="0" borderId="24" xfId="1930" applyNumberFormat="1" applyFont="1" applyFill="1" applyBorder="1"/>
    <xf numFmtId="167" fontId="9" fillId="47" borderId="24" xfId="1930" applyNumberFormat="1" applyFont="1" applyFill="1" applyBorder="1"/>
    <xf numFmtId="0" fontId="9" fillId="0" borderId="66" xfId="4238" applyFont="1" applyFill="1" applyBorder="1" applyAlignment="1">
      <alignment horizontal="centerContinuous"/>
    </xf>
    <xf numFmtId="0" fontId="9" fillId="0" borderId="2" xfId="4238" applyFont="1" applyFill="1" applyBorder="1"/>
    <xf numFmtId="167" fontId="9" fillId="0" borderId="2" xfId="1930" applyNumberFormat="1" applyFont="1" applyFill="1" applyBorder="1" applyAlignment="1">
      <alignment vertical="center"/>
    </xf>
    <xf numFmtId="167" fontId="9" fillId="0" borderId="66" xfId="1930" applyNumberFormat="1" applyFont="1" applyFill="1" applyBorder="1" applyAlignment="1">
      <alignment vertical="center"/>
    </xf>
    <xf numFmtId="167" fontId="9" fillId="47" borderId="66" xfId="1930" applyNumberFormat="1" applyFont="1" applyFill="1" applyBorder="1" applyAlignment="1">
      <alignment vertical="center"/>
    </xf>
    <xf numFmtId="167" fontId="9" fillId="47" borderId="68" xfId="1930" applyNumberFormat="1" applyFont="1" applyFill="1" applyBorder="1"/>
    <xf numFmtId="0" fontId="9" fillId="0" borderId="26" xfId="4238" applyFont="1" applyFill="1" applyBorder="1"/>
    <xf numFmtId="167" fontId="9" fillId="0" borderId="71" xfId="1930" applyNumberFormat="1" applyFont="1" applyFill="1" applyBorder="1"/>
    <xf numFmtId="167" fontId="165" fillId="0" borderId="71" xfId="1930" applyNumberFormat="1" applyFont="1" applyFill="1" applyBorder="1"/>
    <xf numFmtId="167" fontId="165" fillId="0" borderId="27" xfId="1930" applyNumberFormat="1" applyFont="1" applyFill="1" applyBorder="1"/>
    <xf numFmtId="167" fontId="9" fillId="0" borderId="70" xfId="1930" applyNumberFormat="1" applyFont="1" applyFill="1" applyBorder="1" applyAlignment="1">
      <alignment vertical="center"/>
    </xf>
    <xf numFmtId="167" fontId="165" fillId="0" borderId="68" xfId="1930" applyNumberFormat="1" applyFont="1" applyFill="1" applyBorder="1"/>
    <xf numFmtId="167" fontId="165" fillId="0" borderId="24" xfId="1930" applyNumberFormat="1" applyFont="1" applyFill="1" applyBorder="1"/>
    <xf numFmtId="0" fontId="9" fillId="0" borderId="0" xfId="4238" applyFont="1" applyFill="1" applyAlignment="1">
      <alignment horizontal="center" vertical="top" textRotation="180"/>
    </xf>
    <xf numFmtId="0" fontId="9" fillId="0" borderId="0" xfId="4238" applyFont="1" applyFill="1" applyBorder="1" applyAlignment="1">
      <alignment horizontal="center" vertical="top" textRotation="180"/>
    </xf>
    <xf numFmtId="167" fontId="9" fillId="47" borderId="71" xfId="1930" applyNumberFormat="1" applyFont="1" applyFill="1" applyBorder="1"/>
    <xf numFmtId="167" fontId="9" fillId="47" borderId="27" xfId="1930" quotePrefix="1" applyNumberFormat="1" applyFont="1" applyFill="1" applyBorder="1" applyAlignment="1">
      <alignment horizontal="center" vertical="center"/>
    </xf>
    <xf numFmtId="167" fontId="166" fillId="0" borderId="27" xfId="1930" applyNumberFormat="1" applyFont="1" applyFill="1" applyBorder="1"/>
    <xf numFmtId="167" fontId="9" fillId="0" borderId="27" xfId="1930" quotePrefix="1" applyNumberFormat="1" applyFont="1" applyFill="1" applyBorder="1" applyAlignment="1">
      <alignment horizontal="center" vertical="center"/>
    </xf>
    <xf numFmtId="0" fontId="11" fillId="0" borderId="39" xfId="4238" applyFont="1" applyFill="1" applyBorder="1" applyAlignment="1">
      <alignment textRotation="180"/>
    </xf>
    <xf numFmtId="0" fontId="9" fillId="0" borderId="41" xfId="4238" applyFont="1" applyFill="1" applyBorder="1"/>
    <xf numFmtId="0" fontId="9" fillId="0" borderId="9" xfId="4238" applyFont="1" applyFill="1" applyBorder="1"/>
    <xf numFmtId="0" fontId="9" fillId="0" borderId="42" xfId="4238" applyFont="1" applyFill="1" applyBorder="1"/>
    <xf numFmtId="0" fontId="11" fillId="0" borderId="0" xfId="4240" applyFont="1" applyAlignment="1">
      <alignment horizontal="left"/>
    </xf>
    <xf numFmtId="0" fontId="9" fillId="0" borderId="0" xfId="4240" applyFont="1"/>
    <xf numFmtId="0" fontId="9" fillId="0" borderId="0" xfId="4240" applyFont="1" applyAlignment="1"/>
    <xf numFmtId="175" fontId="11" fillId="0" borderId="0" xfId="4195" quotePrefix="1" applyNumberFormat="1" applyFont="1" applyAlignment="1" applyProtection="1">
      <alignment horizontal="right" vertical="center"/>
      <protection locked="0"/>
    </xf>
    <xf numFmtId="0" fontId="10" fillId="0" borderId="36" xfId="4240" applyFont="1" applyBorder="1" applyAlignment="1">
      <alignment horizontal="center"/>
    </xf>
    <xf numFmtId="0" fontId="10" fillId="0" borderId="37" xfId="4240" applyFont="1" applyBorder="1" applyAlignment="1">
      <alignment horizontal="center"/>
    </xf>
    <xf numFmtId="0" fontId="10" fillId="0" borderId="38" xfId="4240" applyFont="1" applyBorder="1" applyAlignment="1">
      <alignment horizontal="center"/>
    </xf>
    <xf numFmtId="0" fontId="9" fillId="0" borderId="0" xfId="4240" applyFont="1" applyAlignment="1">
      <alignment horizontal="center" vertical="top" textRotation="180"/>
    </xf>
    <xf numFmtId="0" fontId="10" fillId="0" borderId="39" xfId="4240" applyFont="1" applyBorder="1" applyAlignment="1">
      <alignment horizontal="centerContinuous"/>
    </xf>
    <xf numFmtId="0" fontId="9" fillId="0" borderId="0" xfId="4240" applyFont="1" applyBorder="1" applyAlignment="1">
      <alignment horizontal="centerContinuous"/>
    </xf>
    <xf numFmtId="0" fontId="9" fillId="0" borderId="0" xfId="4240" applyFont="1" applyBorder="1" applyAlignment="1"/>
    <xf numFmtId="0" fontId="9" fillId="0" borderId="40" xfId="4240" applyFont="1" applyBorder="1" applyAlignment="1">
      <alignment horizontal="centerContinuous"/>
    </xf>
    <xf numFmtId="0" fontId="9" fillId="0" borderId="39" xfId="4240" applyFont="1" applyBorder="1"/>
    <xf numFmtId="0" fontId="9" fillId="0" borderId="150" xfId="4240" applyFont="1" applyBorder="1" applyAlignment="1">
      <alignment horizontal="center"/>
    </xf>
    <xf numFmtId="0" fontId="9" fillId="0" borderId="67" xfId="4240" applyFont="1" applyBorder="1" applyAlignment="1">
      <alignment horizontal="center"/>
    </xf>
    <xf numFmtId="0" fontId="9" fillId="0" borderId="126" xfId="4240" applyFont="1" applyBorder="1" applyAlignment="1">
      <alignment horizontal="center"/>
    </xf>
    <xf numFmtId="0" fontId="9" fillId="0" borderId="52" xfId="4240" applyFont="1" applyBorder="1"/>
    <xf numFmtId="0" fontId="9" fillId="0" borderId="24" xfId="4240" applyFont="1" applyBorder="1"/>
    <xf numFmtId="0" fontId="9" fillId="0" borderId="24" xfId="4240" applyFont="1" applyBorder="1" applyAlignment="1">
      <alignment horizontal="centerContinuous"/>
    </xf>
    <xf numFmtId="0" fontId="9" fillId="0" borderId="40" xfId="4240" applyFont="1" applyBorder="1"/>
    <xf numFmtId="0" fontId="9" fillId="0" borderId="26" xfId="4240" applyFont="1" applyBorder="1" applyAlignment="1">
      <alignment vertical="top"/>
    </xf>
    <xf numFmtId="0" fontId="9" fillId="0" borderId="27" xfId="4240" applyFont="1" applyBorder="1" applyAlignment="1">
      <alignment horizontal="center"/>
    </xf>
    <xf numFmtId="0" fontId="9" fillId="0" borderId="67" xfId="4240" applyFont="1" applyBorder="1" applyAlignment="1">
      <alignment horizontal="centerContinuous"/>
    </xf>
    <xf numFmtId="0" fontId="9" fillId="0" borderId="66" xfId="4240" applyFont="1" applyBorder="1" applyAlignment="1">
      <alignment horizontal="centerContinuous"/>
    </xf>
    <xf numFmtId="0" fontId="9" fillId="0" borderId="52" xfId="4240" applyFont="1" applyBorder="1" applyAlignment="1"/>
    <xf numFmtId="0" fontId="9" fillId="0" borderId="24" xfId="4240" applyFont="1" applyBorder="1" applyAlignment="1"/>
    <xf numFmtId="0" fontId="9" fillId="0" borderId="24" xfId="4240" applyFont="1" applyBorder="1" applyAlignment="1">
      <alignment horizontal="center"/>
    </xf>
    <xf numFmtId="0" fontId="9" fillId="0" borderId="40" xfId="4240" applyFont="1" applyBorder="1" applyAlignment="1"/>
    <xf numFmtId="0" fontId="9" fillId="0" borderId="52" xfId="4240" applyFont="1" applyBorder="1" applyAlignment="1">
      <alignment horizontal="center"/>
    </xf>
    <xf numFmtId="0" fontId="9" fillId="0" borderId="53" xfId="4240" applyFont="1" applyBorder="1" applyAlignment="1">
      <alignment horizontal="center"/>
    </xf>
    <xf numFmtId="0" fontId="9" fillId="0" borderId="54" xfId="4240" applyFont="1" applyBorder="1" applyAlignment="1">
      <alignment horizontal="center" vertical="top"/>
    </xf>
    <xf numFmtId="0" fontId="9" fillId="0" borderId="27" xfId="4240" applyFont="1" applyBorder="1" applyAlignment="1">
      <alignment horizontal="center" vertical="top"/>
    </xf>
    <xf numFmtId="0" fontId="9" fillId="0" borderId="27" xfId="4240" applyFont="1" applyBorder="1" applyAlignment="1">
      <alignment horizontal="centerContinuous"/>
    </xf>
    <xf numFmtId="0" fontId="9" fillId="0" borderId="76" xfId="4240" applyFont="1" applyBorder="1" applyAlignment="1">
      <alignment horizontal="center" vertical="top"/>
    </xf>
    <xf numFmtId="0" fontId="9" fillId="0" borderId="20" xfId="4240" applyFont="1" applyBorder="1" applyAlignment="1">
      <alignment horizontal="centerContinuous" vertical="center"/>
    </xf>
    <xf numFmtId="167" fontId="9" fillId="0" borderId="59" xfId="1930" applyNumberFormat="1" applyFont="1" applyBorder="1" applyAlignment="1"/>
    <xf numFmtId="167" fontId="9" fillId="0" borderId="60" xfId="1930" applyNumberFormat="1" applyFont="1" applyBorder="1"/>
    <xf numFmtId="167" fontId="9" fillId="0" borderId="38" xfId="1930" applyNumberFormat="1" applyFont="1" applyBorder="1"/>
    <xf numFmtId="0" fontId="9" fillId="0" borderId="23" xfId="4240" applyFont="1" applyBorder="1" applyAlignment="1">
      <alignment vertical="center"/>
    </xf>
    <xf numFmtId="167" fontId="9" fillId="0" borderId="52" xfId="1930" applyNumberFormat="1" applyFont="1" applyBorder="1" applyAlignment="1"/>
    <xf numFmtId="167" fontId="9" fillId="0" borderId="24" xfId="1930" applyNumberFormat="1" applyFont="1" applyBorder="1"/>
    <xf numFmtId="0" fontId="9" fillId="0" borderId="54" xfId="4240" applyFont="1" applyBorder="1" applyAlignment="1">
      <alignment horizontal="center"/>
    </xf>
    <xf numFmtId="0" fontId="9" fillId="0" borderId="27" xfId="4240" applyFont="1" applyBorder="1"/>
    <xf numFmtId="0" fontId="9" fillId="0" borderId="25" xfId="4240" applyFont="1" applyBorder="1" applyAlignment="1">
      <alignment vertical="top"/>
    </xf>
    <xf numFmtId="0" fontId="9" fillId="0" borderId="76" xfId="4240" applyFont="1" applyBorder="1" applyAlignment="1">
      <alignment horizontal="center"/>
    </xf>
    <xf numFmtId="0" fontId="9" fillId="0" borderId="20" xfId="4240" applyFont="1" applyBorder="1" applyAlignment="1">
      <alignment vertical="center"/>
    </xf>
    <xf numFmtId="167" fontId="9" fillId="0" borderId="68" xfId="1930" applyNumberFormat="1" applyFont="1" applyBorder="1" applyAlignment="1">
      <alignment vertical="center"/>
    </xf>
    <xf numFmtId="0" fontId="9" fillId="0" borderId="68" xfId="4240" applyFont="1" applyBorder="1" applyAlignment="1">
      <alignment vertical="center"/>
    </xf>
    <xf numFmtId="167" fontId="166" fillId="0" borderId="52" xfId="1930" applyNumberFormat="1" applyFont="1" applyBorder="1" applyAlignment="1">
      <alignment vertical="center"/>
    </xf>
    <xf numFmtId="167" fontId="166" fillId="0" borderId="24" xfId="1930" applyNumberFormat="1" applyFont="1" applyBorder="1" applyAlignment="1">
      <alignment vertical="center"/>
    </xf>
    <xf numFmtId="0" fontId="9" fillId="0" borderId="71" xfId="4240" applyFont="1" applyBorder="1" applyAlignment="1">
      <alignment vertical="top"/>
    </xf>
    <xf numFmtId="167" fontId="166" fillId="0" borderId="54" xfId="1930" applyNumberFormat="1" applyFont="1" applyBorder="1" applyAlignment="1">
      <alignment vertical="center"/>
    </xf>
    <xf numFmtId="0" fontId="9" fillId="0" borderId="0" xfId="4240" applyFont="1" applyBorder="1"/>
    <xf numFmtId="167" fontId="166" fillId="0" borderId="52" xfId="1930" applyNumberFormat="1" applyFont="1" applyBorder="1" applyAlignment="1"/>
    <xf numFmtId="167" fontId="166" fillId="0" borderId="24" xfId="1930" applyNumberFormat="1" applyFont="1" applyBorder="1"/>
    <xf numFmtId="167" fontId="166" fillId="0" borderId="54" xfId="1930" applyNumberFormat="1" applyFont="1" applyFill="1" applyBorder="1" applyAlignment="1">
      <alignment vertical="center"/>
    </xf>
    <xf numFmtId="0" fontId="9" fillId="0" borderId="52" xfId="4240" applyFont="1" applyBorder="1" applyAlignment="1">
      <alignment horizontal="center" vertical="top"/>
    </xf>
    <xf numFmtId="0" fontId="9" fillId="0" borderId="68" xfId="4240" applyFont="1" applyBorder="1" applyAlignment="1">
      <alignment vertical="top"/>
    </xf>
    <xf numFmtId="167" fontId="166" fillId="0" borderId="52" xfId="1930" applyNumberFormat="1" applyFont="1" applyFill="1" applyBorder="1" applyAlignment="1">
      <alignment vertical="center"/>
    </xf>
    <xf numFmtId="167" fontId="166" fillId="0" borderId="24" xfId="1930" applyNumberFormat="1" applyFont="1" applyFill="1" applyBorder="1" applyAlignment="1">
      <alignment vertical="center"/>
    </xf>
    <xf numFmtId="0" fontId="9" fillId="0" borderId="53" xfId="4240" applyFont="1" applyBorder="1" applyAlignment="1">
      <alignment horizontal="center" vertical="top"/>
    </xf>
    <xf numFmtId="0" fontId="9" fillId="0" borderId="0" xfId="4240" applyFont="1" applyBorder="1" applyAlignment="1">
      <alignment vertical="center"/>
    </xf>
    <xf numFmtId="0" fontId="9" fillId="0" borderId="27" xfId="4240" applyFont="1" applyBorder="1" applyAlignment="1">
      <alignment vertical="top"/>
    </xf>
    <xf numFmtId="0" fontId="10" fillId="0" borderId="24" xfId="4240" applyFont="1" applyBorder="1" applyAlignment="1">
      <alignment horizontal="center" vertical="center"/>
    </xf>
    <xf numFmtId="0" fontId="10" fillId="0" borderId="27" xfId="4240" applyFont="1" applyBorder="1" applyAlignment="1">
      <alignment horizontal="center" vertical="center"/>
    </xf>
    <xf numFmtId="0" fontId="9" fillId="0" borderId="52" xfId="4240" applyFont="1" applyBorder="1" applyAlignment="1">
      <alignment horizontal="center" vertical="center"/>
    </xf>
    <xf numFmtId="0" fontId="9" fillId="0" borderId="24" xfId="4240" applyFont="1" applyBorder="1" applyAlignment="1">
      <alignment vertical="center"/>
    </xf>
    <xf numFmtId="0" fontId="9" fillId="0" borderId="53" xfId="4240" applyFont="1" applyBorder="1" applyAlignment="1">
      <alignment horizontal="center" vertical="center"/>
    </xf>
    <xf numFmtId="167" fontId="166" fillId="0" borderId="50" xfId="1930" applyNumberFormat="1" applyFont="1" applyFill="1" applyBorder="1" applyAlignment="1">
      <alignment vertical="center"/>
    </xf>
    <xf numFmtId="0" fontId="9" fillId="0" borderId="27" xfId="4240" applyFont="1" applyBorder="1" applyAlignment="1">
      <alignment vertical="center"/>
    </xf>
    <xf numFmtId="167" fontId="165" fillId="0" borderId="54" xfId="1930" applyNumberFormat="1" applyFont="1" applyBorder="1" applyAlignment="1"/>
    <xf numFmtId="167" fontId="165" fillId="0" borderId="52" xfId="1930" applyNumberFormat="1" applyFont="1" applyBorder="1" applyAlignment="1">
      <alignment vertical="center"/>
    </xf>
    <xf numFmtId="0" fontId="9" fillId="0" borderId="55" xfId="4240" applyFont="1" applyBorder="1" applyAlignment="1">
      <alignment vertical="top"/>
    </xf>
    <xf numFmtId="0" fontId="9" fillId="0" borderId="54" xfId="4240" applyFont="1" applyBorder="1" applyAlignment="1">
      <alignment horizontal="center" vertical="center"/>
    </xf>
    <xf numFmtId="0" fontId="9" fillId="0" borderId="55" xfId="4240" applyFont="1" applyBorder="1" applyAlignment="1">
      <alignment vertical="center"/>
    </xf>
    <xf numFmtId="167" fontId="166" fillId="0" borderId="71" xfId="1930" applyNumberFormat="1" applyFont="1" applyBorder="1" applyAlignment="1">
      <alignment vertical="center"/>
    </xf>
    <xf numFmtId="167" fontId="9" fillId="0" borderId="76" xfId="1930" applyNumberFormat="1" applyFont="1" applyBorder="1" applyAlignment="1">
      <alignment vertical="center"/>
    </xf>
    <xf numFmtId="0" fontId="9" fillId="0" borderId="76" xfId="4240" applyFont="1" applyBorder="1" applyAlignment="1">
      <alignment horizontal="center" vertical="center"/>
    </xf>
    <xf numFmtId="0" fontId="9" fillId="0" borderId="26" xfId="4240" applyFont="1" applyBorder="1" applyAlignment="1">
      <alignment vertical="center"/>
    </xf>
    <xf numFmtId="0" fontId="9" fillId="0" borderId="39" xfId="4240" applyFont="1" applyBorder="1" applyAlignment="1">
      <alignment horizontal="center" vertical="center"/>
    </xf>
    <xf numFmtId="0" fontId="10" fillId="0" borderId="0" xfId="4240" applyFont="1" applyBorder="1" applyAlignment="1">
      <alignment horizontal="center" vertical="center"/>
    </xf>
    <xf numFmtId="193" fontId="9" fillId="0" borderId="0" xfId="4240" applyNumberFormat="1" applyFont="1" applyBorder="1" applyAlignment="1">
      <alignment vertical="center"/>
    </xf>
    <xf numFmtId="0" fontId="9" fillId="0" borderId="40" xfId="4240" applyFont="1" applyBorder="1" applyAlignment="1">
      <alignment horizontal="center" vertical="center"/>
    </xf>
    <xf numFmtId="0" fontId="9" fillId="0" borderId="0" xfId="4240" applyNumberFormat="1" applyFont="1" applyBorder="1" applyAlignment="1">
      <alignment horizontal="left" vertical="center"/>
    </xf>
    <xf numFmtId="0" fontId="9" fillId="0" borderId="0" xfId="4240" applyNumberFormat="1" applyFont="1" applyBorder="1" applyAlignment="1">
      <alignment vertical="center"/>
    </xf>
    <xf numFmtId="0" fontId="9" fillId="0" borderId="41" xfId="4240" applyFont="1" applyBorder="1" applyAlignment="1">
      <alignment horizontal="center"/>
    </xf>
    <xf numFmtId="0" fontId="9" fillId="0" borderId="9" xfId="4240" applyNumberFormat="1" applyFont="1" applyBorder="1" applyAlignment="1">
      <alignment horizontal="left" vertical="center"/>
    </xf>
    <xf numFmtId="0" fontId="9" fillId="0" borderId="9" xfId="4240" applyNumberFormat="1" applyFont="1" applyBorder="1" applyAlignment="1">
      <alignment vertical="center"/>
    </xf>
    <xf numFmtId="193" fontId="9" fillId="0" borderId="9" xfId="4240" applyNumberFormat="1" applyFont="1" applyBorder="1" applyAlignment="1">
      <alignment vertical="center"/>
    </xf>
    <xf numFmtId="0" fontId="9" fillId="0" borderId="42" xfId="4240" applyFont="1" applyBorder="1" applyAlignment="1">
      <alignment horizontal="center"/>
    </xf>
    <xf numFmtId="0" fontId="11" fillId="0" borderId="0" xfId="4240" applyFont="1" applyAlignment="1">
      <alignment horizontal="right"/>
    </xf>
    <xf numFmtId="175" fontId="11" fillId="0" borderId="0" xfId="4240" applyNumberFormat="1" applyFont="1" applyAlignment="1">
      <alignment horizontal="left"/>
    </xf>
    <xf numFmtId="0" fontId="9" fillId="0" borderId="0" xfId="4240" applyFont="1" applyAlignment="1">
      <alignment horizontal="right"/>
    </xf>
    <xf numFmtId="0" fontId="11" fillId="0" borderId="0" xfId="4240" applyFont="1"/>
    <xf numFmtId="0" fontId="9" fillId="0" borderId="0" xfId="4240" applyFont="1" applyAlignment="1">
      <alignment horizontal="left"/>
    </xf>
    <xf numFmtId="0" fontId="10" fillId="0" borderId="36" xfId="4240" applyFont="1" applyBorder="1" applyAlignment="1">
      <alignment horizontal="centerContinuous"/>
    </xf>
    <xf numFmtId="0" fontId="9" fillId="0" borderId="37" xfId="4240" applyFont="1" applyBorder="1" applyAlignment="1">
      <alignment horizontal="centerContinuous"/>
    </xf>
    <xf numFmtId="0" fontId="9" fillId="0" borderId="38" xfId="4240" applyFont="1" applyBorder="1" applyAlignment="1">
      <alignment horizontal="centerContinuous"/>
    </xf>
    <xf numFmtId="0" fontId="9" fillId="0" borderId="0" xfId="4240" applyFont="1" applyBorder="1" applyAlignment="1">
      <alignment horizontal="left"/>
    </xf>
    <xf numFmtId="0" fontId="9" fillId="0" borderId="150" xfId="4240" applyFont="1" applyBorder="1" applyAlignment="1">
      <alignment horizontal="centerContinuous"/>
    </xf>
    <xf numFmtId="0" fontId="9" fillId="0" borderId="126" xfId="4240" applyFont="1" applyBorder="1" applyAlignment="1">
      <alignment horizontal="centerContinuous"/>
    </xf>
    <xf numFmtId="0" fontId="9" fillId="0" borderId="26" xfId="4240" applyFont="1" applyBorder="1" applyAlignment="1">
      <alignment horizontal="centerContinuous"/>
    </xf>
    <xf numFmtId="0" fontId="9" fillId="0" borderId="55" xfId="4240" applyFont="1" applyBorder="1"/>
    <xf numFmtId="0" fontId="9" fillId="0" borderId="24" xfId="4240" applyFont="1" applyBorder="1" applyAlignment="1">
      <alignment horizontal="centerContinuous" vertical="top"/>
    </xf>
    <xf numFmtId="0" fontId="9" fillId="0" borderId="21" xfId="4240" applyFont="1" applyBorder="1" applyAlignment="1">
      <alignment horizontal="centerContinuous"/>
    </xf>
    <xf numFmtId="0" fontId="9" fillId="0" borderId="22" xfId="4240" applyFont="1" applyBorder="1" applyAlignment="1">
      <alignment horizontal="centerContinuous"/>
    </xf>
    <xf numFmtId="0" fontId="9" fillId="0" borderId="22" xfId="4240" applyFont="1" applyBorder="1" applyAlignment="1"/>
    <xf numFmtId="0" fontId="9" fillId="0" borderId="0" xfId="4240" applyFont="1" applyBorder="1" applyAlignment="1">
      <alignment horizontal="centerContinuous" vertical="top"/>
    </xf>
    <xf numFmtId="0" fontId="9" fillId="0" borderId="26" xfId="4240" applyFont="1" applyBorder="1" applyAlignment="1">
      <alignment horizontal="centerContinuous" vertical="top"/>
    </xf>
    <xf numFmtId="0" fontId="9" fillId="0" borderId="24" xfId="4240" applyFont="1" applyBorder="1" applyAlignment="1">
      <alignment horizontal="left"/>
    </xf>
    <xf numFmtId="0" fontId="10" fillId="0" borderId="59" xfId="4240" applyFont="1" applyBorder="1" applyAlignment="1">
      <alignment horizontal="centerContinuous" vertical="top"/>
    </xf>
    <xf numFmtId="0" fontId="9" fillId="0" borderId="60" xfId="4240" applyFont="1" applyBorder="1"/>
    <xf numFmtId="0" fontId="9" fillId="0" borderId="38" xfId="4240" applyFont="1" applyBorder="1"/>
    <xf numFmtId="167" fontId="9" fillId="0" borderId="52" xfId="1930" applyNumberFormat="1" applyFont="1" applyBorder="1" applyAlignment="1">
      <alignment horizontal="centerContinuous" vertical="center"/>
    </xf>
    <xf numFmtId="0" fontId="9" fillId="0" borderId="27" xfId="4240" applyFont="1" applyBorder="1" applyAlignment="1">
      <alignment horizontal="left"/>
    </xf>
    <xf numFmtId="167" fontId="166" fillId="47" borderId="0" xfId="1930" applyNumberFormat="1" applyFont="1" applyFill="1" applyBorder="1" applyAlignment="1">
      <alignment vertical="center"/>
    </xf>
    <xf numFmtId="167" fontId="166" fillId="47" borderId="68" xfId="1930" applyNumberFormat="1" applyFont="1" applyFill="1" applyBorder="1" applyAlignment="1">
      <alignment vertical="center"/>
    </xf>
    <xf numFmtId="167" fontId="166" fillId="47" borderId="24" xfId="1930" applyNumberFormat="1" applyFont="1" applyFill="1" applyBorder="1" applyAlignment="1">
      <alignment vertical="center"/>
    </xf>
    <xf numFmtId="167" fontId="166" fillId="47" borderId="27" xfId="1930" applyNumberFormat="1" applyFont="1" applyFill="1" applyBorder="1" applyAlignment="1">
      <alignment vertical="center"/>
    </xf>
    <xf numFmtId="167" fontId="166" fillId="47" borderId="71" xfId="1930" applyNumberFormat="1" applyFont="1" applyFill="1" applyBorder="1" applyAlignment="1">
      <alignment vertical="center"/>
    </xf>
    <xf numFmtId="167" fontId="166" fillId="0" borderId="52" xfId="1930" applyNumberFormat="1" applyFont="1" applyBorder="1"/>
    <xf numFmtId="167" fontId="166" fillId="47" borderId="24" xfId="1930" applyNumberFormat="1" applyFont="1" applyFill="1" applyBorder="1"/>
    <xf numFmtId="0" fontId="9" fillId="0" borderId="26" xfId="4240" applyFont="1" applyBorder="1" applyAlignment="1">
      <alignment horizontal="left"/>
    </xf>
    <xf numFmtId="194" fontId="9" fillId="0" borderId="27" xfId="4240" applyNumberFormat="1" applyFont="1" applyBorder="1" applyAlignment="1">
      <alignment horizontal="left"/>
    </xf>
    <xf numFmtId="0" fontId="10" fillId="0" borderId="24" xfId="4240" applyFont="1" applyBorder="1" applyAlignment="1">
      <alignment horizontal="left" vertical="center"/>
    </xf>
    <xf numFmtId="0" fontId="10" fillId="0" borderId="27" xfId="4240" applyFont="1" applyBorder="1" applyAlignment="1">
      <alignment horizontal="left" vertical="center"/>
    </xf>
    <xf numFmtId="0" fontId="9" fillId="0" borderId="27" xfId="4240" applyFont="1" applyBorder="1" applyAlignment="1">
      <alignment horizontal="left" vertical="center"/>
    </xf>
    <xf numFmtId="167" fontId="166" fillId="47" borderId="54" xfId="1930" applyNumberFormat="1" applyFont="1" applyFill="1" applyBorder="1" applyAlignment="1">
      <alignment vertical="center"/>
    </xf>
    <xf numFmtId="167" fontId="9" fillId="47" borderId="55" xfId="1930" applyNumberFormat="1" applyFont="1" applyFill="1" applyBorder="1" applyAlignment="1">
      <alignment vertical="center"/>
    </xf>
    <xf numFmtId="167" fontId="166" fillId="47" borderId="52" xfId="1930" applyNumberFormat="1" applyFont="1" applyFill="1" applyBorder="1" applyAlignment="1">
      <alignment vertical="center"/>
    </xf>
    <xf numFmtId="167" fontId="9" fillId="47" borderId="40" xfId="1930" applyNumberFormat="1" applyFont="1" applyFill="1" applyBorder="1" applyAlignment="1">
      <alignment vertical="center"/>
    </xf>
    <xf numFmtId="0" fontId="9" fillId="0" borderId="24" xfId="4240" applyFont="1" applyBorder="1" applyAlignment="1">
      <alignment horizontal="left" vertical="center"/>
    </xf>
    <xf numFmtId="0" fontId="1" fillId="0" borderId="0" xfId="4235"/>
    <xf numFmtId="167" fontId="166" fillId="0" borderId="20" xfId="1930" applyNumberFormat="1" applyFont="1" applyBorder="1" applyAlignment="1">
      <alignment vertical="center"/>
    </xf>
    <xf numFmtId="167" fontId="166" fillId="0" borderId="70" xfId="1930" applyNumberFormat="1" applyFont="1" applyBorder="1" applyAlignment="1">
      <alignment vertical="center"/>
    </xf>
    <xf numFmtId="167" fontId="166" fillId="47" borderId="22" xfId="1930" applyNumberFormat="1" applyFont="1" applyFill="1" applyBorder="1" applyAlignment="1">
      <alignment vertical="center"/>
    </xf>
    <xf numFmtId="167" fontId="166" fillId="47" borderId="70" xfId="1930" applyNumberFormat="1" applyFont="1" applyFill="1" applyBorder="1" applyAlignment="1">
      <alignment vertical="center"/>
    </xf>
    <xf numFmtId="167" fontId="166" fillId="0" borderId="23" xfId="1930" applyNumberFormat="1" applyFont="1" applyBorder="1" applyAlignment="1">
      <alignment vertical="center"/>
    </xf>
    <xf numFmtId="167" fontId="166" fillId="0" borderId="68" xfId="1930" applyNumberFormat="1" applyFont="1" applyBorder="1" applyAlignment="1">
      <alignment vertical="center"/>
    </xf>
    <xf numFmtId="167" fontId="166" fillId="0" borderId="25" xfId="1930" applyNumberFormat="1" applyFont="1" applyBorder="1"/>
    <xf numFmtId="167" fontId="166" fillId="0" borderId="71" xfId="1930" applyNumberFormat="1" applyFont="1" applyBorder="1"/>
    <xf numFmtId="167" fontId="166" fillId="47" borderId="27" xfId="1930" applyNumberFormat="1" applyFont="1" applyFill="1" applyBorder="1"/>
    <xf numFmtId="167" fontId="166" fillId="47" borderId="71" xfId="1930" applyNumberFormat="1" applyFont="1" applyFill="1" applyBorder="1"/>
    <xf numFmtId="167" fontId="166" fillId="0" borderId="22" xfId="1930" applyNumberFormat="1" applyFont="1" applyBorder="1" applyAlignment="1">
      <alignment vertical="center"/>
    </xf>
    <xf numFmtId="167" fontId="165" fillId="47" borderId="24" xfId="1930" applyNumberFormat="1" applyFont="1" applyFill="1" applyBorder="1" applyAlignment="1">
      <alignment vertical="center"/>
    </xf>
    <xf numFmtId="167" fontId="165" fillId="47" borderId="27" xfId="1930" applyNumberFormat="1" applyFont="1" applyFill="1" applyBorder="1" applyAlignment="1">
      <alignment vertical="center"/>
    </xf>
    <xf numFmtId="167" fontId="197" fillId="47" borderId="71" xfId="1930" applyNumberFormat="1" applyFont="1" applyFill="1" applyBorder="1" applyAlignment="1">
      <alignment vertical="center"/>
    </xf>
    <xf numFmtId="167" fontId="166" fillId="0" borderId="27" xfId="1930" applyNumberFormat="1" applyFont="1" applyBorder="1" applyAlignment="1">
      <alignment horizontal="right" vertical="center"/>
    </xf>
    <xf numFmtId="167" fontId="166" fillId="47" borderId="27" xfId="1930" applyNumberFormat="1" applyFont="1" applyFill="1" applyBorder="1" applyAlignment="1">
      <alignment horizontal="center" vertical="center"/>
    </xf>
    <xf numFmtId="167" fontId="166" fillId="0" borderId="56" xfId="1930" applyNumberFormat="1" applyFont="1" applyBorder="1" applyAlignment="1">
      <alignment vertical="center"/>
    </xf>
    <xf numFmtId="167" fontId="166" fillId="0" borderId="94" xfId="1930" applyNumberFormat="1" applyFont="1" applyBorder="1" applyAlignment="1">
      <alignment vertical="center"/>
    </xf>
    <xf numFmtId="167" fontId="9" fillId="0" borderId="142" xfId="1930" applyNumberFormat="1" applyFont="1" applyBorder="1" applyAlignment="1">
      <alignment vertical="center"/>
    </xf>
    <xf numFmtId="0" fontId="10" fillId="0" borderId="0" xfId="4240" applyFont="1" applyBorder="1" applyAlignment="1">
      <alignment horizontal="left" vertical="center"/>
    </xf>
    <xf numFmtId="193" fontId="166" fillId="0" borderId="0" xfId="4240" applyNumberFormat="1" applyFont="1" applyBorder="1" applyAlignment="1">
      <alignment vertical="center"/>
    </xf>
    <xf numFmtId="0" fontId="10" fillId="0" borderId="9" xfId="4240" applyFont="1" applyBorder="1" applyAlignment="1">
      <alignment horizontal="center" vertical="center"/>
    </xf>
    <xf numFmtId="0" fontId="9" fillId="0" borderId="9" xfId="4240" applyFont="1" applyBorder="1"/>
    <xf numFmtId="0" fontId="11" fillId="0" borderId="0" xfId="4243" applyFont="1" applyAlignment="1">
      <alignment horizontal="left"/>
    </xf>
    <xf numFmtId="0" fontId="9" fillId="0" borderId="0" xfId="4243" applyFont="1"/>
    <xf numFmtId="0" fontId="9" fillId="0" borderId="0" xfId="4247" quotePrefix="1" applyFont="1" applyAlignment="1">
      <alignment horizontal="left"/>
    </xf>
    <xf numFmtId="175" fontId="11" fillId="0" borderId="0" xfId="4243" applyNumberFormat="1" applyFont="1" applyAlignment="1">
      <alignment horizontal="right"/>
    </xf>
    <xf numFmtId="0" fontId="10" fillId="0" borderId="36" xfId="4243" applyFont="1" applyBorder="1" applyAlignment="1">
      <alignment horizontal="centerContinuous"/>
    </xf>
    <xf numFmtId="0" fontId="9" fillId="0" borderId="37" xfId="4243" applyFont="1" applyBorder="1" applyAlignment="1">
      <alignment horizontal="centerContinuous"/>
    </xf>
    <xf numFmtId="0" fontId="9" fillId="0" borderId="38" xfId="4243" applyFont="1" applyBorder="1" applyAlignment="1">
      <alignment horizontal="centerContinuous"/>
    </xf>
    <xf numFmtId="0" fontId="10" fillId="0" borderId="39" xfId="4243" applyFont="1" applyBorder="1" applyAlignment="1">
      <alignment horizontal="centerContinuous"/>
    </xf>
    <xf numFmtId="0" fontId="9" fillId="0" borderId="0" xfId="4243" applyFont="1" applyBorder="1" applyAlignment="1">
      <alignment horizontal="centerContinuous"/>
    </xf>
    <xf numFmtId="0" fontId="9" fillId="0" borderId="40" xfId="4243" applyFont="1" applyBorder="1" applyAlignment="1">
      <alignment horizontal="centerContinuous"/>
    </xf>
    <xf numFmtId="0" fontId="9" fillId="0" borderId="0" xfId="4243" applyFont="1" applyBorder="1"/>
    <xf numFmtId="0" fontId="9" fillId="0" borderId="150" xfId="4243" applyFont="1" applyBorder="1" applyAlignment="1">
      <alignment horizontal="centerContinuous"/>
    </xf>
    <xf numFmtId="0" fontId="9" fillId="0" borderId="67" xfId="4243" applyFont="1" applyBorder="1" applyAlignment="1">
      <alignment horizontal="centerContinuous"/>
    </xf>
    <xf numFmtId="0" fontId="9" fillId="0" borderId="126" xfId="4243" applyFont="1" applyBorder="1" applyAlignment="1">
      <alignment horizontal="centerContinuous"/>
    </xf>
    <xf numFmtId="0" fontId="9" fillId="0" borderId="52" xfId="4243" applyFont="1" applyBorder="1"/>
    <xf numFmtId="0" fontId="9" fillId="0" borderId="24" xfId="4243" applyFont="1" applyBorder="1"/>
    <xf numFmtId="0" fontId="9" fillId="0" borderId="24" xfId="4243" applyFont="1" applyBorder="1" applyAlignment="1">
      <alignment horizontal="centerContinuous"/>
    </xf>
    <xf numFmtId="0" fontId="9" fillId="0" borderId="40" xfId="4243" applyFont="1" applyBorder="1"/>
    <xf numFmtId="0" fontId="9" fillId="0" borderId="26" xfId="4243" applyFont="1" applyBorder="1" applyAlignment="1">
      <alignment horizontal="centerContinuous" vertical="top"/>
    </xf>
    <xf numFmtId="0" fontId="9" fillId="0" borderId="27" xfId="4243" applyFont="1" applyBorder="1" applyAlignment="1">
      <alignment horizontal="centerContinuous"/>
    </xf>
    <xf numFmtId="0" fontId="9" fillId="0" borderId="67" xfId="4243" applyFont="1" applyBorder="1" applyAlignment="1">
      <alignment horizontal="centerContinuous" vertical="center"/>
    </xf>
    <xf numFmtId="0" fontId="9" fillId="0" borderId="66" xfId="4243" applyFont="1" applyBorder="1" applyAlignment="1">
      <alignment horizontal="centerContinuous"/>
    </xf>
    <xf numFmtId="0" fontId="9" fillId="0" borderId="52" xfId="4243" applyFont="1" applyBorder="1" applyAlignment="1"/>
    <xf numFmtId="0" fontId="9" fillId="0" borderId="24" xfId="4243" applyFont="1" applyBorder="1" applyAlignment="1"/>
    <xf numFmtId="0" fontId="9" fillId="0" borderId="24" xfId="4243" applyFont="1" applyBorder="1" applyAlignment="1">
      <alignment horizontal="center"/>
    </xf>
    <xf numFmtId="0" fontId="9" fillId="0" borderId="40" xfId="4243" applyFont="1" applyBorder="1" applyAlignment="1"/>
    <xf numFmtId="0" fontId="9" fillId="0" borderId="52" xfId="4243" applyFont="1" applyBorder="1" applyAlignment="1">
      <alignment horizontal="center"/>
    </xf>
    <xf numFmtId="168" fontId="9" fillId="0" borderId="24" xfId="4241" applyFont="1" applyBorder="1" applyAlignment="1">
      <alignment horizontal="center"/>
    </xf>
    <xf numFmtId="0" fontId="9" fillId="0" borderId="53" xfId="4243" applyFont="1" applyBorder="1" applyAlignment="1">
      <alignment horizontal="center"/>
    </xf>
    <xf numFmtId="168" fontId="3" fillId="0" borderId="52" xfId="4241" applyBorder="1"/>
    <xf numFmtId="168" fontId="3" fillId="0" borderId="24" xfId="4241" applyBorder="1"/>
    <xf numFmtId="0" fontId="9" fillId="0" borderId="54" xfId="4243" applyFont="1" applyBorder="1" applyAlignment="1">
      <alignment horizontal="center" vertical="top"/>
    </xf>
    <xf numFmtId="0" fontId="9" fillId="0" borderId="27" xfId="4243" applyFont="1" applyBorder="1" applyAlignment="1">
      <alignment horizontal="center" vertical="top"/>
    </xf>
    <xf numFmtId="0" fontId="9" fillId="0" borderId="27" xfId="4243" applyFont="1" applyBorder="1" applyAlignment="1">
      <alignment horizontal="center"/>
    </xf>
    <xf numFmtId="0" fontId="9" fillId="0" borderId="76" xfId="4243" applyFont="1" applyBorder="1" applyAlignment="1">
      <alignment horizontal="center" vertical="top"/>
    </xf>
    <xf numFmtId="0" fontId="9" fillId="0" borderId="0" xfId="4243" applyFont="1" applyBorder="1" applyAlignment="1">
      <alignment horizontal="centerContinuous" vertical="center"/>
    </xf>
    <xf numFmtId="167" fontId="9" fillId="0" borderId="59" xfId="1930" applyNumberFormat="1" applyFont="1" applyBorder="1"/>
    <xf numFmtId="0" fontId="9" fillId="0" borderId="0" xfId="4243" applyFont="1" applyBorder="1" applyAlignment="1">
      <alignment vertical="center"/>
    </xf>
    <xf numFmtId="167" fontId="9" fillId="0" borderId="52" xfId="1930" applyNumberFormat="1" applyFont="1" applyBorder="1" applyAlignment="1">
      <alignment horizontal="center" vertical="center"/>
    </xf>
    <xf numFmtId="0" fontId="9" fillId="0" borderId="54" xfId="4243" applyFont="1" applyBorder="1" applyAlignment="1">
      <alignment horizontal="center"/>
    </xf>
    <xf numFmtId="0" fontId="9" fillId="0" borderId="27" xfId="4243" applyFont="1" applyBorder="1"/>
    <xf numFmtId="0" fontId="9" fillId="0" borderId="27" xfId="4243" applyFont="1" applyBorder="1" applyAlignment="1">
      <alignment vertical="top"/>
    </xf>
    <xf numFmtId="167" fontId="9" fillId="0" borderId="54" xfId="1930" applyNumberFormat="1" applyFont="1" applyBorder="1" applyAlignment="1">
      <alignment horizontal="center" vertical="center"/>
    </xf>
    <xf numFmtId="0" fontId="9" fillId="0" borderId="76" xfId="4243" applyFont="1" applyBorder="1" applyAlignment="1">
      <alignment horizontal="center"/>
    </xf>
    <xf numFmtId="167" fontId="10" fillId="0" borderId="52" xfId="1930" applyNumberFormat="1" applyFont="1" applyBorder="1" applyAlignment="1">
      <alignment horizontal="center" vertical="center"/>
    </xf>
    <xf numFmtId="0" fontId="9" fillId="0" borderId="24" xfId="4243" applyFont="1" applyBorder="1" applyAlignment="1">
      <alignment vertical="center"/>
    </xf>
    <xf numFmtId="0" fontId="9" fillId="0" borderId="65" xfId="4243" applyFont="1" applyBorder="1" applyAlignment="1">
      <alignment horizontal="center" vertical="center"/>
    </xf>
    <xf numFmtId="0" fontId="9" fillId="0" borderId="66" xfId="4243" applyFont="1" applyBorder="1"/>
    <xf numFmtId="0" fontId="9" fillId="0" borderId="126" xfId="4243" applyFont="1" applyBorder="1" applyAlignment="1">
      <alignment vertical="center"/>
    </xf>
    <xf numFmtId="167" fontId="9" fillId="0" borderId="56" xfId="1930" applyNumberFormat="1" applyFont="1" applyBorder="1" applyAlignment="1">
      <alignment horizontal="center" vertical="center"/>
    </xf>
    <xf numFmtId="167" fontId="9" fillId="0" borderId="81" xfId="1930" applyNumberFormat="1" applyFont="1" applyBorder="1"/>
    <xf numFmtId="167" fontId="9" fillId="0" borderId="192" xfId="1930" applyNumberFormat="1" applyFont="1" applyBorder="1"/>
    <xf numFmtId="167" fontId="9" fillId="0" borderId="171" xfId="1930" applyNumberFormat="1" applyFont="1" applyBorder="1"/>
    <xf numFmtId="0" fontId="9" fillId="0" borderId="135" xfId="4243" applyFont="1" applyBorder="1" applyAlignment="1">
      <alignment horizontal="center" vertical="center"/>
    </xf>
    <xf numFmtId="0" fontId="9" fillId="0" borderId="52" xfId="4243" applyFont="1" applyBorder="1" applyAlignment="1">
      <alignment horizontal="center" vertical="top"/>
    </xf>
    <xf numFmtId="0" fontId="9" fillId="0" borderId="53" xfId="4243" applyFont="1" applyBorder="1" applyAlignment="1">
      <alignment horizontal="center" vertical="top"/>
    </xf>
    <xf numFmtId="0" fontId="9" fillId="0" borderId="54" xfId="4243" applyFont="1" applyBorder="1" applyAlignment="1">
      <alignment horizontal="center" vertical="center"/>
    </xf>
    <xf numFmtId="0" fontId="9" fillId="0" borderId="26" xfId="4243" applyFont="1" applyBorder="1" applyAlignment="1">
      <alignment vertical="center"/>
    </xf>
    <xf numFmtId="0" fontId="9" fillId="0" borderId="76" xfId="4243" applyFont="1" applyBorder="1" applyAlignment="1">
      <alignment horizontal="center" vertical="center"/>
    </xf>
    <xf numFmtId="0" fontId="9" fillId="0" borderId="26" xfId="4243" applyFont="1" applyBorder="1"/>
    <xf numFmtId="0" fontId="9" fillId="0" borderId="52" xfId="4243" applyFont="1" applyBorder="1" applyAlignment="1">
      <alignment horizontal="center" vertical="center"/>
    </xf>
    <xf numFmtId="0" fontId="10" fillId="0" borderId="24" xfId="4243" applyFont="1" applyBorder="1" applyAlignment="1">
      <alignment horizontal="center" vertical="center"/>
    </xf>
    <xf numFmtId="0" fontId="9" fillId="0" borderId="53" xfId="4243" applyFont="1" applyBorder="1" applyAlignment="1">
      <alignment horizontal="center" vertical="center"/>
    </xf>
    <xf numFmtId="0" fontId="10" fillId="0" borderId="27" xfId="4243" applyFont="1" applyBorder="1" applyAlignment="1">
      <alignment horizontal="center" vertical="center"/>
    </xf>
    <xf numFmtId="0" fontId="9" fillId="0" borderId="26" xfId="4243" applyFont="1" applyBorder="1" applyAlignment="1">
      <alignment vertical="top"/>
    </xf>
    <xf numFmtId="0" fontId="9" fillId="0" borderId="66" xfId="4243" applyFont="1" applyBorder="1" applyAlignment="1">
      <alignment vertical="center"/>
    </xf>
    <xf numFmtId="0" fontId="9" fillId="0" borderId="39" xfId="4243" applyFont="1" applyBorder="1" applyAlignment="1">
      <alignment horizontal="center" vertical="center"/>
    </xf>
    <xf numFmtId="0" fontId="10" fillId="0" borderId="0" xfId="4243" applyFont="1" applyBorder="1" applyAlignment="1">
      <alignment horizontal="center" vertical="center"/>
    </xf>
    <xf numFmtId="0" fontId="9" fillId="0" borderId="0" xfId="4243" applyFont="1" applyBorder="1" applyAlignment="1">
      <alignment horizontal="right"/>
    </xf>
    <xf numFmtId="0" fontId="9" fillId="0" borderId="40" xfId="4243" applyFont="1" applyBorder="1" applyAlignment="1">
      <alignment horizontal="center" vertical="center"/>
    </xf>
    <xf numFmtId="0" fontId="9" fillId="0" borderId="39" xfId="4243" applyFont="1" applyBorder="1" applyAlignment="1">
      <alignment horizontal="centerContinuous" vertical="center"/>
    </xf>
    <xf numFmtId="0" fontId="10" fillId="0" borderId="0" xfId="4243" applyFont="1" applyBorder="1" applyAlignment="1">
      <alignment horizontal="centerContinuous" vertical="center"/>
    </xf>
    <xf numFmtId="0" fontId="9" fillId="0" borderId="40" xfId="4243" applyFont="1" applyBorder="1" applyAlignment="1">
      <alignment horizontal="centerContinuous" vertical="center"/>
    </xf>
    <xf numFmtId="0" fontId="9" fillId="0" borderId="0" xfId="4243" applyFont="1" applyBorder="1" applyAlignment="1">
      <alignment horizontal="left" vertical="center"/>
    </xf>
    <xf numFmtId="0" fontId="9" fillId="0" borderId="41" xfId="4243" applyFont="1" applyBorder="1" applyAlignment="1">
      <alignment horizontal="center"/>
    </xf>
    <xf numFmtId="0" fontId="10" fillId="0" borderId="9" xfId="4243" applyFont="1" applyBorder="1" applyAlignment="1">
      <alignment horizontal="center" vertical="center"/>
    </xf>
    <xf numFmtId="0" fontId="9" fillId="0" borderId="9" xfId="4243" applyFont="1" applyBorder="1"/>
    <xf numFmtId="0" fontId="9" fillId="0" borderId="42" xfId="4243" applyFont="1" applyBorder="1" applyAlignment="1">
      <alignment horizontal="center"/>
    </xf>
    <xf numFmtId="0" fontId="9" fillId="0" borderId="0" xfId="4243" applyFont="1" applyAlignment="1">
      <alignment horizontal="left"/>
    </xf>
    <xf numFmtId="0" fontId="11" fillId="0" borderId="0" xfId="4243" applyFont="1" applyAlignment="1">
      <alignment horizontal="right"/>
    </xf>
    <xf numFmtId="0" fontId="9" fillId="0" borderId="0" xfId="4242" applyFont="1"/>
    <xf numFmtId="0" fontId="9" fillId="0" borderId="0" xfId="4242" applyFont="1" applyAlignment="1">
      <alignment horizontal="right"/>
    </xf>
    <xf numFmtId="0" fontId="11" fillId="0" borderId="0" xfId="4242" applyFont="1" applyAlignment="1">
      <alignment horizontal="right"/>
    </xf>
    <xf numFmtId="0" fontId="10" fillId="0" borderId="36" xfId="4242" applyFont="1" applyBorder="1" applyAlignment="1">
      <alignment horizontal="centerContinuous"/>
    </xf>
    <xf numFmtId="0" fontId="9" fillId="0" borderId="37" xfId="4242" applyFont="1" applyBorder="1" applyAlignment="1">
      <alignment horizontal="centerContinuous"/>
    </xf>
    <xf numFmtId="0" fontId="9" fillId="0" borderId="38" xfId="4242" applyFont="1" applyBorder="1" applyAlignment="1">
      <alignment horizontal="centerContinuous"/>
    </xf>
    <xf numFmtId="0" fontId="10" fillId="0" borderId="39" xfId="4242" applyFont="1" applyBorder="1" applyAlignment="1">
      <alignment horizontal="centerContinuous"/>
    </xf>
    <xf numFmtId="0" fontId="9" fillId="0" borderId="0" xfId="4242" applyFont="1" applyBorder="1" applyAlignment="1">
      <alignment horizontal="centerContinuous"/>
    </xf>
    <xf numFmtId="0" fontId="9" fillId="0" borderId="40" xfId="4242" applyFont="1" applyBorder="1" applyAlignment="1">
      <alignment horizontal="centerContinuous"/>
    </xf>
    <xf numFmtId="0" fontId="9" fillId="0" borderId="150" xfId="4242" applyFont="1" applyBorder="1" applyAlignment="1">
      <alignment horizontal="centerContinuous"/>
    </xf>
    <xf numFmtId="0" fontId="9" fillId="0" borderId="67" xfId="4242" applyFont="1" applyBorder="1" applyAlignment="1">
      <alignment horizontal="centerContinuous"/>
    </xf>
    <xf numFmtId="0" fontId="9" fillId="0" borderId="126" xfId="4242" applyFont="1" applyBorder="1" applyAlignment="1">
      <alignment horizontal="centerContinuous"/>
    </xf>
    <xf numFmtId="0" fontId="9" fillId="0" borderId="52" xfId="4242" applyFont="1" applyBorder="1"/>
    <xf numFmtId="0" fontId="9" fillId="0" borderId="24" xfId="4242" applyFont="1" applyBorder="1"/>
    <xf numFmtId="0" fontId="9" fillId="0" borderId="24" xfId="4242" applyFont="1" applyBorder="1" applyAlignment="1">
      <alignment horizontal="centerContinuous"/>
    </xf>
    <xf numFmtId="0" fontId="9" fillId="0" borderId="26" xfId="4242" applyFont="1" applyBorder="1" applyAlignment="1">
      <alignment horizontal="centerContinuous"/>
    </xf>
    <xf numFmtId="0" fontId="9" fillId="0" borderId="40" xfId="4242" applyFont="1" applyBorder="1"/>
    <xf numFmtId="0" fontId="9" fillId="0" borderId="27" xfId="4242" applyFont="1" applyBorder="1" applyAlignment="1">
      <alignment horizontal="center" vertical="top"/>
    </xf>
    <xf numFmtId="0" fontId="9" fillId="0" borderId="24" xfId="4242" applyFont="1" applyBorder="1" applyAlignment="1">
      <alignment horizontal="centerContinuous" vertical="top"/>
    </xf>
    <xf numFmtId="0" fontId="9" fillId="0" borderId="21" xfId="4242" applyFont="1" applyBorder="1" applyAlignment="1">
      <alignment horizontal="centerContinuous"/>
    </xf>
    <xf numFmtId="0" fontId="9" fillId="0" borderId="22" xfId="4242" applyFont="1" applyBorder="1" applyAlignment="1">
      <alignment horizontal="centerContinuous"/>
    </xf>
    <xf numFmtId="0" fontId="9" fillId="0" borderId="22" xfId="4242" applyFont="1" applyBorder="1" applyAlignment="1"/>
    <xf numFmtId="0" fontId="9" fillId="0" borderId="52" xfId="4242" applyFont="1" applyBorder="1" applyAlignment="1"/>
    <xf numFmtId="0" fontId="9" fillId="0" borderId="24" xfId="4242" applyFont="1" applyBorder="1" applyAlignment="1"/>
    <xf numFmtId="0" fontId="9" fillId="0" borderId="24" xfId="4242" applyFont="1" applyBorder="1" applyAlignment="1">
      <alignment horizontal="center"/>
    </xf>
    <xf numFmtId="0" fontId="9" fillId="0" borderId="0" xfId="4242" applyFont="1" applyBorder="1" applyAlignment="1">
      <alignment horizontal="centerContinuous" vertical="top"/>
    </xf>
    <xf numFmtId="0" fontId="9" fillId="0" borderId="40" xfId="4242" applyFont="1" applyBorder="1" applyAlignment="1"/>
    <xf numFmtId="0" fontId="9" fillId="0" borderId="26" xfId="4242" applyFont="1" applyBorder="1" applyAlignment="1">
      <alignment horizontal="centerContinuous" vertical="top"/>
    </xf>
    <xf numFmtId="0" fontId="9" fillId="0" borderId="27" xfId="4242" applyFont="1" applyBorder="1" applyAlignment="1">
      <alignment horizontal="centerContinuous"/>
    </xf>
    <xf numFmtId="0" fontId="9" fillId="0" borderId="52" xfId="4242" applyFont="1" applyBorder="1" applyAlignment="1">
      <alignment horizontal="center"/>
    </xf>
    <xf numFmtId="0" fontId="9" fillId="0" borderId="53" xfId="4242" applyFont="1" applyBorder="1" applyAlignment="1">
      <alignment horizontal="center"/>
    </xf>
    <xf numFmtId="0" fontId="9" fillId="0" borderId="54" xfId="4242" applyFont="1" applyBorder="1" applyAlignment="1">
      <alignment horizontal="center" vertical="top"/>
    </xf>
    <xf numFmtId="0" fontId="9" fillId="0" borderId="27" xfId="4242" applyFont="1" applyBorder="1" applyAlignment="1">
      <alignment horizontal="center"/>
    </xf>
    <xf numFmtId="0" fontId="9" fillId="0" borderId="76" xfId="4242" applyFont="1" applyBorder="1" applyAlignment="1">
      <alignment horizontal="center" vertical="top"/>
    </xf>
    <xf numFmtId="167" fontId="9" fillId="0" borderId="59" xfId="1930" applyNumberFormat="1" applyFont="1" applyBorder="1" applyAlignment="1">
      <alignment horizontal="centerContinuous" vertical="top"/>
    </xf>
    <xf numFmtId="167" fontId="9" fillId="0" borderId="68" xfId="1930" applyNumberFormat="1" applyFont="1" applyBorder="1" applyAlignment="1">
      <alignment horizontal="center" vertical="center"/>
    </xf>
    <xf numFmtId="0" fontId="9" fillId="0" borderId="54" xfId="4242" applyFont="1" applyBorder="1" applyAlignment="1">
      <alignment horizontal="center"/>
    </xf>
    <xf numFmtId="0" fontId="9" fillId="0" borderId="27" xfId="4242" applyFont="1" applyBorder="1"/>
    <xf numFmtId="167" fontId="9" fillId="0" borderId="54" xfId="1930" applyNumberFormat="1" applyFont="1" applyBorder="1" applyAlignment="1">
      <alignment vertical="top"/>
    </xf>
    <xf numFmtId="167" fontId="9" fillId="0" borderId="27" xfId="1930" applyNumberFormat="1" applyFont="1" applyBorder="1" applyAlignment="1">
      <alignment horizontal="center" vertical="center"/>
    </xf>
    <xf numFmtId="0" fontId="9" fillId="0" borderId="76" xfId="4242" applyFont="1" applyBorder="1" applyAlignment="1">
      <alignment horizontal="center"/>
    </xf>
    <xf numFmtId="167" fontId="9" fillId="0" borderId="71" xfId="1930" applyNumberFormat="1" applyFont="1" applyBorder="1" applyAlignment="1">
      <alignment horizontal="center" vertical="center"/>
    </xf>
    <xf numFmtId="0" fontId="9" fillId="0" borderId="65" xfId="4242" applyFont="1" applyBorder="1" applyAlignment="1">
      <alignment horizontal="center" vertical="center"/>
    </xf>
    <xf numFmtId="167" fontId="9" fillId="0" borderId="56" xfId="1930" applyNumberFormat="1" applyFont="1" applyBorder="1"/>
    <xf numFmtId="167" fontId="9" fillId="0" borderId="94" xfId="1930" applyNumberFormat="1" applyFont="1" applyBorder="1" applyAlignment="1">
      <alignment horizontal="center" vertical="center"/>
    </xf>
    <xf numFmtId="167" fontId="9" fillId="0" borderId="42" xfId="1930" applyNumberFormat="1" applyFont="1" applyBorder="1"/>
    <xf numFmtId="0" fontId="9" fillId="0" borderId="135" xfId="4242" applyFont="1" applyBorder="1" applyAlignment="1">
      <alignment horizontal="center" vertical="center"/>
    </xf>
    <xf numFmtId="0" fontId="9" fillId="0" borderId="52" xfId="4242" applyFont="1" applyBorder="1" applyAlignment="1">
      <alignment horizontal="center" vertical="top"/>
    </xf>
    <xf numFmtId="0" fontId="9" fillId="0" borderId="53" xfId="4242" applyFont="1" applyBorder="1" applyAlignment="1">
      <alignment horizontal="center" vertical="top"/>
    </xf>
    <xf numFmtId="0" fontId="9" fillId="0" borderId="54" xfId="4242" applyFont="1" applyBorder="1" applyAlignment="1">
      <alignment horizontal="center" vertical="center"/>
    </xf>
    <xf numFmtId="0" fontId="9" fillId="0" borderId="76" xfId="4242" applyFont="1" applyBorder="1" applyAlignment="1">
      <alignment horizontal="center" vertical="center"/>
    </xf>
    <xf numFmtId="0" fontId="9" fillId="0" borderId="52" xfId="4242" applyFont="1" applyBorder="1" applyAlignment="1">
      <alignment horizontal="center" vertical="center"/>
    </xf>
    <xf numFmtId="0" fontId="10" fillId="0" borderId="24" xfId="4242" applyFont="1" applyBorder="1" applyAlignment="1">
      <alignment horizontal="center" vertical="center"/>
    </xf>
    <xf numFmtId="0" fontId="9" fillId="0" borderId="53" xfId="4242" applyFont="1" applyBorder="1" applyAlignment="1">
      <alignment horizontal="center" vertical="center"/>
    </xf>
    <xf numFmtId="0" fontId="10" fillId="0" borderId="27" xfId="4242" applyFont="1" applyBorder="1" applyAlignment="1">
      <alignment horizontal="center" vertical="center"/>
    </xf>
    <xf numFmtId="0" fontId="9" fillId="0" borderId="39" xfId="4242" applyFont="1" applyBorder="1" applyAlignment="1">
      <alignment horizontal="center" vertical="center"/>
    </xf>
    <xf numFmtId="0" fontId="10" fillId="0" borderId="0" xfId="4242" applyFont="1" applyBorder="1" applyAlignment="1">
      <alignment horizontal="center" vertical="center"/>
    </xf>
    <xf numFmtId="193" fontId="9" fillId="0" borderId="0" xfId="4242" applyNumberFormat="1" applyFont="1" applyBorder="1" applyAlignment="1">
      <alignment vertical="center"/>
    </xf>
    <xf numFmtId="0" fontId="9" fillId="0" borderId="40" xfId="4242" applyFont="1" applyBorder="1" applyAlignment="1">
      <alignment horizontal="center" vertical="center"/>
    </xf>
    <xf numFmtId="0" fontId="9" fillId="0" borderId="39" xfId="4242" applyFont="1" applyBorder="1" applyAlignment="1">
      <alignment horizontal="centerContinuous" vertical="center"/>
    </xf>
    <xf numFmtId="0" fontId="10" fillId="0" borderId="0" xfId="4242" applyFont="1" applyBorder="1" applyAlignment="1">
      <alignment horizontal="centerContinuous" vertical="center"/>
    </xf>
    <xf numFmtId="193" fontId="9" fillId="0" borderId="0" xfId="4242" applyNumberFormat="1" applyFont="1" applyBorder="1" applyAlignment="1">
      <alignment horizontal="centerContinuous" vertical="center"/>
    </xf>
    <xf numFmtId="0" fontId="9" fillId="0" borderId="40" xfId="4242" applyFont="1" applyBorder="1" applyAlignment="1">
      <alignment horizontal="centerContinuous" vertical="center"/>
    </xf>
    <xf numFmtId="0" fontId="9" fillId="0" borderId="41" xfId="4242" applyFont="1" applyBorder="1" applyAlignment="1">
      <alignment horizontal="center"/>
    </xf>
    <xf numFmtId="0" fontId="10" fillId="0" borderId="9" xfId="4242" applyFont="1" applyBorder="1" applyAlignment="1">
      <alignment horizontal="center" vertical="center"/>
    </xf>
    <xf numFmtId="193" fontId="9" fillId="0" borderId="9" xfId="4242" applyNumberFormat="1" applyFont="1" applyBorder="1" applyAlignment="1">
      <alignment vertical="center"/>
    </xf>
    <xf numFmtId="0" fontId="9" fillId="0" borderId="42" xfId="4242" applyFont="1" applyBorder="1" applyAlignment="1">
      <alignment horizontal="center"/>
    </xf>
    <xf numFmtId="0" fontId="11" fillId="0" borderId="0" xfId="4242" applyFont="1" applyAlignment="1">
      <alignment horizontal="left"/>
    </xf>
    <xf numFmtId="168" fontId="11" fillId="0" borderId="0" xfId="4244" applyFont="1" applyAlignment="1" applyProtection="1">
      <alignment horizontal="left" vertical="center"/>
    </xf>
    <xf numFmtId="168" fontId="9" fillId="0" borderId="0" xfId="4244" applyFont="1" applyAlignment="1">
      <alignment vertical="center"/>
    </xf>
    <xf numFmtId="168" fontId="11" fillId="0" borderId="0" xfId="4244" applyFont="1" applyAlignment="1" applyProtection="1">
      <alignment horizontal="right" vertical="center"/>
    </xf>
    <xf numFmtId="168" fontId="9" fillId="0" borderId="0" xfId="4244" applyFont="1"/>
    <xf numFmtId="168" fontId="13" fillId="0" borderId="36" xfId="4244" applyFont="1" applyBorder="1" applyAlignment="1" applyProtection="1">
      <alignment horizontal="centerContinuous"/>
    </xf>
    <xf numFmtId="168" fontId="9" fillId="0" borderId="37" xfId="4244" applyFont="1" applyBorder="1" applyAlignment="1">
      <alignment horizontal="centerContinuous" vertical="center"/>
    </xf>
    <xf numFmtId="168" fontId="9" fillId="0" borderId="38" xfId="4244" applyFont="1" applyBorder="1" applyAlignment="1">
      <alignment horizontal="centerContinuous" vertical="center"/>
    </xf>
    <xf numFmtId="168" fontId="11" fillId="0" borderId="39" xfId="4244" applyFont="1" applyBorder="1" applyAlignment="1" applyProtection="1">
      <alignment horizontal="centerContinuous" vertical="center"/>
    </xf>
    <xf numFmtId="168" fontId="9" fillId="0" borderId="0" xfId="4244" applyFont="1" applyBorder="1" applyAlignment="1">
      <alignment horizontal="centerContinuous" vertical="center"/>
    </xf>
    <xf numFmtId="168" fontId="9" fillId="0" borderId="40" xfId="4244" applyFont="1" applyBorder="1" applyAlignment="1">
      <alignment horizontal="centerContinuous" vertical="center"/>
    </xf>
    <xf numFmtId="168" fontId="11" fillId="0" borderId="39" xfId="4244" applyFont="1" applyBorder="1" applyAlignment="1" applyProtection="1">
      <alignment horizontal="left" vertical="center"/>
    </xf>
    <xf numFmtId="168" fontId="9" fillId="0" borderId="0" xfId="4244" applyFont="1" applyBorder="1" applyAlignment="1" applyProtection="1">
      <alignment horizontal="left" vertical="center"/>
    </xf>
    <xf numFmtId="168" fontId="9" fillId="0" borderId="40" xfId="4244" applyFont="1" applyBorder="1" applyAlignment="1">
      <alignment vertical="center"/>
    </xf>
    <xf numFmtId="168" fontId="9" fillId="0" borderId="0" xfId="4244" applyFont="1" applyAlignment="1">
      <alignment horizontal="centerContinuous" vertical="center"/>
    </xf>
    <xf numFmtId="168" fontId="9" fillId="0" borderId="0" xfId="4244" quotePrefix="1" applyFont="1" applyBorder="1" applyAlignment="1" applyProtection="1">
      <alignment horizontal="left" vertical="center"/>
    </xf>
    <xf numFmtId="10" fontId="9" fillId="0" borderId="0" xfId="4244" applyNumberFormat="1" applyFont="1" applyBorder="1" applyAlignment="1" applyProtection="1">
      <alignment vertical="center"/>
    </xf>
    <xf numFmtId="37" fontId="9" fillId="0" borderId="0" xfId="4244" applyNumberFormat="1" applyFont="1" applyBorder="1" applyAlignment="1" applyProtection="1">
      <alignment vertical="center"/>
    </xf>
    <xf numFmtId="10" fontId="9" fillId="0" borderId="0" xfId="4244" applyNumberFormat="1" applyFont="1" applyProtection="1"/>
    <xf numFmtId="37" fontId="9" fillId="0" borderId="0" xfId="4244" applyNumberFormat="1" applyFont="1" applyProtection="1"/>
    <xf numFmtId="37" fontId="9" fillId="0" borderId="0" xfId="4244" applyNumberFormat="1" applyFont="1" applyAlignment="1" applyProtection="1">
      <alignment vertical="center"/>
    </xf>
    <xf numFmtId="168" fontId="10" fillId="0" borderId="61" xfId="4244" applyFont="1" applyBorder="1" applyAlignment="1" applyProtection="1">
      <alignment horizontal="centerContinuous" vertical="center"/>
    </xf>
    <xf numFmtId="168" fontId="9" fillId="0" borderId="26" xfId="4244" applyFont="1" applyBorder="1" applyAlignment="1">
      <alignment horizontal="centerContinuous" vertical="center"/>
    </xf>
    <xf numFmtId="10" fontId="9" fillId="0" borderId="26" xfId="4244" applyNumberFormat="1" applyFont="1" applyBorder="1" applyAlignment="1" applyProtection="1">
      <alignment horizontal="centerContinuous" vertical="center"/>
    </xf>
    <xf numFmtId="37" fontId="9" fillId="0" borderId="26" xfId="4244" applyNumberFormat="1" applyFont="1" applyBorder="1" applyAlignment="1" applyProtection="1">
      <alignment horizontal="centerContinuous" vertical="center"/>
    </xf>
    <xf numFmtId="168" fontId="9" fillId="0" borderId="55" xfId="4244" applyFont="1" applyBorder="1" applyAlignment="1">
      <alignment horizontal="centerContinuous" vertical="center"/>
    </xf>
    <xf numFmtId="168" fontId="9" fillId="0" borderId="111" xfId="4244" applyFont="1" applyBorder="1" applyAlignment="1" applyProtection="1">
      <alignment horizontal="centerContinuous" vertical="center"/>
    </xf>
    <xf numFmtId="37" fontId="9" fillId="0" borderId="68" xfId="4244" applyNumberFormat="1" applyFont="1" applyBorder="1" applyAlignment="1" applyProtection="1">
      <alignment horizontal="centerContinuous" vertical="center"/>
    </xf>
    <xf numFmtId="168" fontId="3" fillId="0" borderId="24" xfId="4244" applyBorder="1"/>
    <xf numFmtId="37" fontId="9" fillId="0" borderId="24" xfId="4244" applyNumberFormat="1" applyFont="1" applyBorder="1" applyAlignment="1" applyProtection="1">
      <alignment horizontal="centerContinuous" vertical="center"/>
    </xf>
    <xf numFmtId="168" fontId="3" fillId="0" borderId="40" xfId="4244" applyBorder="1"/>
    <xf numFmtId="168" fontId="9" fillId="0" borderId="0" xfId="4244" applyFont="1" applyBorder="1" applyAlignment="1" applyProtection="1">
      <alignment horizontal="centerContinuous" vertical="center"/>
    </xf>
    <xf numFmtId="10" fontId="9" fillId="0" borderId="0" xfId="4244" applyNumberFormat="1" applyFont="1" applyBorder="1" applyAlignment="1" applyProtection="1">
      <alignment horizontal="centerContinuous" vertical="center"/>
    </xf>
    <xf numFmtId="37" fontId="9" fillId="0" borderId="0" xfId="4244" applyNumberFormat="1" applyFont="1" applyBorder="1" applyAlignment="1" applyProtection="1">
      <alignment horizontal="centerContinuous" vertical="center"/>
    </xf>
    <xf numFmtId="168" fontId="9" fillId="0" borderId="40" xfId="4244" applyFont="1" applyBorder="1" applyAlignment="1" applyProtection="1">
      <alignment horizontal="centerContinuous" vertical="center"/>
    </xf>
    <xf numFmtId="168" fontId="9" fillId="0" borderId="133" xfId="4244" applyFont="1" applyBorder="1" applyAlignment="1" applyProtection="1">
      <alignment horizontal="centerContinuous" vertical="center"/>
    </xf>
    <xf numFmtId="168" fontId="9" fillId="0" borderId="26" xfId="4244" applyFont="1" applyBorder="1" applyAlignment="1">
      <alignment vertical="center"/>
    </xf>
    <xf numFmtId="10" fontId="9" fillId="0" borderId="26" xfId="4244" applyNumberFormat="1" applyFont="1" applyBorder="1" applyAlignment="1" applyProtection="1">
      <alignment vertical="center"/>
    </xf>
    <xf numFmtId="37" fontId="9" fillId="0" borderId="26" xfId="4244" applyNumberFormat="1" applyFont="1" applyBorder="1" applyAlignment="1" applyProtection="1">
      <alignment vertical="center"/>
    </xf>
    <xf numFmtId="37" fontId="9" fillId="0" borderId="71" xfId="4244" applyNumberFormat="1" applyFont="1" applyBorder="1" applyAlignment="1" applyProtection="1">
      <alignment horizontal="centerContinuous" vertical="center"/>
    </xf>
    <xf numFmtId="37" fontId="9" fillId="0" borderId="27" xfId="4244" applyNumberFormat="1" applyFont="1" applyBorder="1" applyAlignment="1" applyProtection="1">
      <alignment horizontal="centerContinuous" vertical="center"/>
    </xf>
    <xf numFmtId="168" fontId="9" fillId="0" borderId="55" xfId="4244" applyFont="1" applyBorder="1" applyAlignment="1" applyProtection="1">
      <alignment horizontal="centerContinuous" vertical="center"/>
    </xf>
    <xf numFmtId="168" fontId="9" fillId="0" borderId="113" xfId="4244" applyFont="1" applyBorder="1" applyAlignment="1" applyProtection="1">
      <alignment horizontal="centerContinuous" vertical="center"/>
    </xf>
    <xf numFmtId="168" fontId="9" fillId="0" borderId="114" xfId="4244" applyFont="1" applyBorder="1" applyAlignment="1" applyProtection="1">
      <alignment horizontal="center" vertical="center"/>
    </xf>
    <xf numFmtId="10" fontId="9" fillId="0" borderId="114" xfId="4244" applyNumberFormat="1" applyFont="1" applyBorder="1" applyAlignment="1" applyProtection="1">
      <alignment horizontal="center" vertical="center"/>
    </xf>
    <xf numFmtId="168" fontId="9" fillId="0" borderId="114" xfId="4244" applyFont="1" applyBorder="1" applyAlignment="1">
      <alignment horizontal="center" vertical="center"/>
    </xf>
    <xf numFmtId="37" fontId="9" fillId="0" borderId="114" xfId="4244" applyNumberFormat="1" applyFont="1" applyBorder="1" applyAlignment="1" applyProtection="1">
      <alignment horizontal="center" vertical="center"/>
    </xf>
    <xf numFmtId="37" fontId="9" fillId="0" borderId="116" xfId="4244" applyNumberFormat="1" applyFont="1" applyBorder="1" applyAlignment="1" applyProtection="1">
      <alignment horizontal="right" vertical="center"/>
    </xf>
    <xf numFmtId="37" fontId="9" fillId="0" borderId="114" xfId="4244" applyNumberFormat="1" applyFont="1" applyBorder="1" applyAlignment="1" applyProtection="1">
      <alignment horizontal="right" vertical="center"/>
    </xf>
    <xf numFmtId="37" fontId="9" fillId="0" borderId="117" xfId="4244" applyNumberFormat="1" applyFont="1" applyBorder="1" applyAlignment="1" applyProtection="1">
      <alignment horizontal="center" vertical="center"/>
    </xf>
    <xf numFmtId="168" fontId="9" fillId="0" borderId="118" xfId="4244" applyFont="1" applyBorder="1" applyAlignment="1" applyProtection="1">
      <alignment horizontal="centerContinuous" vertical="center"/>
    </xf>
    <xf numFmtId="39" fontId="9" fillId="0" borderId="0" xfId="4244" applyNumberFormat="1" applyFont="1" applyProtection="1"/>
    <xf numFmtId="168" fontId="9" fillId="0" borderId="114" xfId="4244" applyFont="1" applyBorder="1" applyAlignment="1" applyProtection="1">
      <alignment vertical="center"/>
    </xf>
    <xf numFmtId="10" fontId="9" fillId="0" borderId="114" xfId="4244" applyNumberFormat="1" applyFont="1" applyBorder="1" applyAlignment="1" applyProtection="1">
      <alignment vertical="center"/>
    </xf>
    <xf numFmtId="168" fontId="9" fillId="0" borderId="114" xfId="4244" applyFont="1" applyBorder="1" applyAlignment="1">
      <alignment vertical="center"/>
    </xf>
    <xf numFmtId="37" fontId="9" fillId="0" borderId="114" xfId="4244" applyNumberFormat="1" applyFont="1" applyBorder="1" applyAlignment="1" applyProtection="1">
      <alignment vertical="center"/>
    </xf>
    <xf numFmtId="37" fontId="9" fillId="0" borderId="116" xfId="4244" applyNumberFormat="1" applyFont="1" applyBorder="1" applyAlignment="1" applyProtection="1">
      <alignment vertical="center"/>
    </xf>
    <xf numFmtId="37" fontId="9" fillId="0" borderId="116" xfId="4244" applyNumberFormat="1" applyFont="1" applyBorder="1" applyAlignment="1" applyProtection="1">
      <alignment horizontal="center" vertical="center"/>
    </xf>
    <xf numFmtId="168" fontId="9" fillId="0" borderId="114" xfId="4244" applyFont="1" applyBorder="1" applyAlignment="1" applyProtection="1">
      <alignment horizontal="right" vertical="center"/>
    </xf>
    <xf numFmtId="167" fontId="9" fillId="0" borderId="116" xfId="1930" applyNumberFormat="1" applyFont="1" applyBorder="1" applyAlignment="1" applyProtection="1">
      <alignment vertical="center"/>
    </xf>
    <xf numFmtId="168" fontId="10" fillId="0" borderId="143" xfId="4244" applyFont="1" applyBorder="1" applyAlignment="1" applyProtection="1">
      <alignment horizontal="centerContinuous" vertical="center"/>
    </xf>
    <xf numFmtId="168" fontId="10" fillId="0" borderId="114" xfId="4244" applyFont="1" applyBorder="1" applyAlignment="1">
      <alignment horizontal="centerContinuous" vertical="center"/>
    </xf>
    <xf numFmtId="10" fontId="9" fillId="0" borderId="114" xfId="4244" applyNumberFormat="1" applyFont="1" applyBorder="1" applyAlignment="1" applyProtection="1">
      <alignment horizontal="centerContinuous" vertical="center"/>
    </xf>
    <xf numFmtId="37" fontId="9" fillId="0" borderId="114" xfId="4244" applyNumberFormat="1" applyFont="1" applyBorder="1" applyAlignment="1" applyProtection="1">
      <alignment horizontal="centerContinuous" vertical="center"/>
    </xf>
    <xf numFmtId="168" fontId="9" fillId="0" borderId="118" xfId="4244" applyFont="1" applyBorder="1" applyAlignment="1">
      <alignment horizontal="centerContinuous" vertical="center"/>
    </xf>
    <xf numFmtId="168" fontId="9" fillId="0" borderId="114" xfId="4244" applyFont="1" applyBorder="1" applyAlignment="1">
      <alignment horizontal="centerContinuous" vertical="center"/>
    </xf>
    <xf numFmtId="168" fontId="9" fillId="0" borderId="222" xfId="4244" applyFont="1" applyBorder="1" applyAlignment="1" applyProtection="1">
      <alignment horizontal="centerContinuous" vertical="center"/>
    </xf>
    <xf numFmtId="168" fontId="9" fillId="0" borderId="9" xfId="4244" applyFont="1" applyBorder="1" applyAlignment="1" applyProtection="1">
      <alignment horizontal="left" vertical="center"/>
    </xf>
    <xf numFmtId="168" fontId="9" fillId="0" borderId="9" xfId="4244" applyFont="1" applyBorder="1" applyAlignment="1">
      <alignment horizontal="centerContinuous" vertical="center"/>
    </xf>
    <xf numFmtId="37" fontId="9" fillId="0" borderId="9" xfId="4244" applyNumberFormat="1" applyFont="1" applyBorder="1" applyAlignment="1" applyProtection="1">
      <alignment vertical="center"/>
    </xf>
    <xf numFmtId="168" fontId="9" fillId="0" borderId="9" xfId="4244" applyFont="1" applyBorder="1" applyAlignment="1" applyProtection="1">
      <alignment horizontal="right" vertical="center"/>
    </xf>
    <xf numFmtId="167" fontId="9" fillId="0" borderId="223" xfId="1930" applyNumberFormat="1" applyFont="1" applyBorder="1" applyAlignment="1" applyProtection="1">
      <alignment horizontal="center" vertical="center"/>
    </xf>
    <xf numFmtId="43" fontId="9" fillId="0" borderId="58" xfId="1930" applyFont="1" applyBorder="1" applyAlignment="1" applyProtection="1">
      <alignment horizontal="center" vertical="center"/>
    </xf>
    <xf numFmtId="168" fontId="9" fillId="0" borderId="42" xfId="4244" applyFont="1" applyBorder="1" applyAlignment="1" applyProtection="1">
      <alignment horizontal="centerContinuous" vertical="center"/>
    </xf>
    <xf numFmtId="168" fontId="9" fillId="0" borderId="0" xfId="4244" applyFont="1" applyAlignment="1" applyProtection="1">
      <alignment horizontal="left" vertical="center"/>
    </xf>
    <xf numFmtId="168" fontId="9" fillId="0" borderId="0" xfId="4244" applyFont="1" applyAlignment="1">
      <alignment horizontal="centerContinuous"/>
    </xf>
    <xf numFmtId="168" fontId="9" fillId="0" borderId="0" xfId="4244" applyFont="1" applyAlignment="1" applyProtection="1">
      <alignment horizontal="left"/>
    </xf>
    <xf numFmtId="168" fontId="197" fillId="0" borderId="0" xfId="4244" applyFont="1" applyProtection="1">
      <protection locked="0"/>
    </xf>
    <xf numFmtId="0" fontId="2" fillId="0" borderId="0" xfId="4232" applyBorder="1" applyAlignment="1" applyProtection="1">
      <alignment vertical="center"/>
      <protection locked="0"/>
    </xf>
    <xf numFmtId="0" fontId="2" fillId="0" borderId="20" xfId="4232" applyBorder="1" applyAlignment="1" applyProtection="1">
      <alignment vertical="center"/>
      <protection locked="0"/>
    </xf>
    <xf numFmtId="0" fontId="2" fillId="0" borderId="21" xfId="4232" applyBorder="1" applyAlignment="1" applyProtection="1">
      <alignment vertical="center"/>
      <protection locked="0"/>
    </xf>
    <xf numFmtId="0" fontId="2" fillId="0" borderId="22" xfId="4232" applyBorder="1" applyAlignment="1" applyProtection="1">
      <alignment vertical="center"/>
      <protection locked="0"/>
    </xf>
    <xf numFmtId="5" fontId="13" fillId="0" borderId="23" xfId="4232" applyNumberFormat="1" applyFont="1" applyBorder="1" applyAlignment="1" applyProtection="1">
      <alignment horizontal="centerContinuous" vertical="center"/>
      <protection locked="0"/>
    </xf>
    <xf numFmtId="5" fontId="13" fillId="0" borderId="0" xfId="4232" applyNumberFormat="1" applyFont="1" applyBorder="1" applyAlignment="1" applyProtection="1">
      <alignment horizontal="centerContinuous" vertical="center"/>
      <protection locked="0"/>
    </xf>
    <xf numFmtId="5" fontId="13" fillId="0" borderId="24" xfId="4232" applyNumberFormat="1" applyFont="1" applyBorder="1" applyAlignment="1" applyProtection="1">
      <alignment horizontal="centerContinuous" vertical="center"/>
      <protection locked="0"/>
    </xf>
    <xf numFmtId="5" fontId="11" fillId="0" borderId="23" xfId="4232" applyNumberFormat="1" applyFont="1" applyBorder="1" applyAlignment="1" applyProtection="1">
      <alignment vertical="center"/>
      <protection locked="0"/>
    </xf>
    <xf numFmtId="5" fontId="11" fillId="0" borderId="24" xfId="4232" applyNumberFormat="1" applyFont="1" applyBorder="1" applyAlignment="1" applyProtection="1">
      <alignment vertical="center"/>
      <protection locked="0"/>
    </xf>
    <xf numFmtId="5" fontId="9" fillId="0" borderId="23" xfId="4232" applyNumberFormat="1" applyFont="1" applyBorder="1" applyAlignment="1" applyProtection="1">
      <alignment vertical="center"/>
      <protection locked="0"/>
    </xf>
    <xf numFmtId="5" fontId="9" fillId="0" borderId="0" xfId="4232" applyNumberFormat="1" applyFont="1" applyBorder="1" applyAlignment="1" applyProtection="1">
      <alignment vertical="center"/>
      <protection locked="0"/>
    </xf>
    <xf numFmtId="5" fontId="11" fillId="0" borderId="25" xfId="4232" applyNumberFormat="1" applyFont="1" applyBorder="1" applyAlignment="1" applyProtection="1">
      <alignment vertical="center"/>
      <protection locked="0"/>
    </xf>
    <xf numFmtId="5" fontId="11" fillId="0" borderId="27" xfId="4232" applyNumberFormat="1" applyFont="1" applyBorder="1" applyAlignment="1" applyProtection="1">
      <alignment vertical="center"/>
      <protection locked="0"/>
    </xf>
    <xf numFmtId="5" fontId="11" fillId="0" borderId="95" xfId="4232" applyNumberFormat="1" applyFont="1" applyBorder="1" applyAlignment="1" applyProtection="1">
      <alignment vertical="center"/>
      <protection locked="0"/>
    </xf>
    <xf numFmtId="5" fontId="11" fillId="0" borderId="11" xfId="4232" applyNumberFormat="1" applyFont="1" applyBorder="1" applyAlignment="1" applyProtection="1">
      <alignment vertical="center"/>
      <protection locked="0"/>
    </xf>
    <xf numFmtId="5" fontId="11" fillId="0" borderId="96" xfId="4232" applyNumberFormat="1" applyFont="1" applyBorder="1" applyAlignment="1" applyProtection="1">
      <alignment vertical="center"/>
      <protection locked="0"/>
    </xf>
    <xf numFmtId="0" fontId="11" fillId="0" borderId="0" xfId="4232" applyFont="1" applyBorder="1" applyAlignment="1" applyProtection="1">
      <alignment horizontal="center" vertical="center"/>
      <protection locked="0"/>
    </xf>
    <xf numFmtId="0" fontId="11" fillId="0" borderId="26" xfId="4232" applyFont="1" applyBorder="1" applyAlignment="1" applyProtection="1">
      <alignment horizontal="center" vertical="center"/>
      <protection locked="0"/>
    </xf>
    <xf numFmtId="0" fontId="11" fillId="0" borderId="27" xfId="4232" applyFont="1" applyBorder="1" applyAlignment="1" applyProtection="1">
      <alignment horizontal="center" vertical="center"/>
      <protection locked="0"/>
    </xf>
    <xf numFmtId="3" fontId="11" fillId="125" borderId="71" xfId="4232" applyNumberFormat="1" applyFont="1" applyFill="1" applyBorder="1" applyAlignment="1" applyProtection="1">
      <alignment horizontal="center" vertical="center"/>
      <protection locked="0"/>
    </xf>
    <xf numFmtId="2" fontId="11" fillId="125" borderId="2" xfId="4182" applyNumberFormat="1" applyFont="1" applyFill="1" applyBorder="1" applyAlignment="1" applyProtection="1">
      <alignment horizontal="center"/>
      <protection locked="0"/>
    </xf>
    <xf numFmtId="2" fontId="11" fillId="125" borderId="71" xfId="4232" applyNumberFormat="1" applyFont="1" applyFill="1" applyBorder="1" applyAlignment="1" applyProtection="1">
      <alignment horizontal="center" vertical="center"/>
      <protection locked="0"/>
    </xf>
    <xf numFmtId="3" fontId="11" fillId="0" borderId="71" xfId="4232" applyNumberFormat="1" applyFont="1" applyFill="1" applyBorder="1" applyAlignment="1" applyProtection="1">
      <alignment horizontal="center" vertical="center"/>
      <protection locked="0"/>
    </xf>
    <xf numFmtId="4" fontId="11" fillId="125" borderId="2" xfId="4182" quotePrefix="1" applyNumberFormat="1" applyFont="1" applyFill="1" applyBorder="1" applyAlignment="1" applyProtection="1">
      <alignment horizontal="center" vertical="center"/>
      <protection locked="0"/>
    </xf>
    <xf numFmtId="3" fontId="11" fillId="0" borderId="71" xfId="4232" applyNumberFormat="1" applyFont="1" applyBorder="1" applyAlignment="1" applyProtection="1">
      <alignment horizontal="center" vertical="center"/>
      <protection locked="0"/>
    </xf>
    <xf numFmtId="4" fontId="11" fillId="0" borderId="26" xfId="4232" applyNumberFormat="1" applyFont="1" applyBorder="1" applyAlignment="1" applyProtection="1">
      <alignment horizontal="center" vertical="center"/>
      <protection locked="0"/>
    </xf>
    <xf numFmtId="4" fontId="11" fillId="125" borderId="71" xfId="4232" applyNumberFormat="1" applyFont="1" applyFill="1" applyBorder="1" applyAlignment="1" applyProtection="1">
      <alignment horizontal="center" vertical="center"/>
      <protection locked="0"/>
    </xf>
    <xf numFmtId="3" fontId="11" fillId="125" borderId="27" xfId="4232" applyNumberFormat="1" applyFont="1" applyFill="1" applyBorder="1" applyAlignment="1" applyProtection="1">
      <alignment vertical="center"/>
      <protection locked="0"/>
    </xf>
    <xf numFmtId="4" fontId="11" fillId="0" borderId="26" xfId="4232" applyNumberFormat="1" applyFont="1" applyBorder="1" applyAlignment="1" applyProtection="1">
      <alignment vertical="center"/>
      <protection locked="0"/>
    </xf>
    <xf numFmtId="4" fontId="11" fillId="0" borderId="71" xfId="4232" applyNumberFormat="1" applyFont="1" applyBorder="1" applyAlignment="1" applyProtection="1">
      <alignment horizontal="center" vertical="center"/>
      <protection locked="0"/>
    </xf>
    <xf numFmtId="3" fontId="11" fillId="0" borderId="27" xfId="4232" applyNumberFormat="1" applyFont="1" applyBorder="1" applyAlignment="1" applyProtection="1">
      <alignment vertical="center"/>
      <protection locked="0"/>
    </xf>
    <xf numFmtId="0" fontId="11" fillId="0" borderId="23" xfId="4182" applyFont="1" applyFill="1" applyBorder="1" applyAlignment="1" applyProtection="1">
      <alignment vertical="center"/>
      <protection locked="0"/>
    </xf>
    <xf numFmtId="5" fontId="11" fillId="0" borderId="20" xfId="4232" applyNumberFormat="1" applyFont="1" applyBorder="1" applyAlignment="1" applyProtection="1">
      <alignment vertical="center"/>
      <protection locked="0"/>
    </xf>
    <xf numFmtId="5" fontId="11" fillId="0" borderId="21" xfId="4232" applyNumberFormat="1" applyFont="1" applyBorder="1" applyAlignment="1" applyProtection="1">
      <alignment vertical="center"/>
      <protection locked="0"/>
    </xf>
    <xf numFmtId="5" fontId="11" fillId="0" borderId="22" xfId="4232" applyNumberFormat="1" applyFont="1" applyBorder="1" applyAlignment="1" applyProtection="1">
      <alignment vertical="center"/>
      <protection locked="0"/>
    </xf>
    <xf numFmtId="0" fontId="11" fillId="0" borderId="0" xfId="4232" applyFont="1" applyAlignment="1" applyProtection="1">
      <alignment horizontal="left" vertical="center" textRotation="180"/>
      <protection locked="0"/>
    </xf>
    <xf numFmtId="5" fontId="11" fillId="0" borderId="25" xfId="4232" applyNumberFormat="1" applyFont="1" applyBorder="1" applyAlignment="1" applyProtection="1">
      <alignment horizontal="centerContinuous" vertical="center"/>
      <protection locked="0"/>
    </xf>
    <xf numFmtId="0" fontId="11" fillId="0" borderId="68" xfId="4232" applyFont="1" applyBorder="1" applyAlignment="1" applyProtection="1">
      <alignment horizontal="center" vertical="center"/>
      <protection locked="0"/>
    </xf>
    <xf numFmtId="0" fontId="11" fillId="0" borderId="23" xfId="4232" applyFont="1" applyBorder="1" applyAlignment="1" applyProtection="1">
      <alignment horizontal="center" vertical="center"/>
      <protection locked="0"/>
    </xf>
    <xf numFmtId="37" fontId="11" fillId="0" borderId="82" xfId="4182" applyNumberFormat="1" applyFont="1" applyFill="1" applyBorder="1" applyAlignment="1" applyProtection="1">
      <alignment vertical="center"/>
      <protection locked="0"/>
    </xf>
    <xf numFmtId="167" fontId="11" fillId="0" borderId="209" xfId="1930" applyNumberFormat="1" applyFont="1" applyBorder="1" applyAlignment="1" applyProtection="1">
      <alignment vertical="center"/>
      <protection locked="0"/>
    </xf>
    <xf numFmtId="43" fontId="11" fillId="0" borderId="83" xfId="1930" applyFont="1" applyBorder="1" applyAlignment="1" applyProtection="1">
      <alignment vertical="center"/>
      <protection locked="0"/>
    </xf>
    <xf numFmtId="43" fontId="11" fillId="0" borderId="209" xfId="1930" applyFont="1" applyBorder="1" applyAlignment="1" applyProtection="1">
      <alignment vertical="center"/>
      <protection locked="0"/>
    </xf>
    <xf numFmtId="43" fontId="11" fillId="0" borderId="224" xfId="1930" applyFont="1" applyBorder="1" applyAlignment="1" applyProtection="1">
      <alignment vertical="center"/>
      <protection locked="0"/>
    </xf>
    <xf numFmtId="167" fontId="11" fillId="0" borderId="210" xfId="1930" applyNumberFormat="1" applyFont="1" applyBorder="1" applyAlignment="1" applyProtection="1">
      <alignment vertical="center"/>
      <protection locked="0"/>
    </xf>
    <xf numFmtId="167" fontId="11" fillId="0" borderId="209" xfId="1930" quotePrefix="1" applyNumberFormat="1" applyFont="1" applyFill="1" applyBorder="1" applyAlignment="1" applyProtection="1">
      <alignment vertical="center"/>
      <protection locked="0"/>
    </xf>
    <xf numFmtId="4" fontId="11" fillId="0" borderId="86" xfId="4232" applyNumberFormat="1" applyFont="1" applyBorder="1" applyAlignment="1" applyProtection="1">
      <alignment horizontal="center" vertical="center"/>
      <protection locked="0"/>
    </xf>
    <xf numFmtId="37" fontId="11" fillId="0" borderId="65" xfId="4182" applyNumberFormat="1" applyFont="1" applyFill="1" applyBorder="1" applyAlignment="1" applyProtection="1">
      <alignment vertical="center"/>
      <protection locked="0"/>
    </xf>
    <xf numFmtId="43" fontId="11" fillId="0" borderId="27" xfId="1930" applyFont="1" applyBorder="1" applyAlignment="1" applyProtection="1">
      <alignment vertical="center"/>
      <protection locked="0"/>
    </xf>
    <xf numFmtId="43" fontId="11" fillId="0" borderId="71" xfId="1930" applyFont="1" applyBorder="1" applyAlignment="1" applyProtection="1">
      <alignment vertical="center"/>
      <protection locked="0"/>
    </xf>
    <xf numFmtId="43" fontId="11" fillId="0" borderId="26" xfId="1930" applyFont="1" applyBorder="1" applyAlignment="1" applyProtection="1">
      <alignment vertical="center"/>
      <protection locked="0"/>
    </xf>
    <xf numFmtId="167" fontId="11" fillId="0" borderId="25" xfId="1930" applyNumberFormat="1" applyFont="1" applyBorder="1" applyAlignment="1" applyProtection="1">
      <alignment vertical="center"/>
      <protection locked="0"/>
    </xf>
    <xf numFmtId="4" fontId="11" fillId="0" borderId="55" xfId="4232" applyNumberFormat="1" applyFont="1" applyBorder="1" applyAlignment="1" applyProtection="1">
      <alignment horizontal="center" vertical="center"/>
      <protection locked="0"/>
    </xf>
    <xf numFmtId="37" fontId="11" fillId="0" borderId="65" xfId="1930" applyNumberFormat="1" applyFont="1" applyFill="1" applyBorder="1" applyAlignment="1" applyProtection="1">
      <alignment vertical="center"/>
      <protection locked="0"/>
    </xf>
    <xf numFmtId="43" fontId="11" fillId="0" borderId="61" xfId="1930" applyFont="1" applyBorder="1" applyAlignment="1" applyProtection="1">
      <alignment vertical="center"/>
      <protection locked="0"/>
    </xf>
    <xf numFmtId="0" fontId="11" fillId="0" borderId="2" xfId="4232" applyFont="1" applyBorder="1" applyAlignment="1" applyProtection="1">
      <alignment horizontal="centerContinuous" vertical="center"/>
      <protection locked="0"/>
    </xf>
    <xf numFmtId="0" fontId="11" fillId="0" borderId="74" xfId="4232" applyFont="1" applyBorder="1" applyAlignment="1" applyProtection="1">
      <alignment vertical="center"/>
      <protection locked="0"/>
    </xf>
    <xf numFmtId="37" fontId="11" fillId="0" borderId="61" xfId="4232" applyNumberFormat="1" applyFont="1" applyBorder="1" applyAlignment="1" applyProtection="1">
      <alignment vertical="center"/>
      <protection locked="0"/>
    </xf>
    <xf numFmtId="37" fontId="11" fillId="0" borderId="20" xfId="4232" applyNumberFormat="1" applyFont="1" applyBorder="1" applyAlignment="1" applyProtection="1">
      <alignment horizontal="center" vertical="center"/>
      <protection locked="0"/>
    </xf>
    <xf numFmtId="37" fontId="11" fillId="0" borderId="68" xfId="4232" applyNumberFormat="1" applyFont="1" applyBorder="1" applyAlignment="1" applyProtection="1">
      <alignment vertical="center"/>
      <protection locked="0"/>
    </xf>
    <xf numFmtId="37" fontId="11" fillId="0" borderId="27" xfId="4232" applyNumberFormat="1" applyFont="1" applyBorder="1" applyAlignment="1" applyProtection="1">
      <alignment vertical="center"/>
      <protection locked="0"/>
    </xf>
    <xf numFmtId="37" fontId="11" fillId="0" borderId="81" xfId="4232" applyNumberFormat="1" applyFont="1" applyBorder="1" applyAlignment="1" applyProtection="1">
      <alignment vertical="center"/>
      <protection locked="0"/>
    </xf>
    <xf numFmtId="37" fontId="11" fillId="0" borderId="170" xfId="4232" applyNumberFormat="1" applyFont="1" applyBorder="1" applyAlignment="1" applyProtection="1">
      <alignment vertical="center"/>
      <protection locked="0"/>
    </xf>
    <xf numFmtId="37" fontId="11" fillId="0" borderId="195" xfId="4232" applyNumberFormat="1" applyFont="1" applyBorder="1" applyAlignment="1" applyProtection="1">
      <alignment vertical="center"/>
      <protection locked="0"/>
    </xf>
    <xf numFmtId="0" fontId="11" fillId="0" borderId="171" xfId="4232" applyFont="1" applyBorder="1" applyAlignment="1" applyProtection="1">
      <alignment horizontal="center" vertical="center"/>
      <protection locked="0"/>
    </xf>
    <xf numFmtId="0" fontId="11" fillId="0" borderId="66" xfId="4232" applyFont="1" applyBorder="1" applyAlignment="1" applyProtection="1">
      <alignment horizontal="centerContinuous" vertical="center"/>
      <protection locked="0"/>
    </xf>
    <xf numFmtId="5" fontId="11" fillId="0" borderId="74" xfId="4182" applyNumberFormat="1" applyFont="1" applyFill="1" applyBorder="1" applyAlignment="1" applyProtection="1">
      <alignment vertical="center"/>
      <protection locked="0"/>
    </xf>
    <xf numFmtId="44" fontId="11" fillId="0" borderId="41" xfId="2002" applyFont="1" applyBorder="1" applyAlignment="1" applyProtection="1">
      <alignment vertical="center"/>
      <protection locked="0"/>
    </xf>
    <xf numFmtId="37" fontId="11" fillId="0" borderId="208" xfId="4232" applyNumberFormat="1" applyFont="1" applyBorder="1" applyAlignment="1" applyProtection="1">
      <alignment horizontal="center" vertical="center"/>
      <protection locked="0"/>
    </xf>
    <xf numFmtId="37" fontId="11" fillId="0" borderId="86" xfId="4232" applyNumberFormat="1" applyFont="1" applyBorder="1" applyAlignment="1" applyProtection="1">
      <alignment horizontal="center" vertical="center"/>
      <protection locked="0"/>
    </xf>
    <xf numFmtId="44" fontId="11" fillId="0" borderId="225" xfId="2002" applyFont="1" applyFill="1" applyBorder="1" applyAlignment="1" applyProtection="1">
      <alignment vertical="center"/>
      <protection locked="0"/>
    </xf>
    <xf numFmtId="37" fontId="11" fillId="0" borderId="0" xfId="4232" applyNumberFormat="1" applyFont="1" applyBorder="1" applyAlignment="1" applyProtection="1">
      <alignment vertical="center"/>
      <protection locked="0"/>
    </xf>
    <xf numFmtId="5" fontId="2" fillId="0" borderId="0" xfId="4232" applyNumberFormat="1" applyProtection="1">
      <protection locked="0"/>
    </xf>
    <xf numFmtId="5" fontId="11" fillId="0" borderId="0" xfId="4182" applyNumberFormat="1" applyFont="1" applyFill="1" applyBorder="1" applyAlignment="1" applyProtection="1">
      <alignment vertical="center"/>
      <protection locked="0"/>
    </xf>
    <xf numFmtId="195" fontId="11" fillId="0" borderId="0" xfId="4232" applyNumberFormat="1" applyFont="1" applyBorder="1" applyAlignment="1" applyProtection="1">
      <alignment vertical="center"/>
      <protection locked="0"/>
    </xf>
    <xf numFmtId="0" fontId="11" fillId="0" borderId="23" xfId="4232" applyFont="1" applyBorder="1" applyAlignment="1" applyProtection="1">
      <alignment horizontal="center" vertical="center" textRotation="180"/>
      <protection locked="0"/>
    </xf>
    <xf numFmtId="0" fontId="11" fillId="0" borderId="23" xfId="4232" applyFont="1" applyBorder="1" applyAlignment="1" applyProtection="1">
      <alignment horizontal="left" vertical="center" textRotation="180"/>
      <protection locked="0"/>
    </xf>
    <xf numFmtId="5" fontId="13" fillId="0" borderId="20" xfId="4232" applyNumberFormat="1" applyFont="1" applyBorder="1" applyAlignment="1" applyProtection="1">
      <alignment horizontal="center" vertical="center"/>
      <protection locked="0"/>
    </xf>
    <xf numFmtId="5" fontId="13" fillId="0" borderId="21" xfId="4232" applyNumberFormat="1" applyFont="1" applyBorder="1" applyAlignment="1" applyProtection="1">
      <alignment horizontal="center" vertical="center"/>
      <protection locked="0"/>
    </xf>
    <xf numFmtId="5" fontId="13" fillId="0" borderId="22" xfId="4232" applyNumberFormat="1" applyFont="1" applyBorder="1" applyAlignment="1" applyProtection="1">
      <alignment horizontal="center" vertical="center"/>
      <protection locked="0"/>
    </xf>
    <xf numFmtId="5" fontId="11" fillId="0" borderId="23" xfId="4232" applyNumberFormat="1" applyFont="1" applyBorder="1" applyAlignment="1" applyProtection="1">
      <alignment horizontal="center" vertical="center"/>
      <protection locked="0"/>
    </xf>
    <xf numFmtId="5" fontId="11" fillId="0" borderId="0" xfId="4232" applyNumberFormat="1" applyFont="1" applyBorder="1" applyAlignment="1" applyProtection="1">
      <alignment horizontal="center" vertical="center"/>
      <protection locked="0"/>
    </xf>
    <xf numFmtId="5" fontId="11" fillId="0" borderId="24" xfId="4232" applyNumberFormat="1" applyFont="1" applyBorder="1" applyAlignment="1" applyProtection="1">
      <alignment horizontal="center" vertical="center"/>
      <protection locked="0"/>
    </xf>
    <xf numFmtId="5" fontId="11" fillId="0" borderId="0" xfId="4232" applyNumberFormat="1" applyFont="1" applyBorder="1" applyAlignment="1" applyProtection="1">
      <alignment vertical="center" textRotation="180"/>
      <protection locked="0"/>
    </xf>
    <xf numFmtId="0" fontId="11" fillId="0" borderId="25" xfId="4232" applyFont="1" applyBorder="1" applyAlignment="1" applyProtection="1">
      <alignment horizontal="center" vertical="center"/>
      <protection locked="0"/>
    </xf>
    <xf numFmtId="7" fontId="11" fillId="0" borderId="71" xfId="4232" applyNumberFormat="1" applyFont="1" applyBorder="1" applyAlignment="1" applyProtection="1">
      <alignment vertical="center"/>
      <protection locked="0"/>
    </xf>
    <xf numFmtId="37" fontId="11" fillId="0" borderId="25" xfId="4232" applyNumberFormat="1" applyFont="1" applyBorder="1" applyAlignment="1" applyProtection="1">
      <alignment vertical="center"/>
      <protection locked="0"/>
    </xf>
    <xf numFmtId="37" fontId="11" fillId="0" borderId="26" xfId="4232" applyNumberFormat="1" applyFont="1" applyBorder="1" applyAlignment="1" applyProtection="1">
      <alignment horizontal="center" vertical="center"/>
      <protection locked="0"/>
    </xf>
    <xf numFmtId="5" fontId="11" fillId="0" borderId="74" xfId="4232" applyNumberFormat="1" applyFont="1" applyBorder="1" applyAlignment="1" applyProtection="1">
      <alignment vertical="center"/>
      <protection locked="0"/>
    </xf>
    <xf numFmtId="5" fontId="11" fillId="0" borderId="2" xfId="4232" applyNumberFormat="1" applyFont="1" applyBorder="1" applyAlignment="1" applyProtection="1">
      <alignment vertical="center"/>
      <protection locked="0"/>
    </xf>
    <xf numFmtId="1" fontId="11" fillId="0" borderId="2" xfId="4232" applyNumberFormat="1" applyFont="1" applyBorder="1" applyAlignment="1" applyProtection="1">
      <alignment horizontal="centerContinuous" vertical="center"/>
      <protection locked="0"/>
    </xf>
    <xf numFmtId="5" fontId="2" fillId="0" borderId="0" xfId="4232" applyNumberFormat="1" applyAlignment="1" applyProtection="1">
      <alignment vertical="center"/>
      <protection locked="0"/>
    </xf>
    <xf numFmtId="1" fontId="11" fillId="0" borderId="71" xfId="4232" applyNumberFormat="1" applyFont="1" applyBorder="1" applyAlignment="1" applyProtection="1">
      <alignment horizontal="centerContinuous" vertical="center"/>
      <protection locked="0"/>
    </xf>
    <xf numFmtId="0" fontId="11" fillId="0" borderId="23" xfId="4232" applyFont="1" applyBorder="1" applyAlignment="1" applyProtection="1">
      <alignment horizontal="left" textRotation="180"/>
      <protection locked="0"/>
    </xf>
    <xf numFmtId="176" fontId="13" fillId="0" borderId="20" xfId="4232" applyNumberFormat="1" applyFont="1" applyBorder="1" applyAlignment="1" applyProtection="1">
      <alignment horizontal="centerContinuous" vertical="center"/>
      <protection locked="0"/>
    </xf>
    <xf numFmtId="176" fontId="13" fillId="0" borderId="21" xfId="4232" applyNumberFormat="1" applyFont="1" applyBorder="1" applyAlignment="1" applyProtection="1">
      <alignment horizontal="centerContinuous" vertical="center"/>
      <protection locked="0"/>
    </xf>
    <xf numFmtId="176" fontId="10" fillId="0" borderId="21" xfId="4232" applyNumberFormat="1" applyFont="1" applyBorder="1" applyAlignment="1" applyProtection="1">
      <alignment horizontal="centerContinuous" vertical="center"/>
      <protection locked="0"/>
    </xf>
    <xf numFmtId="176" fontId="10" fillId="0" borderId="22" xfId="4232" applyNumberFormat="1" applyFont="1" applyBorder="1" applyAlignment="1" applyProtection="1">
      <alignment horizontal="centerContinuous" vertical="center"/>
      <protection locked="0"/>
    </xf>
    <xf numFmtId="176" fontId="11" fillId="0" borderId="23" xfId="4232" applyNumberFormat="1" applyFont="1" applyBorder="1" applyAlignment="1" applyProtection="1">
      <alignment vertical="center"/>
      <protection locked="0"/>
    </xf>
    <xf numFmtId="176" fontId="11" fillId="0" borderId="0" xfId="4232" applyNumberFormat="1" applyFont="1" applyBorder="1" applyAlignment="1" applyProtection="1">
      <alignment vertical="center"/>
      <protection locked="0"/>
    </xf>
    <xf numFmtId="176" fontId="11" fillId="0" borderId="24" xfId="4232" applyNumberFormat="1" applyFont="1" applyBorder="1" applyAlignment="1" applyProtection="1">
      <alignment vertical="center"/>
      <protection locked="0"/>
    </xf>
    <xf numFmtId="176" fontId="9" fillId="0" borderId="23" xfId="4232" applyNumberFormat="1" applyFont="1" applyBorder="1" applyAlignment="1" applyProtection="1">
      <alignment vertical="center"/>
      <protection locked="0"/>
    </xf>
    <xf numFmtId="0" fontId="11" fillId="0" borderId="0" xfId="4232" applyFont="1" applyAlignment="1" applyProtection="1">
      <alignment vertical="center" textRotation="180"/>
      <protection locked="0"/>
    </xf>
    <xf numFmtId="176" fontId="11" fillId="0" borderId="95" xfId="4232" applyNumberFormat="1" applyFont="1" applyBorder="1" applyAlignment="1" applyProtection="1">
      <alignment vertical="center"/>
      <protection locked="0"/>
    </xf>
    <xf numFmtId="176" fontId="11" fillId="0" borderId="11" xfId="4232" applyNumberFormat="1" applyFont="1" applyBorder="1" applyAlignment="1" applyProtection="1">
      <alignment vertical="center"/>
      <protection locked="0"/>
    </xf>
    <xf numFmtId="176" fontId="11" fillId="0" borderId="96" xfId="4232" applyNumberFormat="1" applyFont="1" applyBorder="1" applyAlignment="1" applyProtection="1">
      <alignment vertical="center"/>
      <protection locked="0"/>
    </xf>
    <xf numFmtId="176" fontId="11" fillId="0" borderId="26" xfId="4232" applyNumberFormat="1" applyFont="1" applyBorder="1" applyAlignment="1" applyProtection="1">
      <alignment horizontal="centerContinuous" vertical="center"/>
      <protection locked="0"/>
    </xf>
    <xf numFmtId="176" fontId="11" fillId="0" borderId="25" xfId="4232" applyNumberFormat="1" applyFont="1" applyBorder="1" applyAlignment="1" applyProtection="1">
      <alignment horizontal="centerContinuous" vertical="center"/>
      <protection locked="0"/>
    </xf>
    <xf numFmtId="176" fontId="11" fillId="0" borderId="27" xfId="4232" applyNumberFormat="1" applyFont="1" applyBorder="1" applyAlignment="1" applyProtection="1">
      <alignment horizontal="centerContinuous" vertical="center"/>
      <protection locked="0"/>
    </xf>
    <xf numFmtId="0" fontId="11" fillId="0" borderId="24" xfId="4232" applyFont="1" applyBorder="1" applyAlignment="1" applyProtection="1">
      <alignment horizontal="center" vertical="center"/>
      <protection locked="0"/>
    </xf>
    <xf numFmtId="0" fontId="11" fillId="0" borderId="70" xfId="4232" applyFont="1" applyBorder="1" applyAlignment="1" applyProtection="1">
      <alignment horizontal="center" vertical="center"/>
      <protection locked="0"/>
    </xf>
    <xf numFmtId="43" fontId="11" fillId="0" borderId="2" xfId="1930" applyFont="1" applyFill="1" applyBorder="1" applyAlignment="1" applyProtection="1">
      <alignment vertical="center"/>
      <protection locked="0"/>
    </xf>
    <xf numFmtId="43" fontId="11" fillId="0" borderId="25" xfId="1930" applyFont="1" applyBorder="1" applyAlignment="1" applyProtection="1">
      <alignment vertical="center"/>
      <protection locked="0"/>
    </xf>
    <xf numFmtId="196" fontId="11" fillId="125" borderId="26" xfId="4232" applyNumberFormat="1" applyFont="1" applyFill="1" applyBorder="1" applyAlignment="1" applyProtection="1">
      <alignment horizontal="centerContinuous" vertical="center"/>
      <protection locked="0"/>
    </xf>
    <xf numFmtId="0" fontId="11" fillId="0" borderId="0" xfId="4232" applyFont="1"/>
    <xf numFmtId="39" fontId="11" fillId="0" borderId="27" xfId="4232" applyNumberFormat="1" applyFont="1" applyBorder="1" applyAlignment="1" applyProtection="1">
      <alignment vertical="center"/>
      <protection locked="0"/>
    </xf>
    <xf numFmtId="39" fontId="11" fillId="0" borderId="25" xfId="4232" applyNumberFormat="1" applyFont="1" applyBorder="1" applyAlignment="1" applyProtection="1">
      <alignment vertical="center"/>
      <protection locked="0"/>
    </xf>
    <xf numFmtId="176" fontId="11" fillId="0" borderId="26" xfId="4182" applyNumberFormat="1" applyFont="1" applyFill="1" applyBorder="1" applyAlignment="1" applyProtection="1">
      <alignment vertical="center"/>
      <protection locked="0"/>
    </xf>
    <xf numFmtId="176" fontId="11" fillId="0" borderId="26" xfId="4232" applyNumberFormat="1" applyFont="1" applyBorder="1" applyAlignment="1" applyProtection="1">
      <alignment vertical="center"/>
      <protection locked="0"/>
    </xf>
    <xf numFmtId="1" fontId="11" fillId="0" borderId="71" xfId="4232" applyNumberFormat="1" applyFont="1" applyBorder="1" applyAlignment="1" applyProtection="1">
      <alignment horizontal="center" vertical="center"/>
      <protection locked="0"/>
    </xf>
    <xf numFmtId="176" fontId="11" fillId="0" borderId="0" xfId="4232" applyNumberFormat="1" applyFont="1" applyAlignment="1" applyProtection="1">
      <alignment vertical="center"/>
      <protection locked="0"/>
    </xf>
    <xf numFmtId="176" fontId="2" fillId="0" borderId="0" xfId="4232" applyNumberFormat="1" applyProtection="1">
      <protection locked="0"/>
    </xf>
    <xf numFmtId="5" fontId="11" fillId="0" borderId="0" xfId="4232" applyNumberFormat="1" applyFont="1" applyAlignment="1" applyProtection="1">
      <alignment horizontal="left" vertical="center"/>
      <protection locked="0"/>
    </xf>
    <xf numFmtId="0" fontId="11" fillId="0" borderId="0" xfId="4232" applyFont="1" applyAlignment="1" applyProtection="1">
      <alignment horizontal="right" vertical="center"/>
      <protection locked="0"/>
    </xf>
    <xf numFmtId="5" fontId="11" fillId="0" borderId="23" xfId="4232" applyNumberFormat="1" applyFont="1" applyBorder="1" applyAlignment="1" applyProtection="1">
      <alignment horizontal="center" vertical="center"/>
      <protection locked="0"/>
    </xf>
    <xf numFmtId="5" fontId="11" fillId="0" borderId="0" xfId="4232" applyNumberFormat="1" applyFont="1" applyBorder="1" applyAlignment="1" applyProtection="1">
      <alignment horizontal="center" vertical="center"/>
      <protection locked="0"/>
    </xf>
    <xf numFmtId="5" fontId="11" fillId="0" borderId="24" xfId="4232" applyNumberFormat="1" applyFont="1" applyBorder="1" applyAlignment="1" applyProtection="1">
      <alignment horizontal="center" vertical="center"/>
      <protection locked="0"/>
    </xf>
    <xf numFmtId="0" fontId="11" fillId="0" borderId="95" xfId="4232" applyFont="1" applyBorder="1" applyAlignment="1" applyProtection="1">
      <alignment vertical="center"/>
      <protection locked="0"/>
    </xf>
    <xf numFmtId="0" fontId="11" fillId="0" borderId="11" xfId="4232" applyFont="1" applyBorder="1" applyAlignment="1" applyProtection="1">
      <alignment vertical="center"/>
      <protection locked="0"/>
    </xf>
    <xf numFmtId="0" fontId="11" fillId="0" borderId="96" xfId="4232" applyFont="1" applyBorder="1" applyAlignment="1" applyProtection="1">
      <alignment vertical="center"/>
      <protection locked="0"/>
    </xf>
    <xf numFmtId="5" fontId="11" fillId="0" borderId="0" xfId="4232" applyNumberFormat="1" applyFont="1" applyBorder="1" applyAlignment="1" applyProtection="1">
      <alignment horizontal="centerContinuous" vertical="center"/>
      <protection locked="0"/>
    </xf>
    <xf numFmtId="5" fontId="11" fillId="0" borderId="24" xfId="4232" applyNumberFormat="1" applyFont="1" applyBorder="1" applyAlignment="1" applyProtection="1">
      <alignment horizontal="centerContinuous" vertical="center"/>
      <protection locked="0"/>
    </xf>
    <xf numFmtId="0" fontId="11" fillId="0" borderId="26" xfId="4232" applyFont="1" applyBorder="1" applyAlignment="1" applyProtection="1">
      <alignment horizontal="left" vertical="center"/>
      <protection locked="0"/>
    </xf>
    <xf numFmtId="7" fontId="11" fillId="0" borderId="26" xfId="4232" applyNumberFormat="1" applyFont="1" applyBorder="1" applyAlignment="1" applyProtection="1">
      <alignment vertical="center"/>
      <protection locked="0"/>
    </xf>
    <xf numFmtId="197" fontId="11" fillId="0" borderId="26" xfId="4232" applyNumberFormat="1" applyFont="1" applyBorder="1" applyAlignment="1" applyProtection="1">
      <alignment horizontal="left" vertical="center"/>
      <protection locked="0"/>
    </xf>
    <xf numFmtId="1" fontId="11" fillId="0" borderId="26" xfId="4232" applyNumberFormat="1" applyFont="1" applyBorder="1" applyAlignment="1" applyProtection="1">
      <alignment horizontal="left" vertical="center"/>
      <protection locked="0"/>
    </xf>
    <xf numFmtId="5" fontId="11" fillId="0" borderId="74" xfId="4232" applyNumberFormat="1" applyFont="1" applyBorder="1" applyAlignment="1" applyProtection="1">
      <alignment horizontal="center" vertical="center"/>
      <protection locked="0"/>
    </xf>
    <xf numFmtId="5" fontId="11" fillId="0" borderId="67" xfId="4232" applyNumberFormat="1" applyFont="1" applyBorder="1" applyAlignment="1" applyProtection="1">
      <alignment horizontal="center" vertical="center"/>
      <protection locked="0"/>
    </xf>
    <xf numFmtId="5" fontId="11" fillId="0" borderId="66" xfId="4232" applyNumberFormat="1" applyFont="1" applyBorder="1" applyAlignment="1" applyProtection="1">
      <alignment horizontal="center" vertical="center"/>
      <protection locked="0"/>
    </xf>
    <xf numFmtId="3" fontId="11" fillId="0" borderId="0" xfId="4232" applyNumberFormat="1" applyFont="1" applyAlignment="1" applyProtection="1">
      <alignment vertical="center"/>
      <protection locked="0"/>
    </xf>
    <xf numFmtId="3" fontId="11" fillId="0" borderId="0" xfId="4232" applyNumberFormat="1" applyFont="1" applyBorder="1" applyAlignment="1" applyProtection="1">
      <alignment vertical="center"/>
      <protection locked="0"/>
    </xf>
    <xf numFmtId="5" fontId="209" fillId="0" borderId="23" xfId="4232" applyNumberFormat="1" applyFont="1" applyBorder="1" applyAlignment="1" applyProtection="1">
      <alignment vertical="center"/>
      <protection locked="0"/>
    </xf>
    <xf numFmtId="3" fontId="11" fillId="0" borderId="11" xfId="4232" applyNumberFormat="1" applyFont="1" applyBorder="1" applyAlignment="1" applyProtection="1">
      <alignment vertical="center"/>
      <protection locked="0"/>
    </xf>
    <xf numFmtId="3" fontId="11" fillId="0" borderId="0" xfId="4232" applyNumberFormat="1" applyFont="1" applyBorder="1" applyAlignment="1" applyProtection="1">
      <alignment horizontal="center" vertical="center"/>
      <protection locked="0"/>
    </xf>
    <xf numFmtId="3" fontId="11" fillId="0" borderId="26" xfId="4232" applyNumberFormat="1" applyFont="1" applyBorder="1" applyAlignment="1" applyProtection="1">
      <alignment horizontal="center" vertical="center"/>
      <protection locked="0"/>
    </xf>
    <xf numFmtId="3" fontId="11" fillId="0" borderId="71" xfId="4182" applyNumberFormat="1" applyFont="1" applyFill="1" applyBorder="1" applyAlignment="1" applyProtection="1">
      <alignment horizontal="center" vertical="center"/>
      <protection locked="0"/>
    </xf>
    <xf numFmtId="167" fontId="11" fillId="0" borderId="26" xfId="1930" applyNumberFormat="1" applyFont="1" applyFill="1" applyBorder="1" applyAlignment="1" applyProtection="1">
      <alignment horizontal="right" vertical="center"/>
      <protection locked="0"/>
    </xf>
    <xf numFmtId="0" fontId="11" fillId="0" borderId="71" xfId="4182" applyFont="1" applyFill="1" applyBorder="1" applyAlignment="1" applyProtection="1">
      <alignment horizontal="center" vertical="center"/>
      <protection locked="0"/>
    </xf>
    <xf numFmtId="3" fontId="11" fillId="0" borderId="71" xfId="4232" applyNumberFormat="1" applyFont="1" applyBorder="1" applyAlignment="1" applyProtection="1">
      <alignment vertical="center"/>
      <protection locked="0"/>
    </xf>
    <xf numFmtId="3" fontId="11" fillId="0" borderId="26" xfId="4232" applyNumberFormat="1" applyFont="1" applyBorder="1" applyAlignment="1" applyProtection="1">
      <alignment vertical="center"/>
      <protection locked="0"/>
    </xf>
    <xf numFmtId="0" fontId="11" fillId="0" borderId="71" xfId="4232" applyFont="1" applyBorder="1" applyAlignment="1" applyProtection="1">
      <alignment horizontal="right" vertical="center"/>
      <protection locked="0"/>
    </xf>
    <xf numFmtId="5" fontId="176" fillId="0" borderId="0" xfId="4232" applyNumberFormat="1" applyFont="1" applyAlignment="1" applyProtection="1">
      <alignment vertical="center"/>
      <protection locked="0"/>
    </xf>
    <xf numFmtId="3" fontId="176" fillId="0" borderId="0" xfId="4232" applyNumberFormat="1" applyFont="1" applyAlignment="1" applyProtection="1">
      <alignment vertical="center"/>
      <protection locked="0"/>
    </xf>
    <xf numFmtId="0" fontId="176" fillId="0" borderId="0" xfId="4232" applyFont="1" applyAlignment="1" applyProtection="1">
      <alignment vertical="center"/>
      <protection locked="0"/>
    </xf>
    <xf numFmtId="0" fontId="210" fillId="0" borderId="0" xfId="4232" applyFont="1" applyProtection="1">
      <protection locked="0"/>
    </xf>
    <xf numFmtId="0" fontId="211" fillId="0" borderId="0" xfId="4232" applyFont="1" applyProtection="1">
      <protection locked="0"/>
    </xf>
    <xf numFmtId="5" fontId="13" fillId="125" borderId="20" xfId="4232" applyNumberFormat="1" applyFont="1" applyFill="1" applyBorder="1" applyAlignment="1" applyProtection="1">
      <alignment horizontal="center"/>
      <protection locked="0"/>
    </xf>
    <xf numFmtId="5" fontId="13" fillId="125" borderId="21" xfId="4232" applyNumberFormat="1" applyFont="1" applyFill="1" applyBorder="1" applyAlignment="1" applyProtection="1">
      <alignment horizontal="center"/>
      <protection locked="0"/>
    </xf>
    <xf numFmtId="5" fontId="13" fillId="125" borderId="22" xfId="4232" applyNumberFormat="1" applyFont="1" applyFill="1" applyBorder="1" applyAlignment="1" applyProtection="1">
      <alignment horizontal="center"/>
      <protection locked="0"/>
    </xf>
    <xf numFmtId="5" fontId="11" fillId="125" borderId="23" xfId="4232" applyNumberFormat="1" applyFont="1" applyFill="1" applyBorder="1" applyProtection="1">
      <protection locked="0"/>
    </xf>
    <xf numFmtId="5" fontId="11" fillId="125" borderId="0" xfId="4232" applyNumberFormat="1" applyFont="1" applyFill="1" applyBorder="1" applyProtection="1">
      <protection locked="0"/>
    </xf>
    <xf numFmtId="5" fontId="11" fillId="125" borderId="0" xfId="4232" applyNumberFormat="1" applyFont="1" applyFill="1" applyBorder="1" applyAlignment="1" applyProtection="1">
      <alignment textRotation="180"/>
      <protection locked="0"/>
    </xf>
    <xf numFmtId="5" fontId="11" fillId="125" borderId="24" xfId="4232" applyNumberFormat="1" applyFont="1" applyFill="1" applyBorder="1" applyProtection="1">
      <protection locked="0"/>
    </xf>
    <xf numFmtId="0" fontId="11" fillId="125" borderId="20" xfId="4232" applyFont="1" applyFill="1" applyBorder="1" applyProtection="1">
      <protection locked="0"/>
    </xf>
    <xf numFmtId="0" fontId="11" fillId="125" borderId="70" xfId="4232" applyFont="1" applyFill="1" applyBorder="1" applyProtection="1">
      <protection locked="0"/>
    </xf>
    <xf numFmtId="5" fontId="11" fillId="125" borderId="67" xfId="4232" applyNumberFormat="1" applyFont="1" applyFill="1" applyBorder="1" applyAlignment="1" applyProtection="1">
      <alignment horizontal="centerContinuous"/>
      <protection locked="0"/>
    </xf>
    <xf numFmtId="0" fontId="11" fillId="125" borderId="66" xfId="4232" applyFont="1" applyFill="1" applyBorder="1" applyAlignment="1" applyProtection="1">
      <alignment horizontal="centerContinuous"/>
      <protection locked="0"/>
    </xf>
    <xf numFmtId="0" fontId="11" fillId="125" borderId="67" xfId="4232" applyFont="1" applyFill="1" applyBorder="1" applyAlignment="1" applyProtection="1">
      <alignment horizontal="centerContinuous"/>
      <protection locked="0"/>
    </xf>
    <xf numFmtId="5" fontId="11" fillId="125" borderId="66" xfId="4232" applyNumberFormat="1" applyFont="1" applyFill="1" applyBorder="1" applyAlignment="1" applyProtection="1">
      <alignment horizontal="centerContinuous"/>
      <protection locked="0"/>
    </xf>
    <xf numFmtId="0" fontId="11" fillId="125" borderId="66" xfId="4232" applyFont="1" applyFill="1" applyBorder="1" applyAlignment="1" applyProtection="1">
      <alignment horizontal="center"/>
      <protection locked="0"/>
    </xf>
    <xf numFmtId="0" fontId="11" fillId="125" borderId="22" xfId="4232" applyFont="1" applyFill="1" applyBorder="1" applyProtection="1">
      <protection locked="0"/>
    </xf>
    <xf numFmtId="0" fontId="11" fillId="125" borderId="23" xfId="4232" applyFont="1" applyFill="1" applyBorder="1" applyProtection="1">
      <protection locked="0"/>
    </xf>
    <xf numFmtId="0" fontId="11" fillId="125" borderId="68" xfId="4232" applyFont="1" applyFill="1" applyBorder="1" applyProtection="1">
      <protection locked="0"/>
    </xf>
    <xf numFmtId="5" fontId="11" fillId="125" borderId="26" xfId="4232" applyNumberFormat="1" applyFont="1" applyFill="1" applyBorder="1" applyAlignment="1" applyProtection="1">
      <alignment horizontal="centerContinuous"/>
      <protection locked="0"/>
    </xf>
    <xf numFmtId="5" fontId="11" fillId="125" borderId="27" xfId="4232" applyNumberFormat="1" applyFont="1" applyFill="1" applyBorder="1" applyAlignment="1" applyProtection="1">
      <alignment horizontal="centerContinuous"/>
      <protection locked="0"/>
    </xf>
    <xf numFmtId="0" fontId="11" fillId="125" borderId="0" xfId="4232" applyFont="1" applyFill="1" applyBorder="1" applyProtection="1">
      <protection locked="0"/>
    </xf>
    <xf numFmtId="0" fontId="11" fillId="125" borderId="24" xfId="4232" applyFont="1" applyFill="1" applyBorder="1" applyProtection="1">
      <protection locked="0"/>
    </xf>
    <xf numFmtId="5" fontId="11" fillId="125" borderId="0" xfId="4232" applyNumberFormat="1" applyFont="1" applyFill="1" applyBorder="1" applyAlignment="1" applyProtection="1">
      <alignment horizontal="center"/>
      <protection locked="0"/>
    </xf>
    <xf numFmtId="0" fontId="11" fillId="125" borderId="23" xfId="4232" applyFont="1" applyFill="1" applyBorder="1" applyAlignment="1" applyProtection="1">
      <alignment horizontal="center"/>
      <protection locked="0"/>
    </xf>
    <xf numFmtId="0" fontId="11" fillId="125" borderId="68" xfId="4232" applyFont="1" applyFill="1" applyBorder="1" applyAlignment="1" applyProtection="1">
      <alignment horizontal="center"/>
      <protection locked="0"/>
    </xf>
    <xf numFmtId="5" fontId="11" fillId="125" borderId="68" xfId="4232" applyNumberFormat="1" applyFont="1" applyFill="1" applyBorder="1" applyAlignment="1" applyProtection="1">
      <alignment horizontal="center"/>
      <protection locked="0"/>
    </xf>
    <xf numFmtId="5" fontId="11" fillId="125" borderId="24" xfId="4232" applyNumberFormat="1" applyFont="1" applyFill="1" applyBorder="1" applyAlignment="1" applyProtection="1">
      <alignment horizontal="center"/>
      <protection locked="0"/>
    </xf>
    <xf numFmtId="0" fontId="11" fillId="125" borderId="24" xfId="4232" applyFont="1" applyFill="1" applyBorder="1" applyAlignment="1" applyProtection="1">
      <alignment horizontal="center"/>
      <protection locked="0"/>
    </xf>
    <xf numFmtId="0" fontId="11" fillId="125" borderId="0" xfId="4232" applyFont="1" applyFill="1" applyBorder="1" applyAlignment="1" applyProtection="1">
      <alignment horizontal="center"/>
      <protection locked="0"/>
    </xf>
    <xf numFmtId="0" fontId="11" fillId="125" borderId="25" xfId="4232" applyFont="1" applyFill="1" applyBorder="1" applyProtection="1">
      <protection locked="0"/>
    </xf>
    <xf numFmtId="0" fontId="11" fillId="125" borderId="71" xfId="4232" applyFont="1" applyFill="1" applyBorder="1" applyAlignment="1" applyProtection="1">
      <alignment horizontal="center"/>
      <protection locked="0"/>
    </xf>
    <xf numFmtId="0" fontId="11" fillId="125" borderId="27" xfId="4232" applyFont="1" applyFill="1" applyBorder="1" applyProtection="1">
      <protection locked="0"/>
    </xf>
    <xf numFmtId="0" fontId="11" fillId="125" borderId="25" xfId="4232" applyFont="1" applyFill="1" applyBorder="1" applyAlignment="1" applyProtection="1">
      <alignment horizontal="center"/>
      <protection locked="0"/>
    </xf>
    <xf numFmtId="37" fontId="11" fillId="125" borderId="208" xfId="4182" applyNumberFormat="1" applyFont="1" applyFill="1" applyBorder="1" applyProtection="1">
      <protection locked="0"/>
    </xf>
    <xf numFmtId="37" fontId="11" fillId="125" borderId="209" xfId="4182" applyNumberFormat="1" applyFont="1" applyFill="1" applyBorder="1" applyProtection="1">
      <protection locked="0"/>
    </xf>
    <xf numFmtId="196" fontId="11" fillId="125" borderId="209" xfId="4182" applyNumberFormat="1" applyFont="1" applyFill="1" applyBorder="1" applyProtection="1">
      <protection locked="0"/>
    </xf>
    <xf numFmtId="198" fontId="11" fillId="125" borderId="209" xfId="4182" applyNumberFormat="1" applyFont="1" applyFill="1" applyBorder="1" applyAlignment="1" applyProtection="1">
      <alignment horizontal="center"/>
      <protection locked="0"/>
    </xf>
    <xf numFmtId="39" fontId="11" fillId="125" borderId="224" xfId="4182" applyNumberFormat="1" applyFont="1" applyFill="1" applyBorder="1" applyProtection="1">
      <protection locked="0"/>
    </xf>
    <xf numFmtId="196" fontId="11" fillId="125" borderId="209" xfId="2834" applyNumberFormat="1" applyFont="1" applyFill="1" applyBorder="1" applyAlignment="1" applyProtection="1">
      <alignment horizontal="center"/>
      <protection locked="0"/>
    </xf>
    <xf numFmtId="37" fontId="11" fillId="125" borderId="83" xfId="4182" applyNumberFormat="1" applyFont="1" applyFill="1" applyBorder="1" applyProtection="1">
      <protection locked="0"/>
    </xf>
    <xf numFmtId="37" fontId="11" fillId="125" borderId="224" xfId="4182" applyNumberFormat="1" applyFont="1" applyFill="1" applyBorder="1" applyAlignment="1" applyProtection="1">
      <protection locked="0"/>
    </xf>
    <xf numFmtId="9" fontId="11" fillId="125" borderId="84" xfId="2834" applyNumberFormat="1" applyFont="1" applyFill="1" applyBorder="1" applyAlignment="1" applyProtection="1">
      <protection locked="0"/>
    </xf>
    <xf numFmtId="0" fontId="11" fillId="125" borderId="27" xfId="4232" applyFont="1" applyFill="1" applyBorder="1" applyAlignment="1" applyProtection="1">
      <alignment horizontal="center"/>
      <protection locked="0"/>
    </xf>
    <xf numFmtId="37" fontId="11" fillId="125" borderId="61" xfId="4182" applyNumberFormat="1" applyFont="1" applyFill="1" applyBorder="1" applyProtection="1">
      <protection locked="0"/>
    </xf>
    <xf numFmtId="37" fontId="11" fillId="125" borderId="71" xfId="4182" applyNumberFormat="1" applyFont="1" applyFill="1" applyBorder="1" applyProtection="1">
      <protection locked="0"/>
    </xf>
    <xf numFmtId="196" fontId="11" fillId="125" borderId="2" xfId="4182" applyNumberFormat="1" applyFont="1" applyFill="1" applyBorder="1" applyProtection="1">
      <protection locked="0"/>
    </xf>
    <xf numFmtId="198" fontId="11" fillId="125" borderId="71" xfId="4182" applyNumberFormat="1" applyFont="1" applyFill="1" applyBorder="1" applyAlignment="1" applyProtection="1">
      <alignment horizontal="center"/>
      <protection locked="0"/>
    </xf>
    <xf numFmtId="39" fontId="11" fillId="125" borderId="26" xfId="4182" applyNumberFormat="1" applyFont="1" applyFill="1" applyBorder="1" applyProtection="1">
      <protection locked="0"/>
    </xf>
    <xf numFmtId="196" fontId="11" fillId="125" borderId="71" xfId="2834" applyNumberFormat="1" applyFont="1" applyFill="1" applyBorder="1" applyAlignment="1" applyProtection="1">
      <alignment horizontal="center"/>
      <protection locked="0"/>
    </xf>
    <xf numFmtId="37" fontId="11" fillId="125" borderId="27" xfId="4182" applyNumberFormat="1" applyFont="1" applyFill="1" applyBorder="1" applyProtection="1">
      <protection locked="0"/>
    </xf>
    <xf numFmtId="37" fontId="11" fillId="125" borderId="26" xfId="4182" applyNumberFormat="1" applyFont="1" applyFill="1" applyBorder="1" applyAlignment="1" applyProtection="1">
      <protection locked="0"/>
    </xf>
    <xf numFmtId="9" fontId="11" fillId="125" borderId="76" xfId="2834" applyNumberFormat="1" applyFont="1" applyFill="1" applyBorder="1" applyAlignment="1" applyProtection="1">
      <protection locked="0"/>
    </xf>
    <xf numFmtId="43" fontId="11" fillId="125" borderId="71" xfId="1930" applyFont="1" applyFill="1" applyBorder="1" applyProtection="1">
      <protection locked="0"/>
    </xf>
    <xf numFmtId="43" fontId="11" fillId="125" borderId="26" xfId="1930" applyFont="1" applyFill="1" applyBorder="1" applyProtection="1">
      <protection locked="0"/>
    </xf>
    <xf numFmtId="167" fontId="11" fillId="125" borderId="27" xfId="1930" applyNumberFormat="1" applyFont="1" applyFill="1" applyBorder="1" applyProtection="1">
      <protection locked="0"/>
    </xf>
    <xf numFmtId="167" fontId="11" fillId="125" borderId="26" xfId="1930" applyNumberFormat="1" applyFont="1" applyFill="1" applyBorder="1" applyAlignment="1" applyProtection="1">
      <protection locked="0"/>
    </xf>
    <xf numFmtId="37" fontId="11" fillId="125" borderId="61" xfId="4232" applyNumberFormat="1" applyFont="1" applyFill="1" applyBorder="1" applyProtection="1">
      <protection locked="0"/>
    </xf>
    <xf numFmtId="37" fontId="11" fillId="125" borderId="71" xfId="4232" applyNumberFormat="1" applyFont="1" applyFill="1" applyBorder="1" applyProtection="1">
      <protection locked="0"/>
    </xf>
    <xf numFmtId="39" fontId="11" fillId="125" borderId="26" xfId="4232" applyNumberFormat="1" applyFont="1" applyFill="1" applyBorder="1" applyProtection="1">
      <protection locked="0"/>
    </xf>
    <xf numFmtId="198" fontId="11" fillId="125" borderId="2" xfId="4232" applyNumberFormat="1" applyFont="1" applyFill="1" applyBorder="1" applyAlignment="1" applyProtection="1">
      <alignment horizontal="center"/>
      <protection locked="0"/>
    </xf>
    <xf numFmtId="198" fontId="11" fillId="125" borderId="71" xfId="4232" applyNumberFormat="1" applyFont="1" applyFill="1" applyBorder="1" applyAlignment="1" applyProtection="1">
      <alignment horizontal="center"/>
      <protection locked="0"/>
    </xf>
    <xf numFmtId="37" fontId="11" fillId="125" borderId="27" xfId="4232" applyNumberFormat="1" applyFont="1" applyFill="1" applyBorder="1" applyProtection="1">
      <protection locked="0"/>
    </xf>
    <xf numFmtId="37" fontId="11" fillId="125" borderId="26" xfId="4232" applyNumberFormat="1" applyFont="1" applyFill="1" applyBorder="1" applyProtection="1">
      <protection locked="0"/>
    </xf>
    <xf numFmtId="199" fontId="11" fillId="125" borderId="76" xfId="4232" applyNumberFormat="1" applyFont="1" applyFill="1" applyBorder="1" applyAlignment="1" applyProtection="1">
      <protection locked="0"/>
    </xf>
    <xf numFmtId="4" fontId="11" fillId="125" borderId="41" xfId="4232" applyNumberFormat="1" applyFont="1" applyFill="1" applyBorder="1" applyAlignment="1" applyProtection="1">
      <alignment horizontal="center"/>
      <protection locked="0"/>
    </xf>
    <xf numFmtId="4" fontId="11" fillId="125" borderId="94" xfId="4232" applyNumberFormat="1" applyFont="1" applyFill="1" applyBorder="1" applyAlignment="1" applyProtection="1">
      <alignment horizontal="center"/>
      <protection locked="0"/>
    </xf>
    <xf numFmtId="4" fontId="11" fillId="125" borderId="9" xfId="4232" applyNumberFormat="1" applyFont="1" applyFill="1" applyBorder="1" applyAlignment="1" applyProtection="1">
      <alignment horizontal="center"/>
      <protection locked="0"/>
    </xf>
    <xf numFmtId="198" fontId="11" fillId="125" borderId="94" xfId="4232" applyNumberFormat="1" applyFont="1" applyFill="1" applyBorder="1" applyAlignment="1" applyProtection="1">
      <alignment horizontal="center"/>
      <protection locked="0"/>
    </xf>
    <xf numFmtId="4" fontId="11" fillId="125" borderId="58" xfId="4232" applyNumberFormat="1" applyFont="1" applyFill="1" applyBorder="1" applyAlignment="1" applyProtection="1">
      <alignment horizontal="center"/>
      <protection locked="0"/>
    </xf>
    <xf numFmtId="4" fontId="11" fillId="125" borderId="142" xfId="4232" applyNumberFormat="1" applyFont="1" applyFill="1" applyBorder="1" applyAlignment="1" applyProtection="1">
      <alignment horizontal="center"/>
      <protection locked="0"/>
    </xf>
    <xf numFmtId="5" fontId="11" fillId="125" borderId="20" xfId="4232" applyNumberFormat="1" applyFont="1" applyFill="1" applyBorder="1" applyProtection="1">
      <protection locked="0"/>
    </xf>
    <xf numFmtId="5" fontId="11" fillId="125" borderId="21" xfId="4232" applyNumberFormat="1" applyFont="1" applyFill="1" applyBorder="1" applyProtection="1">
      <protection locked="0"/>
    </xf>
    <xf numFmtId="5" fontId="11" fillId="125" borderId="22" xfId="4232" applyNumberFormat="1" applyFont="1" applyFill="1" applyBorder="1" applyProtection="1">
      <protection locked="0"/>
    </xf>
    <xf numFmtId="0" fontId="11" fillId="0" borderId="24" xfId="4232" applyFont="1" applyBorder="1" applyProtection="1">
      <protection locked="0"/>
    </xf>
    <xf numFmtId="5" fontId="13" fillId="125" borderId="23" xfId="4232" applyNumberFormat="1" applyFont="1" applyFill="1" applyBorder="1" applyAlignment="1" applyProtection="1">
      <alignment horizontal="center"/>
      <protection locked="0"/>
    </xf>
    <xf numFmtId="5" fontId="13" fillId="125" borderId="0" xfId="4232" applyNumberFormat="1" applyFont="1" applyFill="1" applyBorder="1" applyAlignment="1" applyProtection="1">
      <alignment horizontal="center"/>
      <protection locked="0"/>
    </xf>
    <xf numFmtId="5" fontId="13" fillId="125" borderId="24" xfId="4232" applyNumberFormat="1" applyFont="1" applyFill="1" applyBorder="1" applyAlignment="1" applyProtection="1">
      <alignment horizontal="center"/>
      <protection locked="0"/>
    </xf>
    <xf numFmtId="5" fontId="11" fillId="125" borderId="23" xfId="4232" applyNumberFormat="1" applyFont="1" applyFill="1" applyBorder="1" applyAlignment="1" applyProtection="1">
      <alignment horizontal="center"/>
      <protection locked="0"/>
    </xf>
    <xf numFmtId="5" fontId="11" fillId="125" borderId="0" xfId="4232" applyNumberFormat="1" applyFont="1" applyFill="1" applyBorder="1" applyAlignment="1" applyProtection="1">
      <alignment horizontal="center"/>
      <protection locked="0"/>
    </xf>
    <xf numFmtId="5" fontId="11" fillId="125" borderId="24" xfId="4232" applyNumberFormat="1" applyFont="1" applyFill="1" applyBorder="1" applyAlignment="1" applyProtection="1">
      <alignment horizontal="center"/>
      <protection locked="0"/>
    </xf>
    <xf numFmtId="0" fontId="11" fillId="125" borderId="21" xfId="4232" applyFont="1" applyFill="1" applyBorder="1" applyProtection="1">
      <protection locked="0"/>
    </xf>
    <xf numFmtId="0" fontId="11" fillId="125" borderId="23" xfId="4232" applyFont="1" applyFill="1" applyBorder="1" applyAlignment="1" applyProtection="1">
      <alignment horizontal="centerContinuous"/>
      <protection locked="0"/>
    </xf>
    <xf numFmtId="0" fontId="11" fillId="125" borderId="0" xfId="4232" applyFont="1" applyFill="1" applyBorder="1" applyAlignment="1" applyProtection="1">
      <alignment horizontal="centerContinuous"/>
      <protection locked="0"/>
    </xf>
    <xf numFmtId="0" fontId="11" fillId="125" borderId="24" xfId="4232" applyFont="1" applyFill="1" applyBorder="1" applyAlignment="1" applyProtection="1">
      <alignment horizontal="centerContinuous"/>
      <protection locked="0"/>
    </xf>
    <xf numFmtId="0" fontId="2" fillId="0" borderId="0" xfId="4232" applyBorder="1" applyProtection="1">
      <protection locked="0"/>
    </xf>
    <xf numFmtId="0" fontId="11" fillId="125" borderId="26" xfId="4232" applyFont="1" applyFill="1" applyBorder="1" applyProtection="1">
      <protection locked="0"/>
    </xf>
    <xf numFmtId="5" fontId="11" fillId="125" borderId="20" xfId="4232" applyNumberFormat="1" applyFont="1" applyFill="1" applyBorder="1" applyAlignment="1" applyProtection="1">
      <alignment horizontal="centerContinuous"/>
      <protection locked="0"/>
    </xf>
    <xf numFmtId="5" fontId="11" fillId="125" borderId="21" xfId="4232" applyNumberFormat="1" applyFont="1" applyFill="1" applyBorder="1" applyAlignment="1" applyProtection="1">
      <alignment horizontal="centerContinuous"/>
      <protection locked="0"/>
    </xf>
    <xf numFmtId="5" fontId="11" fillId="125" borderId="22" xfId="4232" applyNumberFormat="1" applyFont="1" applyFill="1" applyBorder="1" applyAlignment="1" applyProtection="1">
      <alignment horizontal="centerContinuous"/>
      <protection locked="0"/>
    </xf>
    <xf numFmtId="5" fontId="11" fillId="125" borderId="23" xfId="4232" applyNumberFormat="1" applyFont="1" applyFill="1" applyBorder="1" applyAlignment="1" applyProtection="1">
      <alignment horizontal="center"/>
      <protection locked="0"/>
    </xf>
    <xf numFmtId="5" fontId="11" fillId="125" borderId="0" xfId="4232" applyNumberFormat="1" applyFont="1" applyFill="1" applyBorder="1" applyAlignment="1" applyProtection="1">
      <alignment horizontal="centerContinuous"/>
      <protection locked="0"/>
    </xf>
    <xf numFmtId="5" fontId="11" fillId="125" borderId="23" xfId="4232" applyNumberFormat="1" applyFont="1" applyFill="1" applyBorder="1" applyAlignment="1" applyProtection="1">
      <alignment horizontal="centerContinuous"/>
      <protection locked="0"/>
    </xf>
    <xf numFmtId="5" fontId="11" fillId="125" borderId="24" xfId="4232" applyNumberFormat="1" applyFont="1" applyFill="1" applyBorder="1" applyAlignment="1" applyProtection="1">
      <alignment horizontal="centerContinuous"/>
      <protection locked="0"/>
    </xf>
    <xf numFmtId="0" fontId="11" fillId="125" borderId="71" xfId="4232" applyFont="1" applyFill="1" applyBorder="1" applyProtection="1">
      <protection locked="0"/>
    </xf>
    <xf numFmtId="0" fontId="11" fillId="125" borderId="208" xfId="4232" applyFont="1" applyFill="1" applyBorder="1" applyProtection="1">
      <protection locked="0"/>
    </xf>
    <xf numFmtId="0" fontId="11" fillId="125" borderId="224" xfId="4232" applyFont="1" applyFill="1" applyBorder="1" applyProtection="1">
      <protection locked="0"/>
    </xf>
    <xf numFmtId="167" fontId="11" fillId="125" borderId="224" xfId="1930" applyNumberFormat="1" applyFont="1" applyFill="1" applyBorder="1" applyProtection="1">
      <protection locked="0"/>
    </xf>
    <xf numFmtId="5" fontId="11" fillId="125" borderId="224" xfId="4232" applyNumberFormat="1" applyFont="1" applyFill="1" applyBorder="1" applyProtection="1">
      <protection locked="0"/>
    </xf>
    <xf numFmtId="37" fontId="11" fillId="125" borderId="86" xfId="4232" applyNumberFormat="1" applyFont="1" applyFill="1" applyBorder="1" applyProtection="1">
      <protection locked="0"/>
    </xf>
    <xf numFmtId="0" fontId="11" fillId="125" borderId="61" xfId="4232" applyFont="1" applyFill="1" applyBorder="1" applyProtection="1">
      <protection locked="0"/>
    </xf>
    <xf numFmtId="5" fontId="11" fillId="125" borderId="26" xfId="4232" applyNumberFormat="1" applyFont="1" applyFill="1" applyBorder="1" applyProtection="1">
      <protection locked="0"/>
    </xf>
    <xf numFmtId="37" fontId="11" fillId="125" borderId="55" xfId="4232" applyNumberFormat="1" applyFont="1" applyFill="1" applyBorder="1" applyProtection="1">
      <protection locked="0"/>
    </xf>
    <xf numFmtId="5" fontId="11" fillId="125" borderId="61" xfId="4232" applyNumberFormat="1" applyFont="1" applyFill="1" applyBorder="1" applyProtection="1">
      <protection locked="0"/>
    </xf>
    <xf numFmtId="167" fontId="11" fillId="125" borderId="26" xfId="1930" applyNumberFormat="1" applyFont="1" applyFill="1" applyBorder="1" applyProtection="1">
      <protection locked="0"/>
    </xf>
    <xf numFmtId="0" fontId="11" fillId="125" borderId="41" xfId="4232" applyFont="1" applyFill="1" applyBorder="1" applyProtection="1">
      <protection locked="0"/>
    </xf>
    <xf numFmtId="0" fontId="11" fillId="125" borderId="9" xfId="4232" applyFont="1" applyFill="1" applyBorder="1" applyProtection="1">
      <protection locked="0"/>
    </xf>
    <xf numFmtId="167" fontId="11" fillId="125" borderId="9" xfId="4232" applyNumberFormat="1" applyFont="1" applyFill="1" applyBorder="1" applyProtection="1">
      <protection locked="0"/>
    </xf>
    <xf numFmtId="5" fontId="11" fillId="125" borderId="9" xfId="4232" applyNumberFormat="1" applyFont="1" applyFill="1" applyBorder="1" applyProtection="1">
      <protection locked="0"/>
    </xf>
    <xf numFmtId="37" fontId="11" fillId="125" borderId="42" xfId="4232" applyNumberFormat="1" applyFont="1" applyFill="1" applyBorder="1" applyProtection="1">
      <protection locked="0"/>
    </xf>
    <xf numFmtId="0" fontId="11" fillId="0" borderId="23" xfId="4232" applyFont="1" applyBorder="1" applyAlignment="1" applyProtection="1">
      <alignment horizontal="left" textRotation="180"/>
      <protection locked="0"/>
    </xf>
    <xf numFmtId="5" fontId="11" fillId="125" borderId="25" xfId="4232" applyNumberFormat="1" applyFont="1" applyFill="1" applyBorder="1" applyProtection="1">
      <protection locked="0"/>
    </xf>
    <xf numFmtId="167" fontId="11" fillId="0" borderId="26" xfId="1930" applyNumberFormat="1" applyFont="1" applyFill="1" applyBorder="1" applyProtection="1">
      <protection locked="0"/>
    </xf>
    <xf numFmtId="167" fontId="11" fillId="125" borderId="0" xfId="1930" applyNumberFormat="1" applyFont="1" applyFill="1" applyBorder="1" applyProtection="1">
      <protection locked="0"/>
    </xf>
    <xf numFmtId="37" fontId="11" fillId="125" borderId="0" xfId="4232" applyNumberFormat="1" applyFont="1" applyFill="1" applyBorder="1" applyProtection="1">
      <protection locked="0"/>
    </xf>
    <xf numFmtId="0" fontId="11" fillId="125" borderId="0" xfId="4232" applyFont="1" applyFill="1" applyBorder="1" applyAlignment="1" applyProtection="1">
      <alignment horizontal="left" wrapText="1"/>
      <protection locked="0"/>
    </xf>
    <xf numFmtId="167" fontId="11" fillId="0" borderId="0" xfId="1930" applyNumberFormat="1" applyFont="1" applyFill="1" applyBorder="1" applyProtection="1">
      <protection locked="0"/>
    </xf>
    <xf numFmtId="37" fontId="11" fillId="0" borderId="0" xfId="4232" applyNumberFormat="1" applyFont="1" applyBorder="1" applyProtection="1">
      <protection locked="0"/>
    </xf>
    <xf numFmtId="0" fontId="176" fillId="0" borderId="0" xfId="4232" applyFont="1" applyAlignment="1" applyProtection="1">
      <alignment horizontal="right"/>
      <protection locked="0"/>
    </xf>
    <xf numFmtId="0" fontId="2" fillId="0" borderId="0" xfId="4232" applyFont="1" applyAlignment="1" applyProtection="1">
      <alignment horizontal="right"/>
      <protection locked="0"/>
    </xf>
    <xf numFmtId="0" fontId="2" fillId="127" borderId="0" xfId="4232" applyFont="1" applyFill="1" applyProtection="1">
      <protection locked="0"/>
    </xf>
    <xf numFmtId="0" fontId="2" fillId="127" borderId="0" xfId="4232" applyFill="1" applyProtection="1">
      <protection locked="0"/>
    </xf>
    <xf numFmtId="168" fontId="11" fillId="0" borderId="0" xfId="4248" applyFont="1" applyAlignment="1" applyProtection="1">
      <alignment horizontal="left" vertical="center"/>
    </xf>
    <xf numFmtId="168" fontId="9" fillId="0" borderId="0" xfId="4248" applyFont="1" applyAlignment="1">
      <alignment vertical="center"/>
    </xf>
    <xf numFmtId="168" fontId="9" fillId="0" borderId="0" xfId="4248" applyFont="1" applyAlignment="1" applyProtection="1">
      <alignment horizontal="left" vertical="center"/>
    </xf>
    <xf numFmtId="5" fontId="11" fillId="0" borderId="0" xfId="4245" applyNumberFormat="1" applyFont="1" applyAlignment="1" applyProtection="1">
      <alignment vertical="center"/>
      <protection locked="0"/>
    </xf>
    <xf numFmtId="5" fontId="11" fillId="0" borderId="0" xfId="4245" applyNumberFormat="1" applyFont="1" applyAlignment="1" applyProtection="1">
      <alignment horizontal="right" vertical="center"/>
      <protection locked="0"/>
    </xf>
    <xf numFmtId="168" fontId="9" fillId="0" borderId="0" xfId="4248" applyFont="1"/>
    <xf numFmtId="168" fontId="3" fillId="0" borderId="0" xfId="4248"/>
    <xf numFmtId="168" fontId="10" fillId="0" borderId="226" xfId="4248" applyFont="1" applyBorder="1" applyAlignment="1" applyProtection="1">
      <alignment horizontal="centerContinuous" vertical="center"/>
    </xf>
    <xf numFmtId="168" fontId="9" fillId="0" borderId="37" xfId="4248" applyFont="1" applyBorder="1" applyAlignment="1">
      <alignment horizontal="centerContinuous" vertical="center"/>
    </xf>
    <xf numFmtId="168" fontId="9" fillId="0" borderId="38" xfId="4248" applyFont="1" applyBorder="1" applyAlignment="1">
      <alignment vertical="center"/>
    </xf>
    <xf numFmtId="168" fontId="9" fillId="0" borderId="39" xfId="4248" applyFont="1" applyBorder="1" applyAlignment="1">
      <alignment horizontal="centerContinuous" vertical="center"/>
    </xf>
    <xf numFmtId="168" fontId="9" fillId="0" borderId="0" xfId="4248" applyFont="1" applyBorder="1" applyAlignment="1">
      <alignment horizontal="centerContinuous" vertical="center"/>
    </xf>
    <xf numFmtId="168" fontId="9" fillId="0" borderId="40" xfId="4248" applyFont="1" applyBorder="1" applyAlignment="1">
      <alignment vertical="center"/>
    </xf>
    <xf numFmtId="168" fontId="9" fillId="0" borderId="39" xfId="4248" applyFont="1" applyBorder="1" applyAlignment="1" applyProtection="1">
      <alignment horizontal="left" vertical="center"/>
    </xf>
    <xf numFmtId="168" fontId="9" fillId="0" borderId="39" xfId="4248" applyFont="1" applyBorder="1" applyAlignment="1" applyProtection="1">
      <alignment vertical="center"/>
    </xf>
    <xf numFmtId="168" fontId="9" fillId="0" borderId="39" xfId="4248" applyFont="1" applyBorder="1" applyAlignment="1">
      <alignment vertical="center"/>
    </xf>
    <xf numFmtId="168" fontId="9" fillId="0" borderId="0" xfId="4248" applyFont="1" applyBorder="1" applyAlignment="1">
      <alignment vertical="center"/>
    </xf>
    <xf numFmtId="168" fontId="9" fillId="0" borderId="0" xfId="4248" applyFont="1" applyBorder="1" applyAlignment="1" applyProtection="1">
      <alignment horizontal="left" vertical="center"/>
    </xf>
    <xf numFmtId="168" fontId="9" fillId="0" borderId="41" xfId="4248" applyFont="1" applyBorder="1" applyAlignment="1">
      <alignment vertical="center"/>
    </xf>
    <xf numFmtId="168" fontId="9" fillId="0" borderId="9" xfId="4248" applyFont="1" applyBorder="1" applyAlignment="1">
      <alignment horizontal="centerContinuous" vertical="center"/>
    </xf>
    <xf numFmtId="168" fontId="9" fillId="0" borderId="42" xfId="4248" applyFont="1" applyBorder="1" applyAlignment="1">
      <alignment vertical="center"/>
    </xf>
    <xf numFmtId="0" fontId="11" fillId="0" borderId="37" xfId="4177" quotePrefix="1" applyFont="1" applyBorder="1" applyAlignment="1">
      <alignment horizontal="right"/>
    </xf>
    <xf numFmtId="168" fontId="3" fillId="0" borderId="0" xfId="4248" applyAlignment="1" applyProtection="1">
      <alignment horizontal="left"/>
    </xf>
    <xf numFmtId="168" fontId="180" fillId="0" borderId="0" xfId="4248" applyFont="1" applyProtection="1">
      <protection locked="0"/>
    </xf>
    <xf numFmtId="175" fontId="11" fillId="0" borderId="9" xfId="4195" quotePrefix="1" applyNumberFormat="1" applyFont="1" applyBorder="1" applyAlignment="1" applyProtection="1">
      <alignment horizontal="left" vertical="center"/>
      <protection locked="0"/>
    </xf>
    <xf numFmtId="168" fontId="9" fillId="0" borderId="0" xfId="4249" applyFont="1" applyAlignment="1">
      <alignment vertical="center"/>
    </xf>
    <xf numFmtId="168" fontId="11" fillId="0" borderId="0" xfId="4249" applyFont="1" applyAlignment="1" applyProtection="1">
      <alignment horizontal="right" vertical="center"/>
    </xf>
    <xf numFmtId="168" fontId="149" fillId="0" borderId="0" xfId="4249" applyFont="1"/>
    <xf numFmtId="168" fontId="3" fillId="0" borderId="0" xfId="4249"/>
    <xf numFmtId="168" fontId="10" fillId="0" borderId="36" xfId="4249" applyFont="1" applyBorder="1" applyAlignment="1" applyProtection="1">
      <alignment horizontal="centerContinuous" vertical="center"/>
    </xf>
    <xf numFmtId="168" fontId="9" fillId="0" borderId="37" xfId="4249" applyFont="1" applyBorder="1" applyAlignment="1">
      <alignment horizontal="centerContinuous" vertical="center"/>
    </xf>
    <xf numFmtId="168" fontId="9" fillId="0" borderId="38" xfId="4249" applyFont="1" applyBorder="1" applyAlignment="1">
      <alignment horizontal="centerContinuous" vertical="center"/>
    </xf>
    <xf numFmtId="168" fontId="9" fillId="0" borderId="39" xfId="4249" applyFont="1" applyBorder="1" applyAlignment="1">
      <alignment horizontal="centerContinuous" vertical="center"/>
    </xf>
    <xf numFmtId="168" fontId="9" fillId="0" borderId="0" xfId="4249" applyFont="1" applyBorder="1" applyAlignment="1">
      <alignment horizontal="centerContinuous" vertical="center"/>
    </xf>
    <xf numFmtId="168" fontId="9" fillId="0" borderId="0" xfId="4249" applyFont="1" applyBorder="1" applyAlignment="1">
      <alignment vertical="center"/>
    </xf>
    <xf numFmtId="168" fontId="9" fillId="0" borderId="40" xfId="4249" applyFont="1" applyBorder="1" applyAlignment="1">
      <alignment vertical="center"/>
    </xf>
    <xf numFmtId="168" fontId="9" fillId="0" borderId="39" xfId="4249" applyFont="1" applyBorder="1" applyAlignment="1">
      <alignment vertical="center"/>
    </xf>
    <xf numFmtId="168" fontId="9" fillId="0" borderId="0" xfId="4249" applyFont="1" applyBorder="1" applyAlignment="1" applyProtection="1">
      <alignment horizontal="left" vertical="center"/>
    </xf>
    <xf numFmtId="168" fontId="9" fillId="0" borderId="0" xfId="4249" applyFont="1" applyBorder="1" applyAlignment="1">
      <alignment horizontal="left" vertical="center"/>
    </xf>
    <xf numFmtId="168" fontId="9" fillId="0" borderId="41" xfId="4249" applyFont="1" applyBorder="1" applyAlignment="1">
      <alignment vertical="center"/>
    </xf>
    <xf numFmtId="168" fontId="9" fillId="0" borderId="9" xfId="4249" applyFont="1" applyBorder="1" applyAlignment="1">
      <alignment horizontal="centerContinuous" vertical="center"/>
    </xf>
    <xf numFmtId="168" fontId="9" fillId="0" borderId="9" xfId="4249" applyFont="1" applyBorder="1" applyAlignment="1">
      <alignment vertical="center"/>
    </xf>
    <xf numFmtId="168" fontId="9" fillId="0" borderId="42" xfId="4249" applyFont="1" applyBorder="1" applyAlignment="1">
      <alignment vertical="center"/>
    </xf>
    <xf numFmtId="168" fontId="11" fillId="0" borderId="0" xfId="4249" applyFont="1" applyAlignment="1" applyProtection="1">
      <alignment horizontal="left" vertical="center"/>
    </xf>
    <xf numFmtId="168" fontId="11" fillId="0" borderId="0" xfId="4249" applyFont="1" applyAlignment="1">
      <alignment vertical="center"/>
    </xf>
    <xf numFmtId="168" fontId="9" fillId="0" borderId="0" xfId="4249" applyFont="1"/>
    <xf numFmtId="168" fontId="3" fillId="0" borderId="0" xfId="4249" applyAlignment="1" applyProtection="1">
      <alignment horizontal="left"/>
    </xf>
    <xf numFmtId="168" fontId="180" fillId="0" borderId="0" xfId="4249" applyFont="1" applyProtection="1">
      <protection locked="0"/>
    </xf>
    <xf numFmtId="0" fontId="11" fillId="0" borderId="0" xfId="4246" applyFont="1" applyAlignment="1" applyProtection="1">
      <alignment vertical="center"/>
      <protection locked="0"/>
    </xf>
    <xf numFmtId="5" fontId="9" fillId="0" borderId="0" xfId="4246" applyNumberFormat="1" applyFont="1" applyAlignment="1" applyProtection="1">
      <alignment vertical="center"/>
      <protection locked="0"/>
    </xf>
    <xf numFmtId="5" fontId="11" fillId="0" borderId="0" xfId="4246" applyNumberFormat="1" applyFont="1" applyAlignment="1" applyProtection="1">
      <alignment vertical="center"/>
      <protection locked="0"/>
    </xf>
    <xf numFmtId="5" fontId="11" fillId="0" borderId="0" xfId="4246" applyNumberFormat="1" applyFont="1" applyAlignment="1" applyProtection="1">
      <alignment horizontal="right" vertical="center"/>
      <protection locked="0"/>
    </xf>
    <xf numFmtId="5" fontId="2" fillId="0" borderId="0" xfId="4246" applyNumberFormat="1" applyProtection="1">
      <protection locked="0"/>
    </xf>
    <xf numFmtId="0" fontId="2" fillId="0" borderId="0" xfId="4246" applyProtection="1">
      <protection locked="0"/>
    </xf>
    <xf numFmtId="5" fontId="11" fillId="0" borderId="20" xfId="4246" applyNumberFormat="1" applyFont="1" applyBorder="1" applyAlignment="1" applyProtection="1">
      <alignment vertical="center"/>
      <protection locked="0"/>
    </xf>
    <xf numFmtId="5" fontId="11" fillId="0" borderId="21" xfId="4246" applyNumberFormat="1" applyFont="1" applyBorder="1" applyAlignment="1" applyProtection="1">
      <alignment vertical="center"/>
      <protection locked="0"/>
    </xf>
    <xf numFmtId="5" fontId="11" fillId="0" borderId="22" xfId="4246" applyNumberFormat="1" applyFont="1" applyBorder="1" applyAlignment="1" applyProtection="1">
      <alignment vertical="center"/>
      <protection locked="0"/>
    </xf>
    <xf numFmtId="5" fontId="13" fillId="0" borderId="23" xfId="4246" applyNumberFormat="1" applyFont="1" applyBorder="1" applyAlignment="1" applyProtection="1">
      <alignment horizontal="centerContinuous" vertical="center"/>
      <protection locked="0"/>
    </xf>
    <xf numFmtId="5" fontId="13" fillId="0" borderId="0" xfId="4246" applyNumberFormat="1" applyFont="1" applyBorder="1" applyAlignment="1" applyProtection="1">
      <alignment horizontal="centerContinuous" vertical="center"/>
      <protection locked="0"/>
    </xf>
    <xf numFmtId="5" fontId="13" fillId="0" borderId="24" xfId="4246" applyNumberFormat="1" applyFont="1" applyBorder="1" applyAlignment="1" applyProtection="1">
      <alignment horizontal="centerContinuous" vertical="center"/>
      <protection locked="0"/>
    </xf>
    <xf numFmtId="5" fontId="11" fillId="0" borderId="25" xfId="4246" applyNumberFormat="1" applyFont="1" applyBorder="1" applyAlignment="1" applyProtection="1">
      <alignment vertical="center"/>
      <protection locked="0"/>
    </xf>
    <xf numFmtId="5" fontId="11" fillId="0" borderId="26" xfId="4246" applyNumberFormat="1" applyFont="1" applyBorder="1" applyAlignment="1" applyProtection="1">
      <alignment vertical="center"/>
      <protection locked="0"/>
    </xf>
    <xf numFmtId="5" fontId="11" fillId="0" borderId="27" xfId="4246" applyNumberFormat="1" applyFont="1" applyBorder="1" applyAlignment="1" applyProtection="1">
      <alignment vertical="center"/>
      <protection locked="0"/>
    </xf>
    <xf numFmtId="0" fontId="11" fillId="0" borderId="23" xfId="4246" applyFont="1" applyBorder="1" applyAlignment="1" applyProtection="1">
      <alignment horizontal="center" vertical="center"/>
      <protection locked="0"/>
    </xf>
    <xf numFmtId="0" fontId="11" fillId="0" borderId="68" xfId="4246" applyFont="1" applyBorder="1" applyAlignment="1" applyProtection="1">
      <alignment horizontal="center" vertical="center"/>
      <protection locked="0"/>
    </xf>
    <xf numFmtId="0" fontId="11" fillId="0" borderId="0" xfId="4246" applyFont="1" applyBorder="1" applyAlignment="1" applyProtection="1">
      <alignment horizontal="center" vertical="center"/>
      <protection locked="0"/>
    </xf>
    <xf numFmtId="0" fontId="11" fillId="0" borderId="24" xfId="4246" applyFont="1" applyBorder="1" applyAlignment="1" applyProtection="1">
      <alignment horizontal="center" vertical="center"/>
      <protection locked="0"/>
    </xf>
    <xf numFmtId="0" fontId="11" fillId="0" borderId="23" xfId="4246" applyFont="1" applyBorder="1" applyAlignment="1" applyProtection="1">
      <alignment vertical="center"/>
      <protection locked="0"/>
    </xf>
    <xf numFmtId="0" fontId="11" fillId="0" borderId="68" xfId="4246" applyFont="1" applyBorder="1" applyAlignment="1" applyProtection="1">
      <alignment vertical="center"/>
      <protection locked="0"/>
    </xf>
    <xf numFmtId="0" fontId="11" fillId="0" borderId="24" xfId="4246" applyFont="1" applyBorder="1" applyAlignment="1" applyProtection="1">
      <alignment vertical="center"/>
      <protection locked="0"/>
    </xf>
    <xf numFmtId="0" fontId="11" fillId="0" borderId="25" xfId="4246" applyFont="1" applyBorder="1" applyAlignment="1" applyProtection="1">
      <alignment vertical="center"/>
      <protection locked="0"/>
    </xf>
    <xf numFmtId="0" fontId="11" fillId="0" borderId="71" xfId="4246" applyFont="1" applyBorder="1" applyAlignment="1" applyProtection="1">
      <alignment vertical="center"/>
      <protection locked="0"/>
    </xf>
    <xf numFmtId="0" fontId="11" fillId="0" borderId="26" xfId="4246" applyFont="1" applyBorder="1" applyAlignment="1" applyProtection="1">
      <alignment horizontal="center" vertical="center"/>
      <protection locked="0"/>
    </xf>
    <xf numFmtId="0" fontId="11" fillId="0" borderId="71" xfId="4246" applyFont="1" applyBorder="1" applyAlignment="1" applyProtection="1">
      <alignment horizontal="center" vertical="center"/>
      <protection locked="0"/>
    </xf>
    <xf numFmtId="0" fontId="11" fillId="0" borderId="27" xfId="4246" applyFont="1" applyBorder="1" applyAlignment="1" applyProtection="1">
      <alignment horizontal="center" vertical="center"/>
      <protection locked="0"/>
    </xf>
    <xf numFmtId="0" fontId="11" fillId="0" borderId="27" xfId="4246" applyFont="1" applyBorder="1" applyAlignment="1" applyProtection="1">
      <alignment vertical="center"/>
      <protection locked="0"/>
    </xf>
    <xf numFmtId="0" fontId="11" fillId="0" borderId="25" xfId="4246" applyFont="1" applyBorder="1" applyAlignment="1" applyProtection="1">
      <alignment horizontal="center" vertical="center"/>
      <protection locked="0"/>
    </xf>
    <xf numFmtId="0" fontId="11" fillId="0" borderId="26" xfId="4246" applyFont="1" applyBorder="1" applyAlignment="1" applyProtection="1">
      <alignment vertical="center"/>
      <protection locked="0"/>
    </xf>
    <xf numFmtId="37" fontId="178" fillId="125" borderId="71" xfId="4246" applyNumberFormat="1" applyFont="1" applyFill="1" applyBorder="1" applyAlignment="1" applyProtection="1">
      <alignment horizontal="right" vertical="center"/>
      <protection locked="0"/>
    </xf>
    <xf numFmtId="3" fontId="11" fillId="0" borderId="27" xfId="4246" applyNumberFormat="1" applyFont="1" applyFill="1" applyBorder="1" applyAlignment="1" applyProtection="1">
      <alignment horizontal="center" vertical="center"/>
      <protection locked="0"/>
    </xf>
    <xf numFmtId="0" fontId="2" fillId="0" borderId="0" xfId="4246" applyFill="1" applyProtection="1">
      <protection locked="0"/>
    </xf>
    <xf numFmtId="0" fontId="11" fillId="0" borderId="20" xfId="4246" applyFont="1" applyBorder="1" applyAlignment="1" applyProtection="1">
      <alignment horizontal="center" vertical="center"/>
      <protection locked="0"/>
    </xf>
    <xf numFmtId="0" fontId="11" fillId="0" borderId="70" xfId="4246" applyFont="1" applyBorder="1" applyAlignment="1" applyProtection="1">
      <alignment horizontal="center" vertical="center"/>
      <protection locked="0"/>
    </xf>
    <xf numFmtId="0" fontId="11" fillId="0" borderId="21" xfId="4246" applyFont="1" applyBorder="1" applyAlignment="1" applyProtection="1">
      <alignment vertical="center"/>
      <protection locked="0"/>
    </xf>
    <xf numFmtId="37" fontId="178" fillId="0" borderId="70" xfId="4246" applyNumberFormat="1" applyFont="1" applyFill="1" applyBorder="1" applyAlignment="1" applyProtection="1">
      <alignment horizontal="center" vertical="center"/>
      <protection locked="0"/>
    </xf>
    <xf numFmtId="3" fontId="11" fillId="0" borderId="22" xfId="4246" applyNumberFormat="1" applyFont="1" applyFill="1" applyBorder="1" applyAlignment="1" applyProtection="1">
      <alignment horizontal="center" vertical="center"/>
      <protection locked="0"/>
    </xf>
    <xf numFmtId="0" fontId="11" fillId="0" borderId="22" xfId="4246" applyFont="1" applyBorder="1" applyAlignment="1" applyProtection="1">
      <alignment horizontal="center" vertical="center"/>
      <protection locked="0"/>
    </xf>
    <xf numFmtId="37" fontId="178" fillId="0" borderId="71" xfId="4246" applyNumberFormat="1" applyFont="1" applyFill="1" applyBorder="1" applyAlignment="1" applyProtection="1">
      <alignment horizontal="right" vertical="center"/>
      <protection locked="0"/>
    </xf>
    <xf numFmtId="3" fontId="11" fillId="0" borderId="27" xfId="4246" applyNumberFormat="1" applyFont="1" applyFill="1" applyBorder="1" applyAlignment="1" applyProtection="1">
      <alignment vertical="center"/>
      <protection locked="0"/>
    </xf>
    <xf numFmtId="37" fontId="178" fillId="0" borderId="2" xfId="4246" applyNumberFormat="1" applyFont="1" applyFill="1" applyBorder="1" applyAlignment="1" applyProtection="1">
      <alignment horizontal="right" vertical="center"/>
      <protection locked="0"/>
    </xf>
    <xf numFmtId="167" fontId="178" fillId="0" borderId="2" xfId="1930" applyNumberFormat="1" applyFont="1" applyFill="1" applyBorder="1" applyAlignment="1" applyProtection="1">
      <alignment horizontal="right" vertical="center"/>
      <protection locked="0"/>
    </xf>
    <xf numFmtId="37" fontId="178" fillId="0" borderId="68" xfId="4246" applyNumberFormat="1" applyFont="1" applyFill="1" applyBorder="1" applyAlignment="1" applyProtection="1">
      <alignment horizontal="right" vertical="center"/>
      <protection locked="0"/>
    </xf>
    <xf numFmtId="0" fontId="11" fillId="0" borderId="0" xfId="4246" applyFont="1" applyBorder="1" applyAlignment="1" applyProtection="1">
      <alignment vertical="center"/>
      <protection locked="0"/>
    </xf>
    <xf numFmtId="3" fontId="11" fillId="0" borderId="24" xfId="4246" applyNumberFormat="1" applyFont="1" applyFill="1" applyBorder="1" applyAlignment="1" applyProtection="1">
      <alignment horizontal="center" vertical="center"/>
      <protection locked="0"/>
    </xf>
    <xf numFmtId="37" fontId="2" fillId="0" borderId="0" xfId="4246" applyNumberFormat="1" applyProtection="1">
      <protection locked="0"/>
    </xf>
    <xf numFmtId="167" fontId="178" fillId="0" borderId="71" xfId="1930" applyNumberFormat="1" applyFont="1" applyFill="1" applyBorder="1" applyAlignment="1" applyProtection="1">
      <alignment horizontal="right" vertical="center"/>
      <protection locked="0"/>
    </xf>
    <xf numFmtId="0" fontId="178" fillId="0" borderId="0" xfId="4246" applyFont="1" applyBorder="1" applyAlignment="1" applyProtection="1">
      <alignment vertical="center"/>
      <protection locked="0"/>
    </xf>
    <xf numFmtId="0" fontId="2" fillId="0" borderId="23" xfId="4246" applyFont="1" applyBorder="1" applyAlignment="1" applyProtection="1">
      <alignment horizontal="center"/>
      <protection locked="0"/>
    </xf>
    <xf numFmtId="0" fontId="2" fillId="0" borderId="23" xfId="4246" applyBorder="1" applyProtection="1">
      <protection locked="0"/>
    </xf>
    <xf numFmtId="0" fontId="11" fillId="0" borderId="0" xfId="4246" applyFont="1" applyBorder="1" applyAlignment="1" applyProtection="1">
      <alignment horizontal="right" vertical="center"/>
      <protection locked="0"/>
    </xf>
    <xf numFmtId="3" fontId="178" fillId="0" borderId="0" xfId="4246" applyNumberFormat="1" applyFont="1" applyBorder="1" applyAlignment="1" applyProtection="1">
      <alignment vertical="center"/>
      <protection locked="0"/>
    </xf>
    <xf numFmtId="3" fontId="11" fillId="0" borderId="0" xfId="4246" applyNumberFormat="1" applyFont="1" applyBorder="1" applyAlignment="1" applyProtection="1">
      <alignment vertical="center"/>
      <protection locked="0"/>
    </xf>
    <xf numFmtId="0" fontId="178" fillId="0" borderId="26" xfId="4246" applyFont="1" applyBorder="1" applyAlignment="1" applyProtection="1">
      <alignment vertical="center"/>
      <protection locked="0"/>
    </xf>
    <xf numFmtId="5" fontId="166" fillId="0" borderId="0" xfId="4246" applyNumberFormat="1" applyFont="1" applyAlignment="1" applyProtection="1">
      <alignment vertical="center"/>
      <protection locked="0"/>
    </xf>
    <xf numFmtId="0" fontId="2" fillId="0" borderId="0" xfId="4246" applyAlignment="1" applyProtection="1">
      <alignment vertical="center"/>
      <protection locked="0"/>
    </xf>
    <xf numFmtId="5" fontId="178" fillId="0" borderId="0" xfId="4246" applyNumberFormat="1" applyFont="1" applyAlignment="1" applyProtection="1">
      <alignment vertical="center"/>
      <protection locked="0"/>
    </xf>
    <xf numFmtId="5" fontId="178" fillId="0" borderId="21" xfId="4246" applyNumberFormat="1" applyFont="1" applyBorder="1" applyAlignment="1" applyProtection="1">
      <alignment vertical="center"/>
      <protection locked="0"/>
    </xf>
    <xf numFmtId="5" fontId="179" fillId="0" borderId="0" xfId="4246" applyNumberFormat="1" applyFont="1" applyBorder="1" applyAlignment="1" applyProtection="1">
      <alignment horizontal="centerContinuous" vertical="center"/>
      <protection locked="0"/>
    </xf>
    <xf numFmtId="5" fontId="178" fillId="0" borderId="26" xfId="4246" applyNumberFormat="1" applyFont="1" applyBorder="1" applyAlignment="1" applyProtection="1">
      <alignment vertical="center"/>
      <protection locked="0"/>
    </xf>
    <xf numFmtId="0" fontId="178" fillId="0" borderId="68" xfId="4246" applyFont="1" applyBorder="1" applyAlignment="1" applyProtection="1">
      <alignment horizontal="center" vertical="center"/>
      <protection locked="0"/>
    </xf>
    <xf numFmtId="0" fontId="178" fillId="0" borderId="71" xfId="4246" applyFont="1" applyBorder="1" applyAlignment="1" applyProtection="1">
      <alignment horizontal="center" vertical="center"/>
      <protection locked="0"/>
    </xf>
    <xf numFmtId="0" fontId="11" fillId="0" borderId="20" xfId="4246" applyFont="1" applyBorder="1" applyAlignment="1" applyProtection="1">
      <alignment vertical="center"/>
      <protection locked="0"/>
    </xf>
    <xf numFmtId="0" fontId="11" fillId="0" borderId="70" xfId="4246" applyFont="1" applyBorder="1" applyAlignment="1" applyProtection="1">
      <alignment vertical="center"/>
      <protection locked="0"/>
    </xf>
    <xf numFmtId="37" fontId="166" fillId="0" borderId="70" xfId="4246" applyNumberFormat="1" applyFont="1" applyFill="1" applyBorder="1" applyAlignment="1" applyProtection="1">
      <alignment horizontal="center" vertical="center"/>
      <protection locked="0"/>
    </xf>
    <xf numFmtId="41" fontId="178" fillId="0" borderId="71" xfId="1930" applyNumberFormat="1" applyFont="1" applyFill="1" applyBorder="1" applyAlignment="1" applyProtection="1">
      <alignment horizontal="center" vertical="center"/>
      <protection locked="0"/>
    </xf>
    <xf numFmtId="41" fontId="178" fillId="0" borderId="2" xfId="1930" applyNumberFormat="1" applyFont="1" applyFill="1" applyBorder="1" applyAlignment="1" applyProtection="1">
      <alignment horizontal="center" vertical="center"/>
      <protection locked="0"/>
    </xf>
    <xf numFmtId="41" fontId="178" fillId="0" borderId="68" xfId="1930" applyNumberFormat="1" applyFont="1" applyFill="1" applyBorder="1" applyAlignment="1" applyProtection="1">
      <alignment horizontal="center" vertical="center"/>
      <protection locked="0"/>
    </xf>
    <xf numFmtId="0" fontId="11" fillId="0" borderId="22" xfId="4246" applyFont="1" applyBorder="1" applyAlignment="1" applyProtection="1">
      <alignment vertical="center"/>
      <protection locked="0"/>
    </xf>
    <xf numFmtId="41" fontId="178" fillId="125" borderId="71" xfId="1930" applyNumberFormat="1" applyFont="1" applyFill="1" applyBorder="1" applyAlignment="1" applyProtection="1">
      <alignment horizontal="center" vertical="center"/>
      <protection locked="0"/>
    </xf>
    <xf numFmtId="5" fontId="11" fillId="0" borderId="23" xfId="4246" applyNumberFormat="1" applyFont="1" applyBorder="1" applyAlignment="1" applyProtection="1">
      <alignment vertical="center"/>
      <protection locked="0"/>
    </xf>
    <xf numFmtId="5" fontId="11" fillId="0" borderId="0" xfId="4246" applyNumberFormat="1" applyFont="1" applyBorder="1" applyAlignment="1" applyProtection="1">
      <alignment vertical="center"/>
      <protection locked="0"/>
    </xf>
    <xf numFmtId="5" fontId="178" fillId="0" borderId="0" xfId="4246" applyNumberFormat="1" applyFont="1" applyBorder="1" applyAlignment="1" applyProtection="1">
      <alignment vertical="center"/>
      <protection locked="0"/>
    </xf>
    <xf numFmtId="5" fontId="11" fillId="0" borderId="24" xfId="4246" applyNumberFormat="1" applyFont="1" applyBorder="1" applyAlignment="1" applyProtection="1">
      <alignment vertical="center"/>
      <protection locked="0"/>
    </xf>
    <xf numFmtId="5" fontId="2" fillId="0" borderId="0" xfId="4246" applyNumberFormat="1" applyAlignment="1" applyProtection="1">
      <alignment vertical="center"/>
      <protection locked="0"/>
    </xf>
    <xf numFmtId="0" fontId="11" fillId="0" borderId="0" xfId="4246" applyFont="1" applyBorder="1" applyAlignment="1" applyProtection="1">
      <alignment horizontal="left" vertical="center"/>
      <protection locked="0"/>
    </xf>
    <xf numFmtId="3" fontId="11" fillId="0" borderId="0" xfId="4246" applyNumberFormat="1" applyFont="1" applyBorder="1" applyAlignment="1" applyProtection="1">
      <alignment horizontal="center" vertical="center"/>
      <protection locked="0"/>
    </xf>
    <xf numFmtId="37" fontId="178" fillId="0" borderId="0" xfId="4246" applyNumberFormat="1" applyFont="1" applyBorder="1" applyAlignment="1" applyProtection="1">
      <alignment vertical="center"/>
      <protection locked="0"/>
    </xf>
    <xf numFmtId="5" fontId="178" fillId="0" borderId="0" xfId="4246" applyNumberFormat="1" applyFont="1" applyAlignment="1" applyProtection="1">
      <alignment horizontal="right" vertical="center"/>
      <protection locked="0"/>
    </xf>
    <xf numFmtId="0" fontId="213" fillId="0" borderId="0" xfId="4246" applyFont="1" applyProtection="1">
      <protection locked="0"/>
    </xf>
    <xf numFmtId="37" fontId="178" fillId="0" borderId="71" xfId="4246" applyNumberFormat="1" applyFont="1" applyFill="1" applyBorder="1" applyAlignment="1" applyProtection="1">
      <alignment horizontal="center" vertical="center"/>
      <protection locked="0"/>
    </xf>
    <xf numFmtId="167" fontId="178" fillId="0" borderId="2" xfId="4246" applyNumberFormat="1" applyFont="1" applyFill="1" applyBorder="1" applyAlignment="1" applyProtection="1">
      <alignment vertical="center"/>
      <protection locked="0"/>
    </xf>
    <xf numFmtId="167" fontId="178" fillId="0" borderId="68" xfId="4246" applyNumberFormat="1" applyFont="1" applyFill="1" applyBorder="1" applyAlignment="1" applyProtection="1">
      <alignment horizontal="center" vertical="center"/>
      <protection locked="0"/>
    </xf>
    <xf numFmtId="167" fontId="178" fillId="0" borderId="71" xfId="4246" applyNumberFormat="1" applyFont="1" applyFill="1" applyBorder="1" applyAlignment="1" applyProtection="1">
      <alignment horizontal="center" vertical="center"/>
      <protection locked="0"/>
    </xf>
    <xf numFmtId="0" fontId="2" fillId="0" borderId="0" xfId="4246"/>
    <xf numFmtId="167" fontId="178" fillId="0" borderId="2" xfId="4246" applyNumberFormat="1" applyFont="1" applyFill="1" applyBorder="1" applyAlignment="1" applyProtection="1">
      <alignment horizontal="center" vertical="center"/>
      <protection locked="0"/>
    </xf>
    <xf numFmtId="167" fontId="178" fillId="0" borderId="71" xfId="1930" applyNumberFormat="1" applyFont="1" applyFill="1" applyBorder="1" applyAlignment="1" applyProtection="1">
      <alignment horizontal="center" vertical="center"/>
      <protection locked="0"/>
    </xf>
    <xf numFmtId="3" fontId="11" fillId="0" borderId="27" xfId="4246" applyNumberFormat="1" applyFont="1" applyBorder="1" applyAlignment="1" applyProtection="1">
      <alignment horizontal="center" vertical="center"/>
      <protection locked="0"/>
    </xf>
    <xf numFmtId="167" fontId="178" fillId="0" borderId="70" xfId="4246" applyNumberFormat="1" applyFont="1" applyFill="1" applyBorder="1" applyAlignment="1" applyProtection="1">
      <alignment horizontal="center" vertical="center"/>
      <protection locked="0"/>
    </xf>
    <xf numFmtId="167" fontId="178" fillId="0" borderId="71" xfId="4246" applyNumberFormat="1" applyFont="1" applyFill="1" applyBorder="1" applyAlignment="1" applyProtection="1">
      <alignment vertical="center"/>
      <protection locked="0"/>
    </xf>
    <xf numFmtId="167" fontId="178" fillId="0" borderId="71" xfId="4246" applyNumberFormat="1" applyFont="1" applyFill="1" applyBorder="1" applyAlignment="1" applyProtection="1">
      <alignment horizontal="right" vertical="center"/>
      <protection locked="0"/>
    </xf>
    <xf numFmtId="43" fontId="178" fillId="0" borderId="2" xfId="4246" applyNumberFormat="1" applyFont="1" applyBorder="1" applyAlignment="1" applyProtection="1">
      <alignment horizontal="right" vertical="center"/>
      <protection locked="0"/>
    </xf>
    <xf numFmtId="0" fontId="9" fillId="0" borderId="0" xfId="4246" applyFont="1" applyAlignment="1" applyProtection="1">
      <alignment vertical="center"/>
      <protection locked="0"/>
    </xf>
    <xf numFmtId="0" fontId="9" fillId="0" borderId="0" xfId="4246" applyFont="1" applyProtection="1">
      <protection locked="0"/>
    </xf>
    <xf numFmtId="0" fontId="11" fillId="0" borderId="0" xfId="2619" applyFont="1" applyAlignment="1">
      <alignment horizontal="left"/>
    </xf>
    <xf numFmtId="0" fontId="9" fillId="0" borderId="0" xfId="2619" applyFont="1"/>
    <xf numFmtId="0" fontId="11" fillId="0" borderId="0" xfId="2619" applyFont="1" applyAlignment="1">
      <alignment horizontal="right"/>
    </xf>
    <xf numFmtId="0" fontId="10" fillId="0" borderId="0" xfId="2619" applyFont="1"/>
    <xf numFmtId="0" fontId="9" fillId="0" borderId="20" xfId="2619" applyFont="1" applyBorder="1"/>
    <xf numFmtId="0" fontId="9" fillId="0" borderId="21" xfId="2619" applyFont="1" applyBorder="1"/>
    <xf numFmtId="0" fontId="9" fillId="0" borderId="22" xfId="2619" applyFont="1" applyBorder="1"/>
    <xf numFmtId="0" fontId="9" fillId="0" borderId="23" xfId="2619" applyFont="1" applyBorder="1"/>
    <xf numFmtId="0" fontId="9" fillId="0" borderId="0" xfId="2619" applyFont="1" applyBorder="1"/>
    <xf numFmtId="0" fontId="9" fillId="0" borderId="24" xfId="2619" applyFont="1" applyBorder="1"/>
    <xf numFmtId="0" fontId="144" fillId="0" borderId="0" xfId="2619" applyFont="1" applyBorder="1" applyAlignment="1">
      <alignment horizontal="center"/>
    </xf>
    <xf numFmtId="0" fontId="9" fillId="0" borderId="0" xfId="2619" applyFont="1" applyBorder="1" applyAlignment="1">
      <alignment horizontal="center"/>
    </xf>
    <xf numFmtId="0" fontId="6" fillId="0" borderId="0" xfId="2619" applyFont="1" applyBorder="1" applyAlignment="1">
      <alignment horizontal="center"/>
    </xf>
    <xf numFmtId="0" fontId="143" fillId="0" borderId="0" xfId="2619" applyFont="1" applyBorder="1" applyAlignment="1">
      <alignment horizontal="center"/>
    </xf>
    <xf numFmtId="0" fontId="9" fillId="0" borderId="25" xfId="2619" applyFont="1" applyBorder="1"/>
    <xf numFmtId="0" fontId="9" fillId="0" borderId="26" xfId="2619" applyFont="1" applyBorder="1"/>
    <xf numFmtId="0" fontId="9" fillId="0" borderId="27" xfId="2619" applyFont="1" applyBorder="1"/>
    <xf numFmtId="0" fontId="1" fillId="0" borderId="0" xfId="2619" applyFont="1"/>
    <xf numFmtId="0" fontId="11" fillId="125" borderId="0" xfId="4195" quotePrefix="1" applyNumberFormat="1" applyFont="1" applyFill="1" applyAlignment="1" applyProtection="1">
      <alignment horizontal="left" vertical="center"/>
      <protection locked="0"/>
    </xf>
    <xf numFmtId="175" fontId="172" fillId="0" borderId="20" xfId="4195" applyNumberFormat="1" applyFont="1" applyBorder="1" applyAlignment="1" applyProtection="1">
      <alignment horizontal="centerContinuous" vertical="center"/>
      <protection locked="0"/>
    </xf>
    <xf numFmtId="0" fontId="11" fillId="0" borderId="0" xfId="4195" applyFont="1" applyAlignment="1" applyProtection="1">
      <alignment horizontal="right" vertical="center"/>
      <protection locked="0"/>
    </xf>
    <xf numFmtId="175" fontId="11" fillId="125" borderId="0" xfId="4197" quotePrefix="1" applyNumberFormat="1" applyFont="1" applyFill="1" applyAlignment="1" applyProtection="1">
      <alignment vertical="center"/>
      <protection locked="0"/>
    </xf>
    <xf numFmtId="0" fontId="11" fillId="125" borderId="0" xfId="4197" applyNumberFormat="1" applyFont="1" applyFill="1" applyAlignment="1" applyProtection="1">
      <alignment horizontal="right" vertical="center"/>
      <protection locked="0"/>
    </xf>
    <xf numFmtId="41" fontId="11" fillId="0" borderId="54" xfId="4197" applyNumberFormat="1" applyFont="1" applyBorder="1" applyAlignment="1" applyProtection="1">
      <alignment vertical="center"/>
      <protection locked="0"/>
    </xf>
    <xf numFmtId="41" fontId="11" fillId="0" borderId="55" xfId="4197" applyNumberFormat="1" applyFont="1" applyFill="1" applyBorder="1" applyAlignment="1" applyProtection="1">
      <alignment vertical="center"/>
      <protection locked="0"/>
    </xf>
    <xf numFmtId="43" fontId="11" fillId="0" borderId="26" xfId="4197" applyNumberFormat="1" applyFont="1" applyFill="1" applyBorder="1" applyAlignment="1" applyProtection="1">
      <alignment vertical="center"/>
      <protection locked="0"/>
    </xf>
    <xf numFmtId="41" fontId="169" fillId="0" borderId="54" xfId="4197" applyNumberFormat="1" applyFont="1" applyFill="1" applyBorder="1" applyAlignment="1" applyProtection="1">
      <alignment vertical="center"/>
      <protection locked="0"/>
    </xf>
    <xf numFmtId="41" fontId="169" fillId="0" borderId="55" xfId="4197" applyNumberFormat="1" applyFont="1" applyFill="1" applyBorder="1" applyAlignment="1" applyProtection="1">
      <alignment vertical="center"/>
      <protection locked="0"/>
    </xf>
    <xf numFmtId="43" fontId="9" fillId="0" borderId="27" xfId="4197" applyNumberFormat="1" applyFont="1" applyFill="1" applyBorder="1" applyAlignment="1" applyProtection="1">
      <alignment vertical="center"/>
      <protection locked="0"/>
    </xf>
    <xf numFmtId="43" fontId="11" fillId="0" borderId="26" xfId="1930" applyNumberFormat="1" applyFont="1" applyFill="1" applyBorder="1" applyAlignment="1" applyProtection="1">
      <alignment vertical="center"/>
      <protection locked="0"/>
    </xf>
    <xf numFmtId="43" fontId="9" fillId="0" borderId="27" xfId="4197" applyNumberFormat="1" applyFont="1" applyFill="1" applyBorder="1" applyAlignment="1" applyProtection="1">
      <alignment horizontal="centerContinuous" vertical="center"/>
      <protection locked="0"/>
    </xf>
    <xf numFmtId="43" fontId="11" fillId="0" borderId="55" xfId="4197" applyNumberFormat="1" applyFont="1" applyFill="1" applyBorder="1" applyAlignment="1" applyProtection="1">
      <alignment vertical="center"/>
      <protection locked="0"/>
    </xf>
    <xf numFmtId="41" fontId="11" fillId="0" borderId="88" xfId="4197" applyNumberFormat="1" applyFont="1" applyBorder="1" applyAlignment="1" applyProtection="1">
      <alignment vertical="center"/>
      <protection locked="0"/>
    </xf>
    <xf numFmtId="41" fontId="11" fillId="0" borderId="89" xfId="4197" applyNumberFormat="1" applyFont="1" applyFill="1" applyBorder="1" applyAlignment="1" applyProtection="1">
      <alignment vertical="center"/>
      <protection locked="0"/>
    </xf>
    <xf numFmtId="43" fontId="11" fillId="0" borderId="90" xfId="4197" applyNumberFormat="1" applyFont="1" applyFill="1" applyBorder="1" applyAlignment="1" applyProtection="1">
      <alignment vertical="center"/>
      <protection locked="0"/>
    </xf>
    <xf numFmtId="41" fontId="9" fillId="0" borderId="88" xfId="4197" applyNumberFormat="1" applyFont="1" applyFill="1" applyBorder="1" applyAlignment="1" applyProtection="1">
      <alignment vertical="center"/>
      <protection locked="0"/>
    </xf>
    <xf numFmtId="41" fontId="9" fillId="0" borderId="90" xfId="4197" applyNumberFormat="1" applyFont="1" applyFill="1" applyBorder="1" applyAlignment="1" applyProtection="1">
      <alignment vertical="center"/>
      <protection locked="0"/>
    </xf>
    <xf numFmtId="43" fontId="9" fillId="0" borderId="91" xfId="4197" applyNumberFormat="1" applyFont="1" applyFill="1" applyBorder="1" applyAlignment="1" applyProtection="1">
      <alignment vertical="center"/>
      <protection locked="0"/>
    </xf>
    <xf numFmtId="41" fontId="11" fillId="0" borderId="52" xfId="4197" applyNumberFormat="1" applyFont="1" applyBorder="1" applyAlignment="1" applyProtection="1">
      <alignment vertical="center"/>
      <protection locked="0"/>
    </xf>
    <xf numFmtId="41" fontId="11" fillId="0" borderId="92" xfId="4197" applyNumberFormat="1" applyFont="1" applyFill="1" applyBorder="1" applyAlignment="1" applyProtection="1">
      <alignment vertical="center"/>
      <protection locked="0"/>
    </xf>
    <xf numFmtId="43" fontId="11" fillId="0" borderId="93" xfId="4197" applyNumberFormat="1" applyFont="1" applyFill="1" applyBorder="1" applyAlignment="1" applyProtection="1">
      <alignment vertical="center"/>
      <protection locked="0"/>
    </xf>
    <xf numFmtId="41" fontId="9" fillId="0" borderId="52" xfId="4197" applyNumberFormat="1" applyFont="1" applyFill="1" applyBorder="1" applyAlignment="1" applyProtection="1">
      <alignment vertical="center"/>
      <protection locked="0"/>
    </xf>
    <xf numFmtId="41" fontId="9" fillId="0" borderId="40" xfId="4197" applyNumberFormat="1" applyFont="1" applyFill="1" applyBorder="1" applyAlignment="1" applyProtection="1">
      <alignment vertical="center"/>
      <protection locked="0"/>
    </xf>
    <xf numFmtId="43" fontId="9" fillId="0" borderId="24" xfId="4197" applyNumberFormat="1" applyFont="1" applyFill="1" applyBorder="1" applyAlignment="1" applyProtection="1">
      <alignment vertical="center"/>
      <protection locked="0"/>
    </xf>
    <xf numFmtId="43" fontId="11" fillId="125" borderId="90" xfId="4197" applyNumberFormat="1" applyFont="1" applyFill="1" applyBorder="1" applyAlignment="1" applyProtection="1">
      <alignment vertical="center"/>
      <protection locked="0"/>
    </xf>
    <xf numFmtId="41" fontId="169" fillId="0" borderId="88" xfId="4197" applyNumberFormat="1" applyFont="1" applyFill="1" applyBorder="1" applyAlignment="1" applyProtection="1">
      <alignment vertical="center"/>
      <protection locked="0"/>
    </xf>
    <xf numFmtId="41" fontId="169" fillId="0" borderId="90" xfId="4197" applyNumberFormat="1" applyFont="1" applyFill="1" applyBorder="1" applyAlignment="1" applyProtection="1">
      <alignment vertical="center"/>
      <protection locked="0"/>
    </xf>
    <xf numFmtId="41" fontId="11" fillId="0" borderId="56" xfId="4198" applyNumberFormat="1" applyFont="1" applyBorder="1" applyAlignment="1" applyProtection="1">
      <alignment vertical="center"/>
      <protection locked="0"/>
    </xf>
    <xf numFmtId="41" fontId="11" fillId="0" borderId="42" xfId="4198" applyNumberFormat="1" applyFont="1" applyFill="1" applyBorder="1" applyAlignment="1" applyProtection="1">
      <alignment vertical="center"/>
      <protection locked="0"/>
    </xf>
    <xf numFmtId="43" fontId="11" fillId="125" borderId="56" xfId="1930" applyNumberFormat="1" applyFont="1" applyFill="1" applyBorder="1" applyAlignment="1" applyProtection="1">
      <alignment horizontal="center" vertical="center"/>
      <protection locked="0"/>
    </xf>
    <xf numFmtId="41" fontId="11" fillId="0" borderId="56" xfId="4198" applyNumberFormat="1" applyFont="1" applyFill="1" applyBorder="1" applyAlignment="1" applyProtection="1">
      <alignment vertical="center"/>
      <protection locked="0"/>
    </xf>
    <xf numFmtId="43" fontId="9" fillId="0" borderId="58" xfId="4197" applyNumberFormat="1" applyFont="1" applyFill="1" applyBorder="1" applyAlignment="1" applyProtection="1">
      <alignment horizontal="center" vertical="center"/>
      <protection locked="0"/>
    </xf>
    <xf numFmtId="0" fontId="11" fillId="125" borderId="26" xfId="4198" quotePrefix="1" applyNumberFormat="1" applyFont="1" applyFill="1" applyBorder="1" applyAlignment="1" applyProtection="1">
      <alignment horizontal="left" vertical="center"/>
      <protection locked="0"/>
    </xf>
    <xf numFmtId="175" fontId="9" fillId="125" borderId="58" xfId="4198" applyNumberFormat="1" applyFont="1" applyFill="1" applyBorder="1" applyAlignment="1" applyProtection="1">
      <alignment horizontal="centerContinuous" vertical="center"/>
      <protection locked="0"/>
    </xf>
    <xf numFmtId="0" fontId="9" fillId="125" borderId="58" xfId="4198" applyFont="1" applyFill="1" applyBorder="1" applyAlignment="1" applyProtection="1">
      <alignment horizontal="centerContinuous" vertical="center"/>
      <protection locked="0"/>
    </xf>
    <xf numFmtId="0" fontId="9" fillId="0" borderId="54" xfId="4198" applyFont="1" applyBorder="1" applyAlignment="1" applyProtection="1">
      <alignment horizontal="centerContinuous" vertical="center"/>
      <protection locked="0"/>
    </xf>
    <xf numFmtId="37" fontId="9" fillId="0" borderId="23" xfId="4198" applyNumberFormat="1" applyFont="1" applyBorder="1" applyAlignment="1" applyProtection="1">
      <alignment vertical="center"/>
      <protection locked="0"/>
    </xf>
    <xf numFmtId="41" fontId="2" fillId="0" borderId="23" xfId="4198" applyNumberFormat="1" applyBorder="1" applyProtection="1">
      <protection locked="0"/>
    </xf>
    <xf numFmtId="0" fontId="9" fillId="0" borderId="99" xfId="4198" applyFont="1" applyBorder="1" applyAlignment="1" applyProtection="1">
      <alignment horizontal="centerContinuous" vertical="center"/>
      <protection locked="0"/>
    </xf>
    <xf numFmtId="0" fontId="9" fillId="0" borderId="52" xfId="4198" applyFont="1" applyBorder="1" applyAlignment="1" applyProtection="1">
      <alignment horizontal="centerContinuous" vertical="center"/>
      <protection locked="0"/>
    </xf>
    <xf numFmtId="0" fontId="9" fillId="0" borderId="65" xfId="4198" applyFont="1" applyBorder="1" applyAlignment="1" applyProtection="1">
      <alignment horizontal="centerContinuous" vertical="center"/>
      <protection locked="0"/>
    </xf>
    <xf numFmtId="41" fontId="166" fillId="0" borderId="103" xfId="4198" applyNumberFormat="1" applyFont="1" applyBorder="1" applyAlignment="1" applyProtection="1">
      <alignment vertical="center"/>
      <protection locked="0"/>
    </xf>
    <xf numFmtId="175" fontId="11" fillId="0" borderId="0" xfId="4198" applyNumberFormat="1" applyFont="1" applyBorder="1" applyAlignment="1" applyProtection="1">
      <alignment horizontal="right" vertical="center"/>
      <protection locked="0"/>
    </xf>
    <xf numFmtId="0" fontId="11" fillId="0" borderId="0" xfId="4206" applyFont="1" applyAlignment="1" applyProtection="1">
      <alignment horizontal="right"/>
      <protection locked="0"/>
    </xf>
    <xf numFmtId="37" fontId="1" fillId="0" borderId="39" xfId="4213" quotePrefix="1" applyFont="1" applyFill="1" applyBorder="1" applyAlignment="1" applyProtection="1">
      <alignment horizontal="center" vertical="center" textRotation="180"/>
    </xf>
    <xf numFmtId="0" fontId="1" fillId="0" borderId="39" xfId="2639" quotePrefix="1" applyFont="1" applyFill="1" applyBorder="1" applyAlignment="1">
      <alignment horizontal="left"/>
    </xf>
    <xf numFmtId="0" fontId="1" fillId="0" borderId="0" xfId="2639" quotePrefix="1" applyFont="1" applyFill="1" applyBorder="1" applyAlignment="1">
      <alignment horizontal="left"/>
    </xf>
    <xf numFmtId="0" fontId="1" fillId="0" borderId="39" xfId="2639" applyFont="1" applyFill="1" applyBorder="1" applyAlignment="1">
      <alignment horizontal="left"/>
    </xf>
    <xf numFmtId="0" fontId="1" fillId="0" borderId="0" xfId="2639" applyFont="1" applyFill="1" applyBorder="1" applyAlignment="1">
      <alignment horizontal="left"/>
    </xf>
    <xf numFmtId="37" fontId="1" fillId="0" borderId="39" xfId="4213" quotePrefix="1" applyFont="1" applyFill="1" applyBorder="1" applyAlignment="1" applyProtection="1">
      <alignment horizontal="center" vertical="center" textRotation="180"/>
    </xf>
    <xf numFmtId="37" fontId="1" fillId="0" borderId="39" xfId="4213" applyFont="1" applyFill="1" applyBorder="1" applyAlignment="1">
      <alignment horizontal="center" vertical="center" textRotation="180"/>
    </xf>
    <xf numFmtId="37" fontId="1" fillId="0" borderId="39" xfId="4213" applyFont="1" applyFill="1" applyBorder="1" applyAlignment="1">
      <alignment horizontal="center" vertical="center" textRotation="180"/>
    </xf>
    <xf numFmtId="3" fontId="1" fillId="0" borderId="0" xfId="2639" applyNumberFormat="1" applyFill="1" applyBorder="1"/>
    <xf numFmtId="0" fontId="1" fillId="0" borderId="0" xfId="2639"/>
    <xf numFmtId="37" fontId="1" fillId="0" borderId="39" xfId="4213" quotePrefix="1" applyFont="1" applyFill="1" applyBorder="1" applyAlignment="1" applyProtection="1">
      <alignment vertical="center" textRotation="180"/>
    </xf>
    <xf numFmtId="37" fontId="1" fillId="0" borderId="39" xfId="4213" quotePrefix="1" applyFont="1" applyFill="1" applyBorder="1" applyAlignment="1">
      <alignment horizontal="center" vertical="top" textRotation="180"/>
    </xf>
    <xf numFmtId="37" fontId="1" fillId="0" borderId="39" xfId="4213" quotePrefix="1" applyFont="1" applyFill="1" applyBorder="1" applyAlignment="1">
      <alignment horizontal="center" vertical="top" textRotation="180"/>
    </xf>
    <xf numFmtId="37" fontId="1" fillId="0" borderId="39" xfId="4213" applyFont="1" applyFill="1" applyBorder="1" applyAlignment="1" applyProtection="1">
      <alignment horizontal="left" textRotation="180"/>
    </xf>
    <xf numFmtId="37" fontId="1" fillId="0" borderId="39" xfId="4213" applyFont="1" applyFill="1" applyBorder="1" applyAlignment="1" applyProtection="1">
      <alignment horizontal="center" vertical="center" textRotation="180"/>
    </xf>
    <xf numFmtId="37" fontId="1" fillId="0" borderId="39" xfId="4213" quotePrefix="1" applyFont="1" applyFill="1" applyBorder="1" applyAlignment="1">
      <alignment horizontal="center" vertical="center" textRotation="180"/>
    </xf>
    <xf numFmtId="37" fontId="1" fillId="0" borderId="39" xfId="4213" quotePrefix="1" applyFont="1" applyFill="1" applyBorder="1" applyAlignment="1">
      <alignment horizontal="center" vertical="center" textRotation="180"/>
    </xf>
    <xf numFmtId="37" fontId="1" fillId="0" borderId="39" xfId="4213" applyFont="1" applyFill="1" applyBorder="1" applyAlignment="1" applyProtection="1">
      <alignment vertical="center" textRotation="180"/>
    </xf>
    <xf numFmtId="0" fontId="11" fillId="0" borderId="26" xfId="4232" applyNumberFormat="1" applyFont="1" applyBorder="1" applyAlignment="1" applyProtection="1">
      <alignment horizontal="right" vertical="center"/>
      <protection locked="0"/>
    </xf>
    <xf numFmtId="0" fontId="141" fillId="0" borderId="39" xfId="4238" applyFont="1" applyFill="1" applyBorder="1" applyAlignment="1">
      <alignment horizontal="center" vertical="center" textRotation="180"/>
    </xf>
    <xf numFmtId="0" fontId="141" fillId="0" borderId="40" xfId="4238" applyFont="1" applyFill="1" applyBorder="1" applyAlignment="1">
      <alignment horizontal="center" vertical="center" textRotation="180"/>
    </xf>
    <xf numFmtId="167" fontId="9" fillId="0" borderId="42" xfId="1964" applyNumberFormat="1" applyFont="1" applyBorder="1" applyAlignment="1">
      <alignment vertical="center"/>
    </xf>
    <xf numFmtId="167" fontId="9" fillId="0" borderId="94" xfId="1964" applyNumberFormat="1" applyFont="1" applyBorder="1" applyAlignment="1">
      <alignment vertical="center"/>
    </xf>
    <xf numFmtId="167" fontId="9" fillId="0" borderId="58" xfId="1964" applyNumberFormat="1" applyFont="1" applyBorder="1" applyAlignment="1">
      <alignment vertical="center"/>
    </xf>
    <xf numFmtId="167" fontId="9" fillId="0" borderId="56" xfId="1964" applyNumberFormat="1" applyFont="1" applyBorder="1" applyAlignment="1">
      <alignment vertical="center"/>
    </xf>
    <xf numFmtId="167" fontId="9" fillId="0" borderId="40" xfId="1964" applyNumberFormat="1" applyFont="1" applyBorder="1"/>
    <xf numFmtId="167" fontId="9" fillId="0" borderId="68" xfId="1964" applyNumberFormat="1" applyFont="1" applyBorder="1"/>
    <xf numFmtId="167" fontId="9" fillId="0" borderId="52" xfId="1964" applyNumberFormat="1" applyFont="1" applyBorder="1"/>
    <xf numFmtId="167" fontId="9" fillId="0" borderId="55" xfId="1964" applyNumberFormat="1" applyFont="1" applyBorder="1"/>
    <xf numFmtId="167" fontId="9" fillId="0" borderId="71" xfId="1964" applyNumberFormat="1" applyFont="1" applyBorder="1"/>
    <xf numFmtId="167" fontId="9" fillId="0" borderId="2" xfId="1964" applyNumberFormat="1" applyFont="1" applyBorder="1" applyAlignment="1">
      <alignment vertical="center"/>
    </xf>
    <xf numFmtId="167" fontId="9" fillId="0" borderId="54" xfId="1964" applyNumberFormat="1" applyFont="1" applyBorder="1"/>
    <xf numFmtId="167" fontId="9" fillId="0" borderId="135" xfId="1964" applyNumberFormat="1" applyFont="1" applyBorder="1"/>
    <xf numFmtId="167" fontId="9" fillId="0" borderId="27" xfId="1964" applyNumberFormat="1" applyFont="1" applyBorder="1"/>
    <xf numFmtId="167" fontId="9" fillId="0" borderId="86" xfId="1964" applyNumberFormat="1" applyFont="1" applyBorder="1"/>
    <xf numFmtId="167" fontId="9" fillId="0" borderId="209" xfId="1964" applyNumberFormat="1" applyFont="1" applyBorder="1" applyAlignment="1">
      <alignment vertical="center"/>
    </xf>
    <xf numFmtId="167" fontId="9" fillId="0" borderId="82" xfId="1964" applyNumberFormat="1" applyFont="1" applyBorder="1" applyAlignment="1">
      <alignment vertical="center"/>
    </xf>
    <xf numFmtId="0" fontId="141" fillId="0" borderId="39" xfId="4238" applyFont="1" applyFill="1" applyBorder="1" applyAlignment="1">
      <alignment horizontal="center" vertical="center" textRotation="180"/>
    </xf>
    <xf numFmtId="167" fontId="9" fillId="0" borderId="42" xfId="1964" applyNumberFormat="1" applyFont="1" applyBorder="1" applyAlignment="1"/>
    <xf numFmtId="190" fontId="166" fillId="0" borderId="58" xfId="4237" applyNumberFormat="1" applyFont="1" applyBorder="1" applyAlignment="1">
      <alignment horizontal="center"/>
    </xf>
    <xf numFmtId="167" fontId="166" fillId="0" borderId="58" xfId="1964" applyNumberFormat="1" applyFont="1" applyFill="1" applyBorder="1" applyAlignment="1">
      <alignment vertical="center"/>
    </xf>
    <xf numFmtId="167" fontId="166" fillId="0" borderId="58" xfId="1964" applyNumberFormat="1" applyFont="1" applyBorder="1" applyAlignment="1">
      <alignment vertical="center"/>
    </xf>
    <xf numFmtId="167" fontId="9" fillId="0" borderId="40" xfId="1964" applyNumberFormat="1" applyFont="1" applyBorder="1" applyAlignment="1">
      <alignment vertical="center"/>
    </xf>
    <xf numFmtId="190" fontId="165" fillId="0" borderId="24" xfId="4237" applyNumberFormat="1" applyFont="1" applyBorder="1" applyAlignment="1">
      <alignment vertical="center"/>
    </xf>
    <xf numFmtId="167" fontId="165" fillId="0" borderId="24" xfId="1964" applyNumberFormat="1" applyFont="1" applyBorder="1" applyAlignment="1">
      <alignment vertical="center"/>
    </xf>
    <xf numFmtId="167" fontId="9" fillId="0" borderId="24" xfId="1964" applyNumberFormat="1" applyFont="1" applyBorder="1" applyAlignment="1">
      <alignment vertical="center"/>
    </xf>
    <xf numFmtId="167" fontId="9" fillId="0" borderId="52" xfId="1964" applyNumberFormat="1" applyFont="1" applyBorder="1" applyAlignment="1">
      <alignment vertical="center"/>
    </xf>
    <xf numFmtId="167" fontId="9" fillId="0" borderId="55" xfId="1964" applyNumberFormat="1" applyFont="1" applyBorder="1" applyAlignment="1">
      <alignment vertical="center"/>
    </xf>
    <xf numFmtId="190" fontId="166" fillId="0" borderId="27" xfId="4237" applyNumberFormat="1" applyFont="1" applyBorder="1" applyAlignment="1">
      <alignment horizontal="center" vertical="center"/>
    </xf>
    <xf numFmtId="167" fontId="9" fillId="0" borderId="27" xfId="1964" applyNumberFormat="1" applyFont="1" applyBorder="1" applyAlignment="1">
      <alignment vertical="center"/>
    </xf>
    <xf numFmtId="167" fontId="9" fillId="0" borderId="27" xfId="1964" applyNumberFormat="1" applyFont="1" applyFill="1" applyBorder="1" applyAlignment="1">
      <alignment vertical="center"/>
    </xf>
    <xf numFmtId="167" fontId="9" fillId="0" borderId="54" xfId="1964" applyNumberFormat="1" applyFont="1" applyBorder="1" applyAlignment="1">
      <alignment vertical="center"/>
    </xf>
    <xf numFmtId="190" fontId="166" fillId="0" borderId="27" xfId="4237" applyNumberFormat="1" applyFont="1" applyBorder="1" applyAlignment="1">
      <alignment vertical="center"/>
    </xf>
    <xf numFmtId="167" fontId="166" fillId="0" borderId="27" xfId="1964" applyNumberFormat="1" applyFont="1" applyFill="1" applyBorder="1" applyAlignment="1">
      <alignment vertical="center"/>
    </xf>
    <xf numFmtId="167" fontId="166" fillId="0" borderId="27" xfId="1964" applyNumberFormat="1" applyFont="1" applyBorder="1" applyAlignment="1">
      <alignment vertical="center"/>
    </xf>
    <xf numFmtId="190" fontId="165" fillId="0" borderId="27" xfId="4237" applyNumberFormat="1" applyFont="1" applyBorder="1" applyAlignment="1">
      <alignment vertical="center"/>
    </xf>
    <xf numFmtId="167" fontId="165" fillId="0" borderId="27" xfId="1964" applyNumberFormat="1" applyFont="1" applyBorder="1" applyAlignment="1">
      <alignment vertical="center"/>
    </xf>
    <xf numFmtId="167" fontId="9" fillId="0" borderId="71" xfId="1964" applyNumberFormat="1" applyFont="1" applyBorder="1" applyAlignment="1">
      <alignment vertical="center"/>
    </xf>
    <xf numFmtId="190" fontId="9" fillId="0" borderId="27" xfId="4237" applyNumberFormat="1" applyFont="1" applyBorder="1" applyAlignment="1">
      <alignment vertical="center"/>
    </xf>
    <xf numFmtId="0" fontId="10" fillId="0" borderId="40" xfId="4238" applyFont="1" applyFill="1" applyBorder="1" applyAlignment="1">
      <alignment horizontal="center" vertical="center" textRotation="180"/>
    </xf>
    <xf numFmtId="167" fontId="9" fillId="0" borderId="27" xfId="1964" quotePrefix="1" applyNumberFormat="1" applyFont="1" applyFill="1" applyBorder="1" applyAlignment="1">
      <alignment horizontal="center" vertical="center"/>
    </xf>
    <xf numFmtId="167" fontId="9" fillId="0" borderId="71" xfId="1964" applyNumberFormat="1" applyFont="1" applyFill="1" applyBorder="1" applyAlignment="1">
      <alignment vertical="center"/>
    </xf>
    <xf numFmtId="167" fontId="166" fillId="0" borderId="27" xfId="1964" applyNumberFormat="1" applyFont="1" applyFill="1" applyBorder="1"/>
    <xf numFmtId="167" fontId="9" fillId="47" borderId="27" xfId="1964" quotePrefix="1" applyNumberFormat="1" applyFont="1" applyFill="1" applyBorder="1" applyAlignment="1">
      <alignment horizontal="center" vertical="center"/>
    </xf>
    <xf numFmtId="167" fontId="9" fillId="0" borderId="71" xfId="1964" applyNumberFormat="1" applyFont="1" applyFill="1" applyBorder="1"/>
    <xf numFmtId="167" fontId="165" fillId="0" borderId="24" xfId="1964" applyNumberFormat="1" applyFont="1" applyFill="1" applyBorder="1"/>
    <xf numFmtId="167" fontId="9" fillId="47" borderId="24" xfId="1964" applyNumberFormat="1" applyFont="1" applyFill="1" applyBorder="1"/>
    <xf numFmtId="167" fontId="9" fillId="0" borderId="68" xfId="1964" applyNumberFormat="1" applyFont="1" applyFill="1" applyBorder="1"/>
    <xf numFmtId="167" fontId="165" fillId="0" borderId="68" xfId="1964" applyNumberFormat="1" applyFont="1" applyFill="1" applyBorder="1"/>
    <xf numFmtId="167" fontId="165" fillId="0" borderId="27" xfId="1964" applyNumberFormat="1" applyFont="1" applyFill="1" applyBorder="1"/>
    <xf numFmtId="167" fontId="9" fillId="47" borderId="27" xfId="1964" applyNumberFormat="1" applyFont="1" applyFill="1" applyBorder="1" applyAlignment="1">
      <alignment horizontal="center" vertical="center"/>
    </xf>
    <xf numFmtId="167" fontId="9" fillId="47" borderId="71" xfId="1964" applyNumberFormat="1" applyFont="1" applyFill="1" applyBorder="1"/>
    <xf numFmtId="167" fontId="165" fillId="0" borderId="71" xfId="1964" applyNumberFormat="1" applyFont="1" applyFill="1" applyBorder="1"/>
    <xf numFmtId="167" fontId="9" fillId="47" borderId="68" xfId="1964" applyNumberFormat="1" applyFont="1" applyFill="1" applyBorder="1"/>
    <xf numFmtId="167" fontId="9" fillId="0" borderId="70" xfId="1964" applyNumberFormat="1" applyFont="1" applyFill="1" applyBorder="1" applyAlignment="1">
      <alignment vertical="center"/>
    </xf>
    <xf numFmtId="167" fontId="9" fillId="0" borderId="24" xfId="1964" applyNumberFormat="1" applyFont="1" applyFill="1" applyBorder="1"/>
    <xf numFmtId="167" fontId="9" fillId="0" borderId="66" xfId="1964" applyNumberFormat="1" applyFont="1" applyFill="1" applyBorder="1" applyAlignment="1">
      <alignment vertical="center"/>
    </xf>
    <xf numFmtId="167" fontId="9" fillId="47" borderId="66" xfId="1964" applyNumberFormat="1" applyFont="1" applyFill="1" applyBorder="1" applyAlignment="1">
      <alignment vertical="center"/>
    </xf>
    <xf numFmtId="167" fontId="9" fillId="0" borderId="2" xfId="1964" applyNumberFormat="1" applyFont="1" applyFill="1" applyBorder="1" applyAlignment="1">
      <alignment vertical="center"/>
    </xf>
    <xf numFmtId="167" fontId="9" fillId="0" borderId="27" xfId="1964" applyNumberFormat="1" applyFont="1" applyFill="1" applyBorder="1" applyAlignment="1"/>
    <xf numFmtId="167" fontId="9" fillId="47" borderId="27" xfId="1964" applyNumberFormat="1" applyFont="1" applyFill="1" applyBorder="1" applyAlignment="1">
      <alignment horizontal="center"/>
    </xf>
    <xf numFmtId="167" fontId="9" fillId="0" borderId="24" xfId="1964" applyNumberFormat="1" applyFont="1" applyFill="1" applyBorder="1" applyAlignment="1"/>
    <xf numFmtId="167" fontId="9" fillId="47" borderId="24" xfId="1964" applyNumberFormat="1" applyFont="1" applyFill="1" applyBorder="1" applyAlignment="1">
      <alignment horizontal="center"/>
    </xf>
    <xf numFmtId="167" fontId="9" fillId="0" borderId="24" xfId="1964" applyNumberFormat="1" applyFont="1" applyFill="1" applyBorder="1" applyAlignment="1">
      <alignment vertical="center"/>
    </xf>
    <xf numFmtId="167" fontId="9" fillId="0" borderId="68" xfId="1964" applyNumberFormat="1" applyFont="1" applyFill="1" applyBorder="1" applyAlignment="1">
      <alignment vertical="center"/>
    </xf>
    <xf numFmtId="167" fontId="9" fillId="47" borderId="24" xfId="1964" applyNumberFormat="1" applyFont="1" applyFill="1" applyBorder="1" applyAlignment="1">
      <alignment vertical="center"/>
    </xf>
    <xf numFmtId="167" fontId="9" fillId="47" borderId="27" xfId="1964" applyNumberFormat="1" applyFont="1" applyFill="1" applyBorder="1" applyAlignment="1">
      <alignment vertical="center"/>
    </xf>
    <xf numFmtId="167" fontId="166" fillId="0" borderId="54" xfId="1964" applyNumberFormat="1" applyFont="1" applyBorder="1" applyAlignment="1">
      <alignment vertical="center"/>
    </xf>
    <xf numFmtId="167" fontId="9" fillId="0" borderId="76" xfId="1964" applyNumberFormat="1" applyFont="1" applyBorder="1" applyAlignment="1">
      <alignment vertical="center"/>
    </xf>
    <xf numFmtId="167" fontId="166" fillId="0" borderId="71" xfId="1964" applyNumberFormat="1" applyFont="1" applyBorder="1" applyAlignment="1">
      <alignment vertical="center"/>
    </xf>
    <xf numFmtId="167" fontId="166" fillId="0" borderId="24" xfId="1964" applyNumberFormat="1" applyFont="1" applyBorder="1" applyAlignment="1">
      <alignment vertical="center"/>
    </xf>
    <xf numFmtId="167" fontId="166" fillId="0" borderId="52" xfId="1964" applyNumberFormat="1" applyFont="1" applyBorder="1" applyAlignment="1">
      <alignment vertical="center"/>
    </xf>
    <xf numFmtId="167" fontId="165" fillId="0" borderId="52" xfId="1964" applyNumberFormat="1" applyFont="1" applyBorder="1" applyAlignment="1">
      <alignment vertical="center"/>
    </xf>
    <xf numFmtId="167" fontId="165" fillId="0" borderId="54" xfId="1964" applyNumberFormat="1" applyFont="1" applyBorder="1" applyAlignment="1"/>
    <xf numFmtId="167" fontId="166" fillId="0" borderId="24" xfId="1964" applyNumberFormat="1" applyFont="1" applyFill="1" applyBorder="1" applyAlignment="1">
      <alignment vertical="center"/>
    </xf>
    <xf numFmtId="167" fontId="166" fillId="0" borderId="52" xfId="1964" applyNumberFormat="1" applyFont="1" applyFill="1" applyBorder="1" applyAlignment="1">
      <alignment vertical="center"/>
    </xf>
    <xf numFmtId="167" fontId="166" fillId="0" borderId="50" xfId="1964" applyNumberFormat="1" applyFont="1" applyFill="1" applyBorder="1" applyAlignment="1">
      <alignment vertical="center"/>
    </xf>
    <xf numFmtId="167" fontId="166" fillId="0" borderId="54" xfId="1964" applyNumberFormat="1" applyFont="1" applyFill="1" applyBorder="1" applyAlignment="1">
      <alignment vertical="center"/>
    </xf>
    <xf numFmtId="167" fontId="9" fillId="0" borderId="24" xfId="1964" applyNumberFormat="1" applyFont="1" applyBorder="1"/>
    <xf numFmtId="167" fontId="166" fillId="0" borderId="24" xfId="1964" applyNumberFormat="1" applyFont="1" applyBorder="1"/>
    <xf numFmtId="167" fontId="166" fillId="0" borderId="52" xfId="1964" applyNumberFormat="1" applyFont="1" applyBorder="1" applyAlignment="1"/>
    <xf numFmtId="167" fontId="9" fillId="0" borderId="68" xfId="1964" applyNumberFormat="1" applyFont="1" applyBorder="1" applyAlignment="1">
      <alignment vertical="center"/>
    </xf>
    <xf numFmtId="167" fontId="9" fillId="0" borderId="52" xfId="1964" applyNumberFormat="1" applyFont="1" applyBorder="1" applyAlignment="1"/>
    <xf numFmtId="167" fontId="9" fillId="0" borderId="38" xfId="1964" applyNumberFormat="1" applyFont="1" applyBorder="1"/>
    <xf numFmtId="167" fontId="9" fillId="0" borderId="60" xfId="1964" applyNumberFormat="1" applyFont="1" applyBorder="1"/>
    <xf numFmtId="167" fontId="9" fillId="0" borderId="59" xfId="1964" applyNumberFormat="1" applyFont="1" applyBorder="1" applyAlignment="1"/>
    <xf numFmtId="0" fontId="11" fillId="0" borderId="0" xfId="4195" quotePrefix="1" applyNumberFormat="1" applyFont="1" applyAlignment="1" applyProtection="1">
      <alignment horizontal="right" vertical="center"/>
      <protection locked="0"/>
    </xf>
    <xf numFmtId="0" fontId="11" fillId="0" borderId="0" xfId="4240" quotePrefix="1" applyFont="1" applyAlignment="1">
      <alignment horizontal="left"/>
    </xf>
    <xf numFmtId="167" fontId="9" fillId="0" borderId="142" xfId="1964" applyNumberFormat="1" applyFont="1" applyBorder="1" applyAlignment="1">
      <alignment vertical="center"/>
    </xf>
    <xf numFmtId="167" fontId="166" fillId="0" borderId="94" xfId="1964" applyNumberFormat="1" applyFont="1" applyBorder="1" applyAlignment="1">
      <alignment vertical="center"/>
    </xf>
    <xf numFmtId="167" fontId="166" fillId="0" borderId="56" xfId="1964" applyNumberFormat="1" applyFont="1" applyBorder="1" applyAlignment="1">
      <alignment vertical="center"/>
    </xf>
    <xf numFmtId="167" fontId="166" fillId="47" borderId="27" xfId="1964" applyNumberFormat="1" applyFont="1" applyFill="1" applyBorder="1" applyAlignment="1">
      <alignment horizontal="center" vertical="center"/>
    </xf>
    <xf numFmtId="167" fontId="166" fillId="47" borderId="27" xfId="1964" applyNumberFormat="1" applyFont="1" applyFill="1" applyBorder="1" applyAlignment="1">
      <alignment vertical="center"/>
    </xf>
    <xf numFmtId="167" fontId="166" fillId="0" borderId="27" xfId="1964" applyNumberFormat="1" applyFont="1" applyBorder="1" applyAlignment="1">
      <alignment horizontal="right" vertical="center"/>
    </xf>
    <xf numFmtId="167" fontId="166" fillId="47" borderId="71" xfId="1964" applyNumberFormat="1" applyFont="1" applyFill="1" applyBorder="1" applyAlignment="1">
      <alignment vertical="center"/>
    </xf>
    <xf numFmtId="167" fontId="197" fillId="47" borderId="71" xfId="1964" applyNumberFormat="1" applyFont="1" applyFill="1" applyBorder="1" applyAlignment="1">
      <alignment vertical="center"/>
    </xf>
    <xf numFmtId="167" fontId="166" fillId="47" borderId="24" xfId="1964" applyNumberFormat="1" applyFont="1" applyFill="1" applyBorder="1" applyAlignment="1">
      <alignment vertical="center"/>
    </xf>
    <xf numFmtId="167" fontId="165" fillId="47" borderId="24" xfId="1964" applyNumberFormat="1" applyFont="1" applyFill="1" applyBorder="1" applyAlignment="1">
      <alignment vertical="center"/>
    </xf>
    <xf numFmtId="167" fontId="165" fillId="47" borderId="27" xfId="1964" applyNumberFormat="1" applyFont="1" applyFill="1" applyBorder="1" applyAlignment="1">
      <alignment vertical="center"/>
    </xf>
    <xf numFmtId="167" fontId="166" fillId="47" borderId="22" xfId="1964" applyNumberFormat="1" applyFont="1" applyFill="1" applyBorder="1" applyAlignment="1">
      <alignment vertical="center"/>
    </xf>
    <xf numFmtId="167" fontId="166" fillId="0" borderId="22" xfId="1964" applyNumberFormat="1" applyFont="1" applyBorder="1" applyAlignment="1">
      <alignment vertical="center"/>
    </xf>
    <xf numFmtId="167" fontId="166" fillId="0" borderId="70" xfId="1964" applyNumberFormat="1" applyFont="1" applyBorder="1" applyAlignment="1">
      <alignment vertical="center"/>
    </xf>
    <xf numFmtId="167" fontId="166" fillId="47" borderId="71" xfId="1964" applyNumberFormat="1" applyFont="1" applyFill="1" applyBorder="1"/>
    <xf numFmtId="167" fontId="166" fillId="47" borderId="27" xfId="1964" applyNumberFormat="1" applyFont="1" applyFill="1" applyBorder="1"/>
    <xf numFmtId="167" fontId="166" fillId="0" borderId="71" xfId="1964" applyNumberFormat="1" applyFont="1" applyBorder="1"/>
    <xf numFmtId="167" fontId="166" fillId="0" borderId="25" xfId="1964" applyNumberFormat="1" applyFont="1" applyBorder="1"/>
    <xf numFmtId="167" fontId="166" fillId="47" borderId="68" xfId="1964" applyNumberFormat="1" applyFont="1" applyFill="1" applyBorder="1" applyAlignment="1">
      <alignment vertical="center"/>
    </xf>
    <xf numFmtId="167" fontId="166" fillId="47" borderId="0" xfId="1964" applyNumberFormat="1" applyFont="1" applyFill="1" applyBorder="1" applyAlignment="1">
      <alignment vertical="center"/>
    </xf>
    <xf numFmtId="167" fontId="166" fillId="0" borderId="68" xfId="1964" applyNumberFormat="1" applyFont="1" applyBorder="1" applyAlignment="1">
      <alignment vertical="center"/>
    </xf>
    <xf numFmtId="167" fontId="166" fillId="0" borderId="23" xfId="1964" applyNumberFormat="1" applyFont="1" applyBorder="1" applyAlignment="1">
      <alignment vertical="center"/>
    </xf>
    <xf numFmtId="167" fontId="166" fillId="47" borderId="70" xfId="1964" applyNumberFormat="1" applyFont="1" applyFill="1" applyBorder="1" applyAlignment="1">
      <alignment vertical="center"/>
    </xf>
    <xf numFmtId="167" fontId="166" fillId="0" borderId="20" xfId="1964" applyNumberFormat="1" applyFont="1" applyBorder="1" applyAlignment="1">
      <alignment vertical="center"/>
    </xf>
    <xf numFmtId="167" fontId="9" fillId="47" borderId="40" xfId="1964" applyNumberFormat="1" applyFont="1" applyFill="1" applyBorder="1" applyAlignment="1">
      <alignment vertical="center"/>
    </xf>
    <xf numFmtId="167" fontId="166" fillId="47" borderId="52" xfId="1964" applyNumberFormat="1" applyFont="1" applyFill="1" applyBorder="1" applyAlignment="1">
      <alignment vertical="center"/>
    </xf>
    <xf numFmtId="167" fontId="9" fillId="47" borderId="55" xfId="1964" applyNumberFormat="1" applyFont="1" applyFill="1" applyBorder="1" applyAlignment="1">
      <alignment vertical="center"/>
    </xf>
    <xf numFmtId="167" fontId="166" fillId="47" borderId="54" xfId="1964" applyNumberFormat="1" applyFont="1" applyFill="1" applyBorder="1" applyAlignment="1">
      <alignment vertical="center"/>
    </xf>
    <xf numFmtId="167" fontId="166" fillId="47" borderId="24" xfId="1964" applyNumberFormat="1" applyFont="1" applyFill="1" applyBorder="1"/>
    <xf numFmtId="167" fontId="166" fillId="0" borderId="52" xfId="1964" applyNumberFormat="1" applyFont="1" applyBorder="1"/>
    <xf numFmtId="167" fontId="9" fillId="0" borderId="52" xfId="1964" applyNumberFormat="1" applyFont="1" applyBorder="1" applyAlignment="1">
      <alignment horizontal="centerContinuous" vertical="center"/>
    </xf>
    <xf numFmtId="0" fontId="11" fillId="0" borderId="0" xfId="4240" applyNumberFormat="1" applyFont="1" applyAlignment="1">
      <alignment horizontal="left"/>
    </xf>
    <xf numFmtId="167" fontId="9" fillId="0" borderId="171" xfId="1964" applyNumberFormat="1" applyFont="1" applyBorder="1"/>
    <xf numFmtId="167" fontId="9" fillId="0" borderId="192" xfId="1964" applyNumberFormat="1" applyFont="1" applyBorder="1"/>
    <xf numFmtId="167" fontId="9" fillId="0" borderId="81" xfId="1964" applyNumberFormat="1" applyFont="1" applyBorder="1"/>
    <xf numFmtId="167" fontId="9" fillId="0" borderId="56" xfId="1964" applyNumberFormat="1" applyFont="1" applyBorder="1" applyAlignment="1">
      <alignment horizontal="center" vertical="center"/>
    </xf>
    <xf numFmtId="167" fontId="9" fillId="0" borderId="54" xfId="1964" applyNumberFormat="1" applyFont="1" applyBorder="1" applyAlignment="1">
      <alignment horizontal="center" vertical="center"/>
    </xf>
    <xf numFmtId="167" fontId="10" fillId="0" borderId="52" xfId="1964" applyNumberFormat="1" applyFont="1" applyBorder="1" applyAlignment="1">
      <alignment horizontal="center" vertical="center"/>
    </xf>
    <xf numFmtId="167" fontId="9" fillId="0" borderId="52" xfId="1964" applyNumberFormat="1" applyFont="1" applyBorder="1" applyAlignment="1">
      <alignment horizontal="center" vertical="center"/>
    </xf>
    <xf numFmtId="167" fontId="9" fillId="0" borderId="59" xfId="1964" applyNumberFormat="1" applyFont="1" applyBorder="1"/>
    <xf numFmtId="0" fontId="11" fillId="0" borderId="0" xfId="4243" applyNumberFormat="1" applyFont="1" applyAlignment="1">
      <alignment horizontal="right"/>
    </xf>
    <xf numFmtId="167" fontId="9" fillId="0" borderId="42" xfId="1964" applyNumberFormat="1" applyFont="1" applyBorder="1"/>
    <xf numFmtId="167" fontId="9" fillId="0" borderId="58" xfId="1964" applyNumberFormat="1" applyFont="1" applyBorder="1"/>
    <xf numFmtId="167" fontId="9" fillId="0" borderId="94" xfId="1964" applyNumberFormat="1" applyFont="1" applyBorder="1" applyAlignment="1">
      <alignment horizontal="center" vertical="center"/>
    </xf>
    <xf numFmtId="167" fontId="9" fillId="0" borderId="56" xfId="1964" applyNumberFormat="1" applyFont="1" applyBorder="1"/>
    <xf numFmtId="167" fontId="9" fillId="0" borderId="71" xfId="1964" applyNumberFormat="1" applyFont="1" applyBorder="1" applyAlignment="1">
      <alignment horizontal="center" vertical="center"/>
    </xf>
    <xf numFmtId="167" fontId="9" fillId="0" borderId="27" xfId="1964" applyNumberFormat="1" applyFont="1" applyBorder="1" applyAlignment="1">
      <alignment horizontal="center" vertical="center"/>
    </xf>
    <xf numFmtId="167" fontId="9" fillId="0" borderId="54" xfId="1964" applyNumberFormat="1" applyFont="1" applyBorder="1" applyAlignment="1">
      <alignment vertical="top"/>
    </xf>
    <xf numFmtId="167" fontId="9" fillId="0" borderId="68" xfId="1964" applyNumberFormat="1" applyFont="1" applyBorder="1" applyAlignment="1">
      <alignment horizontal="center" vertical="center"/>
    </xf>
    <xf numFmtId="167" fontId="9" fillId="0" borderId="59" xfId="1964" applyNumberFormat="1" applyFont="1" applyBorder="1" applyAlignment="1">
      <alignment horizontal="centerContinuous" vertical="top"/>
    </xf>
    <xf numFmtId="0" fontId="11" fillId="0" borderId="0" xfId="4195" quotePrefix="1" applyNumberFormat="1" applyFont="1" applyAlignment="1" applyProtection="1">
      <alignment horizontal="left" vertical="center"/>
      <protection locked="0"/>
    </xf>
    <xf numFmtId="0" fontId="11" fillId="0" borderId="24" xfId="4232" applyFont="1" applyBorder="1" applyAlignment="1" applyProtection="1">
      <alignment horizontal="center" vertical="center" textRotation="180"/>
      <protection locked="0"/>
    </xf>
    <xf numFmtId="0" fontId="2" fillId="0" borderId="227" xfId="4232" applyBorder="1" applyAlignment="1" applyProtection="1">
      <alignment vertical="center"/>
      <protection locked="0"/>
    </xf>
    <xf numFmtId="0" fontId="2" fillId="0" borderId="228" xfId="4232" applyBorder="1" applyAlignment="1" applyProtection="1">
      <alignment vertical="center"/>
      <protection locked="0"/>
    </xf>
    <xf numFmtId="0" fontId="2" fillId="0" borderId="229" xfId="4232" applyBorder="1" applyAlignment="1" applyProtection="1">
      <alignment vertical="center"/>
      <protection locked="0"/>
    </xf>
    <xf numFmtId="0" fontId="11" fillId="0" borderId="23" xfId="4232" applyFont="1" applyBorder="1" applyAlignment="1" applyProtection="1">
      <alignment horizontal="center" vertical="center" textRotation="180"/>
      <protection locked="0"/>
    </xf>
    <xf numFmtId="0" fontId="11" fillId="0" borderId="23" xfId="4232" applyFont="1" applyBorder="1" applyAlignment="1" applyProtection="1">
      <alignment vertical="center" textRotation="180"/>
      <protection locked="0"/>
    </xf>
    <xf numFmtId="5" fontId="11" fillId="0" borderId="157" xfId="4232" applyNumberFormat="1" applyFont="1" applyBorder="1" applyAlignment="1" applyProtection="1">
      <alignment vertical="center"/>
      <protection locked="0"/>
    </xf>
    <xf numFmtId="5" fontId="11" fillId="0" borderId="159" xfId="4232" applyNumberFormat="1" applyFont="1" applyBorder="1" applyAlignment="1" applyProtection="1">
      <alignment vertical="center"/>
      <protection locked="0"/>
    </xf>
    <xf numFmtId="0" fontId="11" fillId="0" borderId="23" xfId="4232" applyFont="1" applyBorder="1" applyAlignment="1" applyProtection="1">
      <alignment vertical="top" textRotation="180"/>
      <protection locked="0"/>
    </xf>
    <xf numFmtId="0" fontId="11" fillId="0" borderId="157" xfId="4232" applyFont="1" applyBorder="1" applyAlignment="1" applyProtection="1">
      <alignment horizontal="center" vertical="center"/>
      <protection locked="0"/>
    </xf>
    <xf numFmtId="0" fontId="11" fillId="0" borderId="159" xfId="4232" applyFont="1" applyBorder="1" applyAlignment="1" applyProtection="1">
      <alignment horizontal="center" vertical="center"/>
      <protection locked="0"/>
    </xf>
    <xf numFmtId="0" fontId="11" fillId="0" borderId="159" xfId="4232" applyFont="1" applyBorder="1" applyAlignment="1" applyProtection="1">
      <alignment vertical="center"/>
      <protection locked="0"/>
    </xf>
    <xf numFmtId="0" fontId="11" fillId="0" borderId="157" xfId="4232" applyFont="1" applyBorder="1" applyAlignment="1" applyProtection="1">
      <alignment vertical="center"/>
      <protection locked="0"/>
    </xf>
    <xf numFmtId="167" fontId="11" fillId="125" borderId="71" xfId="1964" applyNumberFormat="1" applyFont="1" applyFill="1" applyBorder="1" applyAlignment="1" applyProtection="1">
      <alignment horizontal="center" vertical="center"/>
      <protection locked="0"/>
    </xf>
    <xf numFmtId="43" fontId="11" fillId="125" borderId="2" xfId="1964" applyFont="1" applyFill="1" applyBorder="1" applyAlignment="1" applyProtection="1">
      <alignment horizontal="center"/>
      <protection locked="0"/>
    </xf>
    <xf numFmtId="0" fontId="11" fillId="0" borderId="159" xfId="4232" applyFont="1" applyBorder="1" applyAlignment="1" applyProtection="1">
      <alignment horizontal="centerContinuous" vertical="center"/>
      <protection locked="0"/>
    </xf>
    <xf numFmtId="43" fontId="11" fillId="125" borderId="71" xfId="1964" applyFont="1" applyFill="1" applyBorder="1" applyAlignment="1" applyProtection="1">
      <alignment horizontal="center" vertical="center"/>
      <protection locked="0"/>
    </xf>
    <xf numFmtId="167" fontId="11" fillId="0" borderId="71" xfId="1964" applyNumberFormat="1" applyFont="1" applyFill="1" applyBorder="1" applyAlignment="1" applyProtection="1">
      <alignment horizontal="center" vertical="center"/>
      <protection locked="0"/>
    </xf>
    <xf numFmtId="43" fontId="11" fillId="125" borderId="2" xfId="1964" quotePrefix="1" applyFont="1" applyFill="1" applyBorder="1" applyAlignment="1" applyProtection="1">
      <alignment horizontal="center" vertical="center"/>
      <protection locked="0"/>
    </xf>
    <xf numFmtId="4" fontId="11" fillId="0" borderId="157" xfId="4232" applyNumberFormat="1" applyFont="1" applyBorder="1" applyAlignment="1" applyProtection="1">
      <alignment horizontal="center" vertical="center"/>
      <protection locked="0"/>
    </xf>
    <xf numFmtId="3" fontId="11" fillId="125" borderId="159" xfId="4232" applyNumberFormat="1" applyFont="1" applyFill="1" applyBorder="1" applyAlignment="1" applyProtection="1">
      <alignment vertical="center"/>
      <protection locked="0"/>
    </xf>
    <xf numFmtId="4" fontId="11" fillId="0" borderId="157" xfId="4232" applyNumberFormat="1" applyFont="1" applyBorder="1" applyAlignment="1" applyProtection="1">
      <alignment vertical="center"/>
      <protection locked="0"/>
    </xf>
    <xf numFmtId="3" fontId="11" fillId="0" borderId="159" xfId="4232" applyNumberFormat="1" applyFont="1" applyBorder="1" applyAlignment="1" applyProtection="1">
      <alignment vertical="center"/>
      <protection locked="0"/>
    </xf>
    <xf numFmtId="0" fontId="9" fillId="0" borderId="0" xfId="4250" applyFont="1"/>
    <xf numFmtId="0" fontId="9" fillId="0" borderId="0" xfId="4250" applyFont="1" applyAlignment="1">
      <alignment horizontal="right"/>
    </xf>
    <xf numFmtId="0" fontId="9" fillId="0" borderId="227" xfId="4250" applyFont="1" applyBorder="1" applyAlignment="1">
      <alignment horizontal="center" vertical="center" wrapText="1"/>
    </xf>
    <xf numFmtId="0" fontId="9" fillId="0" borderId="228" xfId="4250" applyFont="1" applyBorder="1" applyAlignment="1">
      <alignment horizontal="center" vertical="center" wrapText="1"/>
    </xf>
    <xf numFmtId="0" fontId="9" fillId="0" borderId="229" xfId="4250" applyFont="1" applyBorder="1" applyAlignment="1">
      <alignment horizontal="center" vertical="center" wrapText="1"/>
    </xf>
    <xf numFmtId="0" fontId="9" fillId="0" borderId="25" xfId="4250" applyFont="1" applyBorder="1" applyAlignment="1">
      <alignment horizontal="centerContinuous" wrapText="1"/>
    </xf>
    <xf numFmtId="0" fontId="9" fillId="0" borderId="157" xfId="4250" applyFont="1" applyBorder="1" applyAlignment="1">
      <alignment horizontal="centerContinuous" wrapText="1"/>
    </xf>
    <xf numFmtId="0" fontId="9" fillId="0" borderId="159" xfId="4250" applyFont="1" applyBorder="1" applyAlignment="1">
      <alignment horizontal="centerContinuous"/>
    </xf>
    <xf numFmtId="0" fontId="9" fillId="0" borderId="227" xfId="4250" applyNumberFormat="1" applyFont="1" applyBorder="1" applyAlignment="1">
      <alignment horizontal="centerContinuous" wrapText="1"/>
    </xf>
    <xf numFmtId="0" fontId="9" fillId="0" borderId="228" xfId="4250" applyFont="1" applyBorder="1" applyAlignment="1">
      <alignment horizontal="centerContinuous" wrapText="1"/>
    </xf>
    <xf numFmtId="0" fontId="9" fillId="0" borderId="229" xfId="4250" applyFont="1" applyBorder="1" applyAlignment="1">
      <alignment horizontal="centerContinuous" wrapText="1"/>
    </xf>
    <xf numFmtId="0" fontId="9" fillId="0" borderId="147" xfId="4250" applyFont="1" applyBorder="1"/>
    <xf numFmtId="0" fontId="9" fillId="0" borderId="0" xfId="4250" applyFont="1" applyAlignment="1">
      <alignment wrapText="1"/>
    </xf>
    <xf numFmtId="0" fontId="9" fillId="0" borderId="117" xfId="4250" applyFont="1" applyBorder="1"/>
    <xf numFmtId="0" fontId="9" fillId="0" borderId="189" xfId="4250" applyFont="1" applyBorder="1" applyProtection="1"/>
    <xf numFmtId="0" fontId="9" fillId="0" borderId="189" xfId="4250" applyFont="1" applyBorder="1" applyAlignment="1" applyProtection="1">
      <alignment wrapText="1"/>
    </xf>
    <xf numFmtId="0" fontId="152" fillId="0" borderId="189" xfId="4250" applyFont="1" applyBorder="1" applyAlignment="1" applyProtection="1">
      <alignment horizontal="center" wrapText="1"/>
    </xf>
    <xf numFmtId="0" fontId="152" fillId="0" borderId="176" xfId="4250" applyFont="1" applyBorder="1" applyAlignment="1" applyProtection="1">
      <alignment horizontal="center"/>
    </xf>
    <xf numFmtId="0" fontId="152" fillId="0" borderId="176" xfId="4250" applyFont="1" applyBorder="1" applyAlignment="1" applyProtection="1">
      <alignment horizontal="center" wrapText="1"/>
    </xf>
    <xf numFmtId="0" fontId="9" fillId="0" borderId="0" xfId="4250" applyFont="1" applyProtection="1"/>
    <xf numFmtId="0" fontId="152" fillId="0" borderId="230" xfId="4250" applyFont="1" applyBorder="1" applyAlignment="1" applyProtection="1">
      <alignment horizontal="center"/>
    </xf>
    <xf numFmtId="0" fontId="9" fillId="125" borderId="230" xfId="4250" applyFont="1" applyFill="1" applyBorder="1" applyAlignment="1" applyProtection="1">
      <alignment horizontal="center"/>
    </xf>
    <xf numFmtId="0" fontId="9" fillId="0" borderId="230" xfId="4250" applyFont="1" applyBorder="1" applyProtection="1"/>
    <xf numFmtId="0" fontId="9" fillId="0" borderId="230" xfId="4250" applyFont="1" applyBorder="1" applyAlignment="1" applyProtection="1">
      <alignment wrapText="1"/>
    </xf>
    <xf numFmtId="0" fontId="9" fillId="0" borderId="231" xfId="4250" applyFont="1" applyBorder="1"/>
    <xf numFmtId="0" fontId="9" fillId="0" borderId="158" xfId="4250" applyFont="1" applyBorder="1"/>
    <xf numFmtId="0" fontId="9" fillId="0" borderId="232" xfId="4250" applyFont="1" applyBorder="1"/>
    <xf numFmtId="0" fontId="9" fillId="0" borderId="198" xfId="4250" applyFont="1" applyBorder="1"/>
    <xf numFmtId="0" fontId="9" fillId="0" borderId="0" xfId="4250" applyFont="1" applyBorder="1"/>
    <xf numFmtId="0" fontId="9" fillId="0" borderId="112" xfId="4250" applyFont="1" applyBorder="1"/>
    <xf numFmtId="0" fontId="9" fillId="0" borderId="233" xfId="4250" applyFont="1" applyBorder="1"/>
    <xf numFmtId="0" fontId="9" fillId="0" borderId="114" xfId="4250" applyFont="1" applyBorder="1"/>
    <xf numFmtId="0" fontId="9" fillId="0" borderId="115" xfId="4250" applyFont="1" applyBorder="1"/>
    <xf numFmtId="0" fontId="11" fillId="0" borderId="0" xfId="4182" quotePrefix="1" applyFont="1" applyBorder="1" applyAlignment="1">
      <alignment horizontal="left"/>
    </xf>
    <xf numFmtId="168" fontId="11" fillId="0" borderId="0" xfId="4252" applyFont="1" applyBorder="1" applyAlignment="1" applyProtection="1">
      <alignment horizontal="right" vertical="center"/>
    </xf>
    <xf numFmtId="168" fontId="11" fillId="0" borderId="0" xfId="4252" applyFont="1"/>
    <xf numFmtId="168" fontId="9" fillId="0" borderId="36" xfId="4252" applyFont="1" applyBorder="1"/>
    <xf numFmtId="168" fontId="13" fillId="0" borderId="37" xfId="4252" applyFont="1" applyBorder="1" applyAlignment="1" applyProtection="1">
      <alignment horizontal="centerContinuous" vertical="center"/>
    </xf>
    <xf numFmtId="168" fontId="9" fillId="0" borderId="37" xfId="4252" applyFont="1" applyBorder="1" applyAlignment="1">
      <alignment horizontal="centerContinuous" vertical="center"/>
    </xf>
    <xf numFmtId="168" fontId="9" fillId="0" borderId="38" xfId="4252" applyFont="1" applyBorder="1" applyAlignment="1" applyProtection="1">
      <alignment horizontal="centerContinuous" vertical="center"/>
    </xf>
    <xf numFmtId="168" fontId="9" fillId="0" borderId="0" xfId="4252" applyFont="1"/>
    <xf numFmtId="168" fontId="9" fillId="0" borderId="39" xfId="4252" applyFont="1" applyBorder="1"/>
    <xf numFmtId="168" fontId="9" fillId="0" borderId="0" xfId="4252" applyFont="1" applyBorder="1" applyAlignment="1">
      <alignment vertical="center"/>
    </xf>
    <xf numFmtId="168" fontId="9" fillId="0" borderId="40" xfId="4252" applyFont="1" applyBorder="1" applyAlignment="1" applyProtection="1">
      <alignment horizontal="left" vertical="center"/>
    </xf>
    <xf numFmtId="168" fontId="9" fillId="0" borderId="0" xfId="4252" applyFont="1" applyBorder="1" applyAlignment="1" applyProtection="1">
      <alignment horizontal="left" vertical="center"/>
    </xf>
    <xf numFmtId="168" fontId="9" fillId="0" borderId="0" xfId="4252" applyFont="1" applyBorder="1" applyAlignment="1">
      <alignment horizontal="centerContinuous" vertical="center"/>
    </xf>
    <xf numFmtId="168" fontId="11" fillId="0" borderId="39" xfId="4252" applyFont="1" applyBorder="1"/>
    <xf numFmtId="168" fontId="13" fillId="0" borderId="0" xfId="4252" applyFont="1" applyBorder="1" applyAlignment="1" applyProtection="1">
      <alignment horizontal="centerContinuous" vertical="center"/>
    </xf>
    <xf numFmtId="168" fontId="11" fillId="0" borderId="40" xfId="4252" applyFont="1" applyBorder="1" applyAlignment="1" applyProtection="1">
      <alignment horizontal="centerContinuous" vertical="center"/>
    </xf>
    <xf numFmtId="168" fontId="9" fillId="0" borderId="0" xfId="4252" applyFont="1" applyBorder="1" applyAlignment="1" applyProtection="1">
      <alignment horizontal="centerContinuous" vertical="center"/>
    </xf>
    <xf numFmtId="168" fontId="9" fillId="0" borderId="40" xfId="4252" applyFont="1" applyBorder="1" applyAlignment="1" applyProtection="1">
      <alignment horizontal="centerContinuous" vertical="center"/>
    </xf>
    <xf numFmtId="168" fontId="9" fillId="0" borderId="0" xfId="4252" quotePrefix="1" applyFont="1" applyBorder="1" applyAlignment="1" applyProtection="1">
      <alignment horizontal="left" vertical="center"/>
    </xf>
    <xf numFmtId="0" fontId="9" fillId="0" borderId="0" xfId="4182" quotePrefix="1" applyFont="1" applyAlignment="1">
      <alignment horizontal="left"/>
    </xf>
    <xf numFmtId="168" fontId="10" fillId="0" borderId="0" xfId="4252" applyFont="1" applyBorder="1" applyAlignment="1" applyProtection="1">
      <alignment horizontal="left" vertical="center"/>
    </xf>
    <xf numFmtId="168" fontId="9" fillId="0" borderId="0" xfId="4252" applyFont="1" applyBorder="1" applyAlignment="1" applyProtection="1">
      <alignment horizontal="center" vertical="center"/>
    </xf>
    <xf numFmtId="168" fontId="166" fillId="0" borderId="0" xfId="4252" quotePrefix="1" applyFont="1" applyFill="1" applyBorder="1" applyAlignment="1" applyProtection="1">
      <alignment horizontal="left" vertical="center"/>
    </xf>
    <xf numFmtId="168" fontId="166" fillId="0" borderId="0" xfId="4252" applyFont="1" applyBorder="1" applyAlignment="1">
      <alignment horizontal="centerContinuous" vertical="center"/>
    </xf>
    <xf numFmtId="168" fontId="166" fillId="0" borderId="0" xfId="4252" quotePrefix="1" applyFont="1" applyFill="1" applyBorder="1" applyAlignment="1">
      <alignment horizontal="left" vertical="center"/>
    </xf>
    <xf numFmtId="168" fontId="9" fillId="0" borderId="40" xfId="4252" applyFont="1" applyBorder="1" applyAlignment="1" applyProtection="1">
      <alignment horizontal="right" vertical="center"/>
    </xf>
    <xf numFmtId="168" fontId="10" fillId="0" borderId="0" xfId="4252" applyFont="1" applyBorder="1" applyAlignment="1" applyProtection="1">
      <alignment horizontal="centerContinuous" vertical="center"/>
    </xf>
    <xf numFmtId="168" fontId="9" fillId="0" borderId="0" xfId="4252" applyFont="1" applyBorder="1" applyAlignment="1" applyProtection="1">
      <alignment horizontal="left"/>
    </xf>
    <xf numFmtId="168" fontId="9" fillId="0" borderId="40" xfId="4252" applyFont="1" applyBorder="1" applyAlignment="1">
      <alignment vertical="center"/>
    </xf>
    <xf numFmtId="168" fontId="9" fillId="0" borderId="41" xfId="4252" applyFont="1" applyBorder="1"/>
    <xf numFmtId="168" fontId="9" fillId="0" borderId="9" xfId="4252" applyFont="1" applyBorder="1" applyAlignment="1">
      <alignment horizontal="centerContinuous" vertical="center"/>
    </xf>
    <xf numFmtId="168" fontId="9" fillId="0" borderId="42" xfId="4252" applyFont="1" applyBorder="1" applyAlignment="1">
      <alignment vertical="center"/>
    </xf>
    <xf numFmtId="168" fontId="11" fillId="0" borderId="37" xfId="4252" applyFont="1" applyBorder="1" applyAlignment="1" applyProtection="1">
      <alignment horizontal="left" vertical="center"/>
    </xf>
    <xf numFmtId="168" fontId="11" fillId="0" borderId="37" xfId="4252" quotePrefix="1" applyFont="1" applyBorder="1" applyAlignment="1" applyProtection="1">
      <alignment horizontal="left" vertical="center"/>
    </xf>
    <xf numFmtId="168" fontId="11" fillId="0" borderId="37" xfId="4252" applyFont="1" applyBorder="1" applyAlignment="1" applyProtection="1">
      <alignment horizontal="right" vertical="center"/>
    </xf>
    <xf numFmtId="168" fontId="11" fillId="0" borderId="37" xfId="4252" quotePrefix="1" applyFont="1" applyBorder="1" applyAlignment="1" applyProtection="1">
      <alignment horizontal="right" vertical="center"/>
    </xf>
    <xf numFmtId="168" fontId="9" fillId="0" borderId="0" xfId="4252" applyFont="1" applyAlignment="1" applyProtection="1">
      <alignment horizontal="left"/>
    </xf>
    <xf numFmtId="168" fontId="197" fillId="0" borderId="0" xfId="4252" applyFont="1" applyProtection="1">
      <protection locked="0"/>
    </xf>
    <xf numFmtId="168" fontId="9" fillId="0" borderId="0" xfId="4253" applyFont="1" applyAlignment="1">
      <alignment vertical="center"/>
    </xf>
    <xf numFmtId="168" fontId="11" fillId="125" borderId="0" xfId="4253" applyFont="1" applyFill="1" applyAlignment="1">
      <alignment horizontal="right" vertical="center"/>
    </xf>
    <xf numFmtId="168" fontId="9" fillId="0" borderId="0" xfId="4253" applyFont="1"/>
    <xf numFmtId="168" fontId="3" fillId="0" borderId="0" xfId="4253"/>
    <xf numFmtId="168" fontId="9" fillId="0" borderId="36" xfId="4253" applyFont="1" applyBorder="1" applyAlignment="1">
      <alignment vertical="center"/>
    </xf>
    <xf numFmtId="168" fontId="9" fillId="0" borderId="37" xfId="4253" applyFont="1" applyBorder="1" applyAlignment="1">
      <alignment vertical="center"/>
    </xf>
    <xf numFmtId="168" fontId="9" fillId="0" borderId="38" xfId="4253" applyFont="1" applyBorder="1" applyAlignment="1">
      <alignment vertical="center"/>
    </xf>
    <xf numFmtId="168" fontId="10" fillId="0" borderId="39" xfId="4253" applyFont="1" applyBorder="1" applyAlignment="1" applyProtection="1">
      <alignment horizontal="centerContinuous" vertical="center"/>
    </xf>
    <xf numFmtId="168" fontId="9" fillId="0" borderId="0" xfId="4253" applyFont="1" applyBorder="1" applyAlignment="1">
      <alignment horizontal="centerContinuous" vertical="center"/>
    </xf>
    <xf numFmtId="168" fontId="9" fillId="0" borderId="40" xfId="4253" applyFont="1" applyBorder="1" applyAlignment="1">
      <alignment horizontal="centerContinuous" vertical="center"/>
    </xf>
    <xf numFmtId="168" fontId="3" fillId="0" borderId="0" xfId="4253" applyAlignment="1">
      <alignment horizontal="centerContinuous"/>
    </xf>
    <xf numFmtId="168" fontId="9" fillId="0" borderId="61" xfId="4253" applyFont="1" applyBorder="1" applyAlignment="1">
      <alignment vertical="center"/>
    </xf>
    <xf numFmtId="168" fontId="9" fillId="0" borderId="26" xfId="4253" applyFont="1" applyBorder="1" applyAlignment="1">
      <alignment vertical="center"/>
    </xf>
    <xf numFmtId="168" fontId="9" fillId="0" borderId="55" xfId="4253" applyFont="1" applyBorder="1" applyAlignment="1">
      <alignment vertical="center"/>
    </xf>
    <xf numFmtId="168" fontId="9" fillId="0" borderId="39" xfId="4253" applyFont="1" applyBorder="1" applyAlignment="1">
      <alignment horizontal="centerContinuous" vertical="center"/>
    </xf>
    <xf numFmtId="168" fontId="9" fillId="0" borderId="112" xfId="4253" applyFont="1" applyBorder="1" applyAlignment="1">
      <alignment horizontal="centerContinuous" vertical="center"/>
    </xf>
    <xf numFmtId="168" fontId="9" fillId="0" borderId="0" xfId="4253" applyFont="1" applyBorder="1" applyAlignment="1">
      <alignment vertical="center"/>
    </xf>
    <xf numFmtId="168" fontId="9" fillId="0" borderId="24" xfId="4253" applyFont="1" applyBorder="1" applyAlignment="1">
      <alignment horizontal="centerContinuous" vertical="center"/>
    </xf>
    <xf numFmtId="168" fontId="9" fillId="0" borderId="114" xfId="4253" applyFont="1" applyBorder="1" applyAlignment="1" applyProtection="1">
      <alignment horizontal="centerContinuous" vertical="center"/>
    </xf>
    <xf numFmtId="168" fontId="9" fillId="0" borderId="114" xfId="4253" applyFont="1" applyBorder="1" applyAlignment="1">
      <alignment horizontal="centerContinuous" vertical="center"/>
    </xf>
    <xf numFmtId="168" fontId="9" fillId="0" borderId="118" xfId="4253" applyFont="1" applyBorder="1" applyAlignment="1">
      <alignment horizontal="centerContinuous" vertical="center"/>
    </xf>
    <xf numFmtId="168" fontId="9" fillId="0" borderId="40" xfId="4253" applyFont="1" applyBorder="1" applyAlignment="1" applyProtection="1">
      <alignment horizontal="center" vertical="center"/>
    </xf>
    <xf numFmtId="168" fontId="9" fillId="0" borderId="39" xfId="4253" applyFont="1" applyBorder="1" applyAlignment="1" applyProtection="1">
      <alignment horizontal="centerContinuous" vertical="center"/>
    </xf>
    <xf numFmtId="168" fontId="9" fillId="0" borderId="0" xfId="4253" applyFont="1" applyBorder="1" applyAlignment="1" applyProtection="1">
      <alignment horizontal="centerContinuous" vertical="center"/>
    </xf>
    <xf numFmtId="168" fontId="9" fillId="0" borderId="24" xfId="4253" applyFont="1" applyBorder="1" applyAlignment="1">
      <alignment horizontal="center" vertical="center"/>
    </xf>
    <xf numFmtId="168" fontId="9" fillId="0" borderId="144" xfId="4253" applyFont="1" applyBorder="1" applyAlignment="1" applyProtection="1">
      <alignment horizontal="centerContinuous" vertical="center"/>
    </xf>
    <xf numFmtId="168" fontId="9" fillId="0" borderId="145" xfId="4253" applyFont="1" applyBorder="1" applyAlignment="1">
      <alignment horizontal="centerContinuous" vertical="center"/>
    </xf>
    <xf numFmtId="189" fontId="9" fillId="0" borderId="145" xfId="4253" applyNumberFormat="1" applyFont="1" applyBorder="1" applyAlignment="1" applyProtection="1">
      <alignment horizontal="centerContinuous" vertical="center"/>
    </xf>
    <xf numFmtId="168" fontId="9" fillId="0" borderId="234" xfId="4253" applyFont="1" applyBorder="1" applyAlignment="1">
      <alignment horizontal="centerContinuous" vertical="center"/>
    </xf>
    <xf numFmtId="37" fontId="9" fillId="0" borderId="145" xfId="4253" applyNumberFormat="1" applyFont="1" applyBorder="1" applyAlignment="1" applyProtection="1">
      <alignment horizontal="centerContinuous" vertical="center"/>
    </xf>
    <xf numFmtId="37" fontId="9" fillId="0" borderId="234" xfId="4253" applyNumberFormat="1" applyFont="1" applyBorder="1" applyAlignment="1" applyProtection="1">
      <alignment horizontal="centerContinuous" vertical="center"/>
    </xf>
    <xf numFmtId="168" fontId="9" fillId="0" borderId="145" xfId="4253" applyFont="1" applyBorder="1" applyAlignment="1" applyProtection="1">
      <alignment horizontal="centerContinuous" vertical="center"/>
    </xf>
    <xf numFmtId="37" fontId="9" fillId="0" borderId="146" xfId="4253" applyNumberFormat="1" applyFont="1" applyBorder="1" applyAlignment="1" applyProtection="1">
      <alignment horizontal="centerContinuous" vertical="center"/>
    </xf>
    <xf numFmtId="168" fontId="9" fillId="0" borderId="234" xfId="4253" applyFont="1" applyBorder="1" applyAlignment="1" applyProtection="1">
      <alignment horizontal="centerContinuous" vertical="center"/>
    </xf>
    <xf numFmtId="37" fontId="9" fillId="0" borderId="235" xfId="4253" applyNumberFormat="1" applyFont="1" applyBorder="1" applyAlignment="1" applyProtection="1">
      <alignment vertical="center"/>
    </xf>
    <xf numFmtId="168" fontId="9" fillId="0" borderId="118" xfId="4253" applyFont="1" applyBorder="1" applyAlignment="1" applyProtection="1">
      <alignment horizontal="center" vertical="center"/>
    </xf>
    <xf numFmtId="37" fontId="9" fillId="0" borderId="0" xfId="4253" applyNumberFormat="1" applyFont="1" applyProtection="1"/>
    <xf numFmtId="168" fontId="9" fillId="0" borderId="143" xfId="4253" applyFont="1" applyBorder="1" applyAlignment="1">
      <alignment vertical="center"/>
    </xf>
    <xf numFmtId="168" fontId="9" fillId="0" borderId="114" xfId="4253" applyFont="1" applyBorder="1" applyAlignment="1">
      <alignment vertical="center"/>
    </xf>
    <xf numFmtId="189" fontId="9" fillId="0" borderId="114" xfId="4253" applyNumberFormat="1" applyFont="1" applyBorder="1" applyAlignment="1" applyProtection="1">
      <alignment vertical="center"/>
    </xf>
    <xf numFmtId="168" fontId="9" fillId="0" borderId="115" xfId="4253" applyFont="1" applyBorder="1" applyAlignment="1">
      <alignment vertical="center"/>
    </xf>
    <xf numFmtId="37" fontId="9" fillId="0" borderId="114" xfId="4253" applyNumberFormat="1" applyFont="1" applyBorder="1" applyAlignment="1" applyProtection="1">
      <alignment vertical="center"/>
    </xf>
    <xf numFmtId="37" fontId="9" fillId="0" borderId="115" xfId="4253" applyNumberFormat="1" applyFont="1" applyBorder="1" applyAlignment="1" applyProtection="1">
      <alignment vertical="center"/>
    </xf>
    <xf numFmtId="168" fontId="9" fillId="0" borderId="117" xfId="4253" applyFont="1" applyBorder="1" applyAlignment="1">
      <alignment vertical="center"/>
    </xf>
    <xf numFmtId="168" fontId="9" fillId="0" borderId="118" xfId="4253" applyFont="1" applyBorder="1" applyAlignment="1">
      <alignment vertical="center"/>
    </xf>
    <xf numFmtId="168" fontId="9" fillId="0" borderId="39" xfId="4253" applyFont="1" applyBorder="1" applyAlignment="1">
      <alignment vertical="center"/>
    </xf>
    <xf numFmtId="189" fontId="9" fillId="0" borderId="0" xfId="4253" applyNumberFormat="1" applyFont="1" applyBorder="1" applyAlignment="1" applyProtection="1">
      <alignment vertical="center"/>
    </xf>
    <xf numFmtId="37" fontId="9" fillId="0" borderId="0" xfId="4253" applyNumberFormat="1" applyFont="1" applyBorder="1" applyAlignment="1" applyProtection="1">
      <alignment vertical="center"/>
    </xf>
    <xf numFmtId="168" fontId="9" fillId="0" borderId="40" xfId="4253" applyFont="1" applyBorder="1" applyAlignment="1">
      <alignment vertical="center"/>
    </xf>
    <xf numFmtId="189" fontId="9" fillId="0" borderId="0" xfId="4253" applyNumberFormat="1" applyFont="1" applyBorder="1" applyAlignment="1" applyProtection="1">
      <alignment horizontal="centerContinuous" vertical="center"/>
    </xf>
    <xf numFmtId="37" fontId="9" fillId="0" borderId="0" xfId="4253" applyNumberFormat="1" applyFont="1" applyBorder="1" applyAlignment="1" applyProtection="1">
      <alignment horizontal="centerContinuous" vertical="center"/>
    </xf>
    <xf numFmtId="189" fontId="9" fillId="0" borderId="26" xfId="4253" applyNumberFormat="1" applyFont="1" applyBorder="1" applyAlignment="1" applyProtection="1">
      <alignment vertical="center"/>
    </xf>
    <xf numFmtId="37" fontId="9" fillId="0" borderId="26" xfId="4253" applyNumberFormat="1" applyFont="1" applyBorder="1" applyAlignment="1" applyProtection="1">
      <alignment vertical="center"/>
    </xf>
    <xf numFmtId="189" fontId="9" fillId="0" borderId="112" xfId="4253" applyNumberFormat="1" applyFont="1" applyBorder="1" applyAlignment="1" applyProtection="1">
      <alignment horizontal="centerContinuous" vertical="center"/>
    </xf>
    <xf numFmtId="10" fontId="9" fillId="0" borderId="0" xfId="4253" applyNumberFormat="1" applyFont="1" applyBorder="1" applyAlignment="1" applyProtection="1">
      <alignment vertical="center"/>
    </xf>
    <xf numFmtId="37" fontId="9" fillId="0" borderId="112" xfId="4253" applyNumberFormat="1" applyFont="1" applyBorder="1" applyAlignment="1" applyProtection="1">
      <alignment vertical="center"/>
    </xf>
    <xf numFmtId="37" fontId="9" fillId="0" borderId="114" xfId="4253" applyNumberFormat="1" applyFont="1" applyBorder="1" applyAlignment="1" applyProtection="1">
      <alignment horizontal="centerContinuous" vertical="center"/>
    </xf>
    <xf numFmtId="37" fontId="9" fillId="0" borderId="115" xfId="4253" applyNumberFormat="1" applyFont="1" applyBorder="1" applyAlignment="1" applyProtection="1">
      <alignment horizontal="centerContinuous" vertical="center"/>
    </xf>
    <xf numFmtId="168" fontId="9" fillId="0" borderId="40" xfId="4253" applyFont="1" applyBorder="1" applyAlignment="1" applyProtection="1">
      <alignment horizontal="centerContinuous" vertical="center"/>
    </xf>
    <xf numFmtId="168" fontId="9" fillId="0" borderId="0" xfId="4253" applyFont="1" applyBorder="1" applyAlignment="1" applyProtection="1">
      <alignment vertical="center"/>
    </xf>
    <xf numFmtId="37" fontId="9" fillId="0" borderId="112" xfId="4253" applyNumberFormat="1" applyFont="1" applyBorder="1" applyAlignment="1" applyProtection="1">
      <alignment horizontal="centerContinuous" vertical="center"/>
    </xf>
    <xf numFmtId="168" fontId="9" fillId="0" borderId="143" xfId="4253" applyFont="1" applyBorder="1" applyAlignment="1">
      <alignment horizontal="centerContinuous" vertical="center"/>
    </xf>
    <xf numFmtId="189" fontId="9" fillId="0" borderId="115" xfId="4253" applyNumberFormat="1" applyFont="1" applyBorder="1" applyAlignment="1" applyProtection="1">
      <alignment vertical="center"/>
    </xf>
    <xf numFmtId="168" fontId="9" fillId="0" borderId="26" xfId="4253" applyFont="1" applyBorder="1" applyAlignment="1" applyProtection="1">
      <alignment horizontal="centerContinuous" vertical="center"/>
    </xf>
    <xf numFmtId="168" fontId="9" fillId="0" borderId="117" xfId="4253" applyFont="1" applyBorder="1" applyAlignment="1">
      <alignment horizontal="centerContinuous" vertical="center"/>
    </xf>
    <xf numFmtId="168" fontId="9" fillId="0" borderId="113" xfId="4253" applyFont="1" applyBorder="1" applyAlignment="1" applyProtection="1">
      <alignment horizontal="left" vertical="center"/>
    </xf>
    <xf numFmtId="168" fontId="9" fillId="0" borderId="115" xfId="4253" applyFont="1" applyBorder="1" applyAlignment="1" applyProtection="1">
      <alignment horizontal="centerContinuous" vertical="center"/>
    </xf>
    <xf numFmtId="189" fontId="9" fillId="0" borderId="115" xfId="4253" applyNumberFormat="1" applyFont="1" applyBorder="1" applyAlignment="1" applyProtection="1">
      <alignment horizontal="centerContinuous" vertical="center"/>
    </xf>
    <xf numFmtId="168" fontId="9" fillId="0" borderId="117" xfId="4253" applyFont="1" applyBorder="1" applyAlignment="1" applyProtection="1">
      <alignment horizontal="centerContinuous" vertical="center"/>
    </xf>
    <xf numFmtId="168" fontId="9" fillId="0" borderId="115" xfId="4253" applyFont="1" applyBorder="1" applyAlignment="1">
      <alignment horizontal="centerContinuous" vertical="center"/>
    </xf>
    <xf numFmtId="37" fontId="9" fillId="0" borderId="26" xfId="4253" applyNumberFormat="1" applyFont="1" applyBorder="1" applyAlignment="1" applyProtection="1">
      <alignment horizontal="centerContinuous" vertical="center"/>
    </xf>
    <xf numFmtId="37" fontId="9" fillId="0" borderId="134" xfId="4253" applyNumberFormat="1" applyFont="1" applyBorder="1" applyAlignment="1" applyProtection="1">
      <alignment horizontal="centerContinuous" vertical="center"/>
    </xf>
    <xf numFmtId="168" fontId="9" fillId="0" borderId="118" xfId="4253" applyFont="1" applyBorder="1" applyAlignment="1" applyProtection="1">
      <alignment horizontal="centerContinuous" vertical="center"/>
    </xf>
    <xf numFmtId="168" fontId="9" fillId="0" borderId="113" xfId="4253" applyFont="1" applyBorder="1" applyAlignment="1">
      <alignment vertical="center"/>
    </xf>
    <xf numFmtId="10" fontId="9" fillId="0" borderId="115" xfId="4253" applyNumberFormat="1" applyFont="1" applyBorder="1" applyAlignment="1" applyProtection="1">
      <alignment vertical="center"/>
    </xf>
    <xf numFmtId="37" fontId="9" fillId="0" borderId="40" xfId="4253" applyNumberFormat="1" applyFont="1" applyBorder="1" applyAlignment="1" applyProtection="1">
      <alignment vertical="center"/>
    </xf>
    <xf numFmtId="168" fontId="9" fillId="0" borderId="41" xfId="4253" applyFont="1" applyBorder="1" applyAlignment="1">
      <alignment vertical="center"/>
    </xf>
    <xf numFmtId="168" fontId="9" fillId="0" borderId="9" xfId="4253" applyFont="1" applyBorder="1" applyAlignment="1">
      <alignment vertical="center"/>
    </xf>
    <xf numFmtId="37" fontId="9" fillId="0" borderId="9" xfId="4253" applyNumberFormat="1" applyFont="1" applyBorder="1" applyAlignment="1" applyProtection="1">
      <alignment vertical="center"/>
    </xf>
    <xf numFmtId="37" fontId="9" fillId="0" borderId="42" xfId="4253" applyNumberFormat="1" applyFont="1" applyBorder="1" applyAlignment="1" applyProtection="1">
      <alignment vertical="center"/>
    </xf>
    <xf numFmtId="168" fontId="11" fillId="0" borderId="0" xfId="4253" applyFont="1" applyAlignment="1" applyProtection="1">
      <alignment horizontal="left" vertical="center"/>
    </xf>
    <xf numFmtId="168" fontId="11" fillId="0" borderId="0" xfId="4253" applyFont="1" applyAlignment="1" applyProtection="1">
      <alignment horizontal="right" vertical="center"/>
    </xf>
    <xf numFmtId="168" fontId="149" fillId="0" borderId="0" xfId="4253" applyFont="1"/>
    <xf numFmtId="168" fontId="3" fillId="0" borderId="0" xfId="4253" applyAlignment="1" applyProtection="1">
      <alignment horizontal="left"/>
    </xf>
    <xf numFmtId="168" fontId="180" fillId="0" borderId="0" xfId="4253" applyFont="1" applyProtection="1">
      <protection locked="0"/>
    </xf>
    <xf numFmtId="0" fontId="144" fillId="0" borderId="0" xfId="4182" quotePrefix="1" applyFont="1" applyAlignment="1" applyProtection="1">
      <alignment horizontal="left" vertical="center"/>
    </xf>
    <xf numFmtId="0" fontId="144" fillId="0" borderId="0" xfId="4182" applyFont="1" applyAlignment="1">
      <alignment horizontal="left"/>
    </xf>
    <xf numFmtId="0" fontId="144" fillId="0" borderId="173" xfId="4182" applyNumberFormat="1" applyFont="1" applyBorder="1" applyAlignment="1" applyProtection="1">
      <alignment horizontal="right" vertical="center"/>
    </xf>
    <xf numFmtId="0" fontId="144" fillId="0" borderId="0" xfId="4182" applyFont="1" applyAlignment="1">
      <alignment vertical="center"/>
    </xf>
    <xf numFmtId="0" fontId="144" fillId="0" borderId="0" xfId="4182" applyFont="1"/>
    <xf numFmtId="0" fontId="143" fillId="0" borderId="226" xfId="4182" applyFont="1" applyBorder="1" applyAlignment="1">
      <alignment vertical="center"/>
    </xf>
    <xf numFmtId="0" fontId="143" fillId="0" borderId="236" xfId="4182" applyFont="1" applyBorder="1" applyAlignment="1">
      <alignment vertical="center"/>
    </xf>
    <xf numFmtId="0" fontId="143" fillId="0" borderId="237" xfId="4182" applyFont="1" applyBorder="1" applyAlignment="1">
      <alignment vertical="center"/>
    </xf>
    <xf numFmtId="0" fontId="143" fillId="0" borderId="0" xfId="4182" applyFont="1" applyAlignment="1">
      <alignment vertical="center"/>
    </xf>
    <xf numFmtId="0" fontId="143" fillId="0" borderId="0" xfId="4182" applyFont="1"/>
    <xf numFmtId="0" fontId="8" fillId="0" borderId="204" xfId="4182" applyFont="1" applyBorder="1" applyAlignment="1" applyProtection="1">
      <alignment horizontal="centerContinuous" vertical="center"/>
    </xf>
    <xf numFmtId="0" fontId="143" fillId="0" borderId="0" xfId="4182" applyFont="1" applyAlignment="1">
      <alignment horizontal="centerContinuous" vertical="center"/>
    </xf>
    <xf numFmtId="0" fontId="143" fillId="0" borderId="238" xfId="4182" applyFont="1" applyBorder="1" applyAlignment="1">
      <alignment horizontal="centerContinuous" vertical="center"/>
    </xf>
    <xf numFmtId="0" fontId="143" fillId="0" borderId="204" xfId="4182" applyFont="1" applyBorder="1" applyAlignment="1">
      <alignment vertical="center"/>
    </xf>
    <xf numFmtId="0" fontId="8" fillId="0" borderId="0" xfId="4182" applyFont="1" applyAlignment="1" applyProtection="1">
      <alignment horizontal="center" vertical="center"/>
    </xf>
    <xf numFmtId="0" fontId="143" fillId="0" borderId="238" xfId="4182" applyFont="1" applyBorder="1" applyAlignment="1">
      <alignment vertical="center"/>
    </xf>
    <xf numFmtId="0" fontId="143" fillId="0" borderId="0" xfId="4182" applyFont="1" applyAlignment="1" applyProtection="1">
      <alignment horizontal="left" vertical="center"/>
    </xf>
    <xf numFmtId="0" fontId="143" fillId="0" borderId="0" xfId="4182" applyFont="1" applyAlignment="1">
      <alignment horizontal="center" vertical="center"/>
    </xf>
    <xf numFmtId="0" fontId="143" fillId="0" borderId="0" xfId="4182" quotePrefix="1" applyFont="1" applyAlignment="1" applyProtection="1">
      <alignment horizontal="left" vertical="center"/>
    </xf>
    <xf numFmtId="0" fontId="143" fillId="0" borderId="0" xfId="4182" applyNumberFormat="1" applyFont="1" applyAlignment="1" applyProtection="1">
      <alignment horizontal="center" vertical="center"/>
    </xf>
    <xf numFmtId="200" fontId="143" fillId="0" borderId="0" xfId="4182" quotePrefix="1" applyNumberFormat="1" applyFont="1" applyFill="1" applyAlignment="1" applyProtection="1">
      <alignment horizontal="center" vertical="center"/>
    </xf>
    <xf numFmtId="0" fontId="143" fillId="0" borderId="0" xfId="4182" applyFont="1" applyAlignment="1" applyProtection="1">
      <alignment horizontal="center" vertical="center"/>
    </xf>
    <xf numFmtId="0" fontId="143" fillId="0" borderId="0" xfId="4182" applyNumberFormat="1" applyFont="1" applyAlignment="1">
      <alignment horizontal="center" vertical="center"/>
    </xf>
    <xf numFmtId="0" fontId="143" fillId="0" borderId="0" xfId="4182" applyNumberFormat="1" applyFont="1" applyFill="1" applyAlignment="1" applyProtection="1">
      <alignment horizontal="center" vertical="center"/>
    </xf>
    <xf numFmtId="0" fontId="143" fillId="0" borderId="204" xfId="4182" applyFont="1" applyBorder="1" applyAlignment="1">
      <alignment horizontal="centerContinuous" vertical="center"/>
    </xf>
    <xf numFmtId="0" fontId="143" fillId="47" borderId="0" xfId="4182" quotePrefix="1" applyFont="1" applyFill="1" applyAlignment="1" applyProtection="1">
      <alignment horizontal="left" vertical="center"/>
    </xf>
    <xf numFmtId="0" fontId="143" fillId="0" borderId="0" xfId="4182" applyFont="1" applyFill="1" applyAlignment="1" applyProtection="1">
      <alignment horizontal="center" vertical="center"/>
    </xf>
    <xf numFmtId="0" fontId="143" fillId="125" borderId="0" xfId="4182" quotePrefix="1" applyFont="1" applyFill="1" applyAlignment="1" applyProtection="1">
      <alignment horizontal="left" vertical="center"/>
    </xf>
    <xf numFmtId="0" fontId="143" fillId="125" borderId="0" xfId="4182" applyNumberFormat="1" applyFont="1" applyFill="1" applyAlignment="1" applyProtection="1">
      <alignment horizontal="center" vertical="center"/>
    </xf>
    <xf numFmtId="0" fontId="143" fillId="125" borderId="0" xfId="4182" applyFont="1" applyFill="1" applyAlignment="1" applyProtection="1">
      <alignment horizontal="center" vertical="center"/>
    </xf>
    <xf numFmtId="0" fontId="143" fillId="125" borderId="0" xfId="4182" applyFont="1" applyFill="1" applyAlignment="1" applyProtection="1">
      <alignment horizontal="left" vertical="center"/>
    </xf>
    <xf numFmtId="0" fontId="143" fillId="0" borderId="239" xfId="4182" applyFont="1" applyBorder="1" applyAlignment="1">
      <alignment vertical="center"/>
    </xf>
    <xf numFmtId="0" fontId="143" fillId="0" borderId="173" xfId="4182" applyFont="1" applyBorder="1" applyAlignment="1">
      <alignment vertical="center"/>
    </xf>
    <xf numFmtId="0" fontId="143" fillId="0" borderId="173" xfId="4182" applyFont="1" applyBorder="1" applyAlignment="1">
      <alignment horizontal="centerContinuous" vertical="center"/>
    </xf>
    <xf numFmtId="0" fontId="143" fillId="0" borderId="240" xfId="4182" applyFont="1" applyBorder="1" applyAlignment="1">
      <alignment vertical="center"/>
    </xf>
    <xf numFmtId="0" fontId="144" fillId="0" borderId="0" xfId="4182" applyFont="1" applyAlignment="1" applyProtection="1">
      <alignment horizontal="left" vertical="center"/>
    </xf>
    <xf numFmtId="0" fontId="144" fillId="0" borderId="0" xfId="4182" applyFont="1" applyAlignment="1" applyProtection="1">
      <alignment horizontal="right" vertical="center"/>
    </xf>
    <xf numFmtId="0" fontId="215" fillId="0" borderId="0" xfId="4182" applyFont="1"/>
    <xf numFmtId="0" fontId="216" fillId="0" borderId="0" xfId="4182" applyFont="1" applyProtection="1">
      <protection locked="0"/>
    </xf>
    <xf numFmtId="0" fontId="146" fillId="0" borderId="0" xfId="4182" quotePrefix="1" applyNumberFormat="1" applyFont="1" applyAlignment="1" applyProtection="1">
      <alignment horizontal="left" vertical="center"/>
    </xf>
    <xf numFmtId="0" fontId="146" fillId="0" borderId="0" xfId="4182" applyFont="1" applyAlignment="1">
      <alignment vertical="center"/>
    </xf>
    <xf numFmtId="0" fontId="146" fillId="0" borderId="173" xfId="4182" applyFont="1" applyBorder="1" applyAlignment="1">
      <alignment vertical="center"/>
    </xf>
    <xf numFmtId="0" fontId="146" fillId="0" borderId="173" xfId="4182" applyFont="1" applyBorder="1" applyAlignment="1">
      <alignment horizontal="right" vertical="center"/>
    </xf>
    <xf numFmtId="0" fontId="146" fillId="0" borderId="0" xfId="4182" applyFont="1"/>
    <xf numFmtId="0" fontId="1" fillId="0" borderId="226" xfId="4182" applyFont="1" applyBorder="1" applyAlignment="1">
      <alignment vertical="center"/>
    </xf>
    <xf numFmtId="0" fontId="1" fillId="0" borderId="236" xfId="4182" applyFont="1" applyBorder="1" applyAlignment="1">
      <alignment vertical="center"/>
    </xf>
    <xf numFmtId="0" fontId="1" fillId="0" borderId="236" xfId="4182" applyFont="1" applyBorder="1" applyAlignment="1">
      <alignment horizontal="center" vertical="center"/>
    </xf>
    <xf numFmtId="0" fontId="1" fillId="0" borderId="237" xfId="4182" applyFont="1" applyBorder="1" applyAlignment="1">
      <alignment vertical="center"/>
    </xf>
    <xf numFmtId="0" fontId="1" fillId="0" borderId="0" xfId="4182" applyFont="1"/>
    <xf numFmtId="0" fontId="6" fillId="0" borderId="204" xfId="4182" applyFont="1" applyBorder="1" applyAlignment="1" applyProtection="1">
      <alignment horizontal="centerContinuous" vertical="center"/>
    </xf>
    <xf numFmtId="0" fontId="1" fillId="0" borderId="0" xfId="4182" applyFont="1" applyAlignment="1">
      <alignment horizontal="centerContinuous" vertical="center"/>
    </xf>
    <xf numFmtId="0" fontId="1" fillId="0" borderId="0" xfId="4182" applyFont="1" applyAlignment="1">
      <alignment horizontal="center" vertical="center"/>
    </xf>
    <xf numFmtId="0" fontId="1" fillId="0" borderId="238" xfId="4182" applyFont="1" applyBorder="1" applyAlignment="1">
      <alignment horizontal="centerContinuous" vertical="center"/>
    </xf>
    <xf numFmtId="0" fontId="1" fillId="0" borderId="204" xfId="4182" applyFont="1" applyBorder="1" applyAlignment="1">
      <alignment vertical="center"/>
    </xf>
    <xf numFmtId="0" fontId="1" fillId="0" borderId="0" xfId="4182" applyFont="1" applyAlignment="1">
      <alignment vertical="center"/>
    </xf>
    <xf numFmtId="0" fontId="6" fillId="0" borderId="0" xfId="4182" applyFont="1" applyAlignment="1" applyProtection="1">
      <alignment horizontal="center" vertical="center"/>
    </xf>
    <xf numFmtId="0" fontId="1" fillId="0" borderId="238" xfId="4182" applyFont="1" applyBorder="1" applyAlignment="1">
      <alignment vertical="center"/>
    </xf>
    <xf numFmtId="0" fontId="1" fillId="0" borderId="0" xfId="4182" quotePrefix="1" applyFont="1" applyAlignment="1" applyProtection="1">
      <alignment horizontal="left" vertical="center"/>
    </xf>
    <xf numFmtId="0" fontId="1" fillId="0" borderId="0" xfId="4182" applyFont="1" applyAlignment="1" applyProtection="1">
      <alignment horizontal="left" vertical="center"/>
    </xf>
    <xf numFmtId="0" fontId="1" fillId="0" borderId="0" xfId="4182" applyNumberFormat="1" applyFont="1" applyAlignment="1" applyProtection="1">
      <alignment horizontal="center" vertical="center"/>
    </xf>
    <xf numFmtId="0" fontId="1" fillId="0" borderId="0" xfId="4182" applyNumberFormat="1" applyFont="1" applyFill="1" applyAlignment="1" applyProtection="1">
      <alignment horizontal="center" vertical="center"/>
    </xf>
    <xf numFmtId="0" fontId="1" fillId="0" borderId="0" xfId="4182" applyNumberFormat="1" applyFont="1" applyAlignment="1">
      <alignment horizontal="center" vertical="center"/>
    </xf>
    <xf numFmtId="0" fontId="1" fillId="0" borderId="0" xfId="4182" applyFont="1" applyFill="1" applyAlignment="1" applyProtection="1">
      <alignment horizontal="center" vertical="center"/>
    </xf>
    <xf numFmtId="0" fontId="1" fillId="0" borderId="0" xfId="4182" applyFont="1" applyAlignment="1" applyProtection="1">
      <alignment horizontal="center" vertical="center"/>
    </xf>
    <xf numFmtId="0" fontId="1" fillId="0" borderId="204" xfId="4182" applyFont="1" applyBorder="1" applyAlignment="1">
      <alignment horizontal="centerContinuous" vertical="center"/>
    </xf>
    <xf numFmtId="0" fontId="1" fillId="0" borderId="239" xfId="4182" applyFont="1" applyBorder="1" applyAlignment="1">
      <alignment vertical="center"/>
    </xf>
    <xf numFmtId="0" fontId="1" fillId="0" borderId="173" xfId="4182" applyFont="1" applyBorder="1" applyAlignment="1">
      <alignment vertical="center"/>
    </xf>
    <xf numFmtId="0" fontId="1" fillId="0" borderId="173" xfId="4182" applyFont="1" applyBorder="1" applyAlignment="1">
      <alignment horizontal="center" vertical="center"/>
    </xf>
    <xf numFmtId="0" fontId="1" fillId="0" borderId="240" xfId="4182" applyFont="1" applyBorder="1" applyAlignment="1">
      <alignment vertical="center"/>
    </xf>
    <xf numFmtId="0" fontId="146" fillId="0" borderId="0" xfId="4182" applyFont="1" applyAlignment="1" applyProtection="1">
      <alignment horizontal="left" vertical="center"/>
    </xf>
    <xf numFmtId="0" fontId="146" fillId="0" borderId="0" xfId="4182" applyFont="1" applyAlignment="1">
      <alignment horizontal="center" vertical="center"/>
    </xf>
    <xf numFmtId="0" fontId="146" fillId="0" borderId="0" xfId="4182" applyFont="1" applyAlignment="1" applyProtection="1">
      <alignment horizontal="right" vertical="center"/>
    </xf>
    <xf numFmtId="0" fontId="217" fillId="0" borderId="0" xfId="4182" applyFont="1"/>
    <xf numFmtId="0" fontId="217" fillId="0" borderId="0" xfId="4182" applyFont="1" applyAlignment="1">
      <alignment horizontal="center"/>
    </xf>
    <xf numFmtId="0" fontId="1" fillId="0" borderId="0" xfId="4182" applyFont="1" applyAlignment="1">
      <alignment horizontal="center"/>
    </xf>
    <xf numFmtId="0" fontId="1" fillId="0" borderId="0" xfId="4182" applyFont="1" applyAlignment="1" applyProtection="1">
      <alignment horizontal="left"/>
    </xf>
    <xf numFmtId="0" fontId="180" fillId="0" borderId="0" xfId="4182" applyFont="1" applyProtection="1">
      <protection locked="0"/>
    </xf>
    <xf numFmtId="0" fontId="195" fillId="125" borderId="0" xfId="4251" applyFont="1" applyFill="1"/>
    <xf numFmtId="0" fontId="17" fillId="0" borderId="0" xfId="2619"/>
    <xf numFmtId="0" fontId="19" fillId="0" borderId="0" xfId="4251"/>
    <xf numFmtId="38" fontId="11" fillId="125" borderId="0" xfId="4196" quotePrefix="1" applyNumberFormat="1" applyFont="1" applyFill="1" applyAlignment="1" applyProtection="1">
      <alignment horizontal="left"/>
      <protection locked="0"/>
    </xf>
    <xf numFmtId="0" fontId="11" fillId="125" borderId="0" xfId="4195" applyFont="1" applyFill="1" applyAlignment="1" applyProtection="1">
      <alignment horizontal="right"/>
      <protection locked="0"/>
    </xf>
    <xf numFmtId="0" fontId="11" fillId="0" borderId="0" xfId="4195" applyFont="1" applyAlignment="1" applyProtection="1">
      <alignment vertical="center"/>
      <protection locked="0"/>
    </xf>
  </cellXfs>
  <cellStyles count="4254">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7" builtinId="3"/>
    <cellStyle name="Comma 10" xfId="1930"/>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6"/>
    <cellStyle name="Comma_N&amp;R 342" xfId="4214"/>
    <cellStyle name="Comma_N&amp;R p54" xfId="4193"/>
    <cellStyle name="Comma_r1" xfId="4233"/>
    <cellStyle name="Comma0 - Style3" xfId="1997"/>
    <cellStyle name="Comma1 - Style1" xfId="1998"/>
    <cellStyle name="Currency" xfId="4209"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Hyperlink" xfId="4194" builtinId="8"/>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30"/>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12"/>
    <cellStyle name="Normal 3 2" xfId="2629"/>
    <cellStyle name="Normal 3 2 2" xfId="2630"/>
    <cellStyle name="Normal 3 3" xfId="2631"/>
    <cellStyle name="Normal 3 4" xfId="2632"/>
    <cellStyle name="Normal 3 5" xfId="4234"/>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50"/>
    <cellStyle name="Normal 54" xfId="4251"/>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39"/>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5"/>
    <cellStyle name="Normal_332SCH" xfId="4197"/>
    <cellStyle name="Normal_335SCH" xfId="4198"/>
    <cellStyle name="Normal_339SCH" xfId="4199"/>
    <cellStyle name="Normal_340SCH" xfId="4200"/>
    <cellStyle name="Normal_342SCH" xfId="4201"/>
    <cellStyle name="Normal_350-P40" xfId="4203"/>
    <cellStyle name="Normal_351-P41" xfId="4204"/>
    <cellStyle name="Normal_352ASCH" xfId="4205"/>
    <cellStyle name="Normal_352BSCH" xfId="4206"/>
    <cellStyle name="Normal_410Inst-P44" xfId="4211"/>
    <cellStyle name="Normal_412SCH" xfId="4215"/>
    <cellStyle name="Normal_415-P56" xfId="4216"/>
    <cellStyle name="Normal_415-P57" xfId="4217"/>
    <cellStyle name="Normal_416SCH" xfId="4218"/>
    <cellStyle name="Normal_418SCH" xfId="4219"/>
    <cellStyle name="Normal_450-P63" xfId="4220"/>
    <cellStyle name="Normal_450-P64" xfId="4221"/>
    <cellStyle name="Normal_460-P65" xfId="4222"/>
    <cellStyle name="Normal_501SCH93" xfId="4223"/>
    <cellStyle name="Normal_502SCH" xfId="4224"/>
    <cellStyle name="Normal_510SCH" xfId="4225"/>
    <cellStyle name="Normal_512Inst-P71" xfId="4226"/>
    <cellStyle name="Normal_512-P72" xfId="4227"/>
    <cellStyle name="Normal_710P78" xfId="4237"/>
    <cellStyle name="Normal_710P79" xfId="4238"/>
    <cellStyle name="Normal_710P8081" xfId="4240"/>
    <cellStyle name="Normal_710-P82" xfId="4241"/>
    <cellStyle name="Normal_710P8283" xfId="4242"/>
    <cellStyle name="Normal_710P8283 2" xfId="4243"/>
    <cellStyle name="Normal_710S-P84" xfId="4244"/>
    <cellStyle name="Normal_725SCH" xfId="4245"/>
    <cellStyle name="Normal_98r1-2" xfId="4235"/>
    <cellStyle name="Normal_99-#755" xfId="4246"/>
    <cellStyle name="Normal_99r1" xfId="4176"/>
    <cellStyle name="Normal_CSCH" xfId="4179"/>
    <cellStyle name="Normal_GTC 2005r1 Refiled" xfId="4182"/>
    <cellStyle name="Normal_N&amp;R 342" xfId="4202"/>
    <cellStyle name="Normal_N&amp;R p54" xfId="4177"/>
    <cellStyle name="Normal_N&amp;R p54 2" xfId="4247"/>
    <cellStyle name="Normal_N&amp;R-P24" xfId="4192"/>
    <cellStyle name="Normal_P02" xfId="4178"/>
    <cellStyle name="Normal_P03" xfId="4180"/>
    <cellStyle name="Normal_P04" xfId="4181"/>
    <cellStyle name="Normal_P055" xfId="4228"/>
    <cellStyle name="Normal_P071" xfId="4229"/>
    <cellStyle name="Normal_P073" xfId="4231"/>
    <cellStyle name="Normal_P077" xfId="4236"/>
    <cellStyle name="Normal_P092" xfId="4248"/>
    <cellStyle name="Normal_P093" xfId="4249"/>
    <cellStyle name="Normal_P098" xfId="4252"/>
    <cellStyle name="Normal_P099" xfId="4253"/>
    <cellStyle name="Normal_pg44LS" xfId="4210"/>
    <cellStyle name="Normal_r1" xfId="4232"/>
    <cellStyle name="Normal_R1410_GTW_Yam file" xfId="4213"/>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8"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8.xml"/><Relationship Id="rId149"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3.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externalLink" Target="externalLinks/externalLink4.xml"/><Relationship Id="rId145"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externalLink" Target="externalLinks/externalLink7.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5.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23</xdr:row>
      <xdr:rowOff>7620</xdr:rowOff>
    </xdr:from>
    <xdr:to>
      <xdr:col>5</xdr:col>
      <xdr:colOff>144780</xdr:colOff>
      <xdr:row>33</xdr:row>
      <xdr:rowOff>7620</xdr:rowOff>
    </xdr:to>
    <xdr:pic>
      <xdr:nvPicPr>
        <xdr:cNvPr id="67938"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2263140" y="3695700"/>
          <a:ext cx="1584960" cy="1676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1958340</xdr:colOff>
      <xdr:row>28</xdr:row>
      <xdr:rowOff>0</xdr:rowOff>
    </xdr:from>
    <xdr:to>
      <xdr:col>3</xdr:col>
      <xdr:colOff>0</xdr:colOff>
      <xdr:row>28</xdr:row>
      <xdr:rowOff>0</xdr:rowOff>
    </xdr:to>
    <xdr:sp macro="" textlink="">
      <xdr:nvSpPr>
        <xdr:cNvPr id="96202" name="Line 1"/>
        <xdr:cNvSpPr>
          <a:spLocks noChangeShapeType="1"/>
        </xdr:cNvSpPr>
      </xdr:nvSpPr>
      <xdr:spPr bwMode="auto">
        <a:xfrm>
          <a:off x="2240280" y="3855720"/>
          <a:ext cx="377952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59</xdr:row>
      <xdr:rowOff>30479</xdr:rowOff>
    </xdr:from>
    <xdr:to>
      <xdr:col>1</xdr:col>
      <xdr:colOff>138981</xdr:colOff>
      <xdr:row>59</xdr:row>
      <xdr:rowOff>134188</xdr:rowOff>
    </xdr:to>
    <xdr:sp macro="" textlink="">
      <xdr:nvSpPr>
        <xdr:cNvPr id="96204" name="Text 6"/>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61</xdr:row>
      <xdr:rowOff>38100</xdr:rowOff>
    </xdr:from>
    <xdr:to>
      <xdr:col>1</xdr:col>
      <xdr:colOff>153359</xdr:colOff>
      <xdr:row>62</xdr:row>
      <xdr:rowOff>23962</xdr:rowOff>
    </xdr:to>
    <xdr:sp macro="" textlink="">
      <xdr:nvSpPr>
        <xdr:cNvPr id="1028" name="Text 9"/>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57</xdr:row>
      <xdr:rowOff>30479</xdr:rowOff>
    </xdr:from>
    <xdr:to>
      <xdr:col>1</xdr:col>
      <xdr:colOff>129396</xdr:colOff>
      <xdr:row>57</xdr:row>
      <xdr:rowOff>138980</xdr:rowOff>
    </xdr:to>
    <xdr:sp macro="" textlink="">
      <xdr:nvSpPr>
        <xdr:cNvPr id="96206" name="Text 11"/>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230505</xdr:colOff>
      <xdr:row>38</xdr:row>
      <xdr:rowOff>142875</xdr:rowOff>
    </xdr:from>
    <xdr:to>
      <xdr:col>1</xdr:col>
      <xdr:colOff>28784</xdr:colOff>
      <xdr:row>50</xdr:row>
      <xdr:rowOff>260343</xdr:rowOff>
    </xdr:to>
    <xdr:sp macro="" textlink="">
      <xdr:nvSpPr>
        <xdr:cNvPr id="22838" name="Text 3"/>
        <xdr:cNvSpPr txBox="1">
          <a:spLocks noChangeArrowheads="1"/>
        </xdr:cNvSpPr>
      </xdr:nvSpPr>
      <xdr:spPr bwMode="auto">
        <a:xfrm>
          <a:off x="219075" y="8458200"/>
          <a:ext cx="371475" cy="2695575"/>
        </a:xfrm>
        <a:prstGeom prst="rect">
          <a:avLst/>
        </a:prstGeom>
        <a:noFill/>
        <a:ln w="0">
          <a:noFill/>
          <a:miter lim="800000"/>
          <a:headEnd/>
          <a:tailEnd/>
        </a:ln>
      </xdr:spPr>
      <xdr:txBody>
        <a:bodyPr vertOverflow="clip" vert="vert" wrap="square" lIns="0" tIns="32004" rIns="36576" bIns="32004" anchor="t" upright="1"/>
        <a:lstStyle/>
        <a:p>
          <a:pPr algn="ctr" rtl="0">
            <a:defRPr sz="1000"/>
          </a:pPr>
          <a:r>
            <a:rPr lang="en-US" sz="1400" b="0" i="0" strike="noStrike">
              <a:solidFill>
                <a:srgbClr val="000000"/>
              </a:solidFill>
              <a:latin typeface="Times New Roman"/>
              <a:cs typeface="Times New Roman"/>
            </a:rPr>
            <a:t> Railroad Annual Report R-1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1000125</xdr:colOff>
      <xdr:row>0</xdr:row>
      <xdr:rowOff>0</xdr:rowOff>
    </xdr:from>
    <xdr:to>
      <xdr:col>11</xdr:col>
      <xdr:colOff>238125</xdr:colOff>
      <xdr:row>1</xdr:row>
      <xdr:rowOff>114300</xdr:rowOff>
    </xdr:to>
    <xdr:sp macro="" textlink="">
      <xdr:nvSpPr>
        <xdr:cNvPr id="2" name="Text 3"/>
        <xdr:cNvSpPr txBox="1">
          <a:spLocks noChangeArrowheads="1"/>
        </xdr:cNvSpPr>
      </xdr:nvSpPr>
      <xdr:spPr bwMode="auto">
        <a:xfrm>
          <a:off x="9197975" y="0"/>
          <a:ext cx="285750" cy="31115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900" b="0" i="0" strike="noStrike">
              <a:solidFill>
                <a:srgbClr val="000000"/>
              </a:solidFill>
              <a:latin typeface="Times New Roman"/>
              <a:cs typeface="Times New Roman"/>
            </a:rPr>
            <a:t>44</a:t>
          </a:r>
        </a:p>
      </xdr:txBody>
    </xdr:sp>
    <xdr:clientData/>
  </xdr:twoCellAnchor>
  <xdr:twoCellAnchor>
    <xdr:from>
      <xdr:col>0</xdr:col>
      <xdr:colOff>38100</xdr:colOff>
      <xdr:row>34</xdr:row>
      <xdr:rowOff>85725</xdr:rowOff>
    </xdr:from>
    <xdr:to>
      <xdr:col>0</xdr:col>
      <xdr:colOff>247650</xdr:colOff>
      <xdr:row>49</xdr:row>
      <xdr:rowOff>9525</xdr:rowOff>
    </xdr:to>
    <xdr:sp macro="" textlink="">
      <xdr:nvSpPr>
        <xdr:cNvPr id="3" name="Text 5"/>
        <xdr:cNvSpPr txBox="1">
          <a:spLocks noChangeArrowheads="1"/>
        </xdr:cNvSpPr>
      </xdr:nvSpPr>
      <xdr:spPr bwMode="auto">
        <a:xfrm>
          <a:off x="38100" y="4473575"/>
          <a:ext cx="209550" cy="1828800"/>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900" b="0" i="0" strike="noStrike">
              <a:solidFill>
                <a:srgbClr val="000000"/>
              </a:solidFill>
              <a:latin typeface="Times New Roman"/>
              <a:cs typeface="Times New Roman"/>
            </a:rPr>
            <a:t>   Railroad Annual Report R-1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457200</xdr:colOff>
      <xdr:row>5</xdr:row>
      <xdr:rowOff>144780</xdr:rowOff>
    </xdr:from>
    <xdr:to>
      <xdr:col>1</xdr:col>
      <xdr:colOff>119380</xdr:colOff>
      <xdr:row>6</xdr:row>
      <xdr:rowOff>190500</xdr:rowOff>
    </xdr:to>
    <xdr:sp macro="" textlink="">
      <xdr:nvSpPr>
        <xdr:cNvPr id="2" name="Text Box 1"/>
        <xdr:cNvSpPr txBox="1">
          <a:spLocks noChangeArrowheads="1"/>
        </xdr:cNvSpPr>
      </xdr:nvSpPr>
      <xdr:spPr bwMode="auto">
        <a:xfrm>
          <a:off x="323850" y="1598930"/>
          <a:ext cx="119380" cy="255270"/>
        </a:xfrm>
        <a:prstGeom prst="rect">
          <a:avLst/>
        </a:prstGeom>
        <a:noFill/>
        <a:ln w="9525">
          <a:noFill/>
          <a:miter lim="800000"/>
          <a:headEnd/>
          <a:tailEnd/>
        </a:ln>
      </xdr:spPr>
    </xdr:sp>
    <xdr:clientData/>
  </xdr:twoCellAnchor>
  <xdr:twoCellAnchor editAs="oneCell">
    <xdr:from>
      <xdr:col>14</xdr:col>
      <xdr:colOff>0</xdr:colOff>
      <xdr:row>5</xdr:row>
      <xdr:rowOff>144780</xdr:rowOff>
    </xdr:from>
    <xdr:to>
      <xdr:col>14</xdr:col>
      <xdr:colOff>106680</xdr:colOff>
      <xdr:row>6</xdr:row>
      <xdr:rowOff>190500</xdr:rowOff>
    </xdr:to>
    <xdr:sp macro="" textlink="">
      <xdr:nvSpPr>
        <xdr:cNvPr id="3" name="Text Box 3"/>
        <xdr:cNvSpPr txBox="1">
          <a:spLocks noChangeArrowheads="1"/>
        </xdr:cNvSpPr>
      </xdr:nvSpPr>
      <xdr:spPr bwMode="auto">
        <a:xfrm>
          <a:off x="14554200" y="1598930"/>
          <a:ext cx="106680" cy="255270"/>
        </a:xfrm>
        <a:prstGeom prst="rect">
          <a:avLst/>
        </a:prstGeom>
        <a:noFill/>
        <a:ln w="9525">
          <a:noFill/>
          <a:miter lim="800000"/>
          <a:headEnd/>
          <a:tailEnd/>
        </a:ln>
      </xdr:spPr>
    </xdr:sp>
    <xdr:clientData/>
  </xdr:twoCellAnchor>
  <xdr:twoCellAnchor editAs="oneCell">
    <xdr:from>
      <xdr:col>0</xdr:col>
      <xdr:colOff>457200</xdr:colOff>
      <xdr:row>5</xdr:row>
      <xdr:rowOff>144780</xdr:rowOff>
    </xdr:from>
    <xdr:to>
      <xdr:col>1</xdr:col>
      <xdr:colOff>119380</xdr:colOff>
      <xdr:row>6</xdr:row>
      <xdr:rowOff>190500</xdr:rowOff>
    </xdr:to>
    <xdr:sp macro="" textlink="">
      <xdr:nvSpPr>
        <xdr:cNvPr id="4" name="Text Box 9"/>
        <xdr:cNvSpPr txBox="1">
          <a:spLocks noChangeArrowheads="1"/>
        </xdr:cNvSpPr>
      </xdr:nvSpPr>
      <xdr:spPr bwMode="auto">
        <a:xfrm>
          <a:off x="323850" y="1598930"/>
          <a:ext cx="119380" cy="255270"/>
        </a:xfrm>
        <a:prstGeom prst="rect">
          <a:avLst/>
        </a:prstGeom>
        <a:noFill/>
        <a:ln w="9525">
          <a:noFill/>
          <a:miter lim="800000"/>
          <a:headEnd/>
          <a:tailEnd/>
        </a:ln>
      </xdr:spPr>
    </xdr:sp>
    <xdr:clientData/>
  </xdr:twoCellAnchor>
  <xdr:twoCellAnchor editAs="oneCell">
    <xdr:from>
      <xdr:col>7</xdr:col>
      <xdr:colOff>0</xdr:colOff>
      <xdr:row>5</xdr:row>
      <xdr:rowOff>144780</xdr:rowOff>
    </xdr:from>
    <xdr:to>
      <xdr:col>7</xdr:col>
      <xdr:colOff>106680</xdr:colOff>
      <xdr:row>6</xdr:row>
      <xdr:rowOff>190500</xdr:rowOff>
    </xdr:to>
    <xdr:sp macro="" textlink="">
      <xdr:nvSpPr>
        <xdr:cNvPr id="5" name="Text Box 10"/>
        <xdr:cNvSpPr txBox="1">
          <a:spLocks noChangeArrowheads="1"/>
        </xdr:cNvSpPr>
      </xdr:nvSpPr>
      <xdr:spPr bwMode="auto">
        <a:xfrm>
          <a:off x="8851900" y="1598930"/>
          <a:ext cx="106680" cy="255270"/>
        </a:xfrm>
        <a:prstGeom prst="rect">
          <a:avLst/>
        </a:prstGeom>
        <a:noFill/>
        <a:ln w="9525">
          <a:noFill/>
          <a:miter lim="800000"/>
          <a:headEnd/>
          <a:tailEnd/>
        </a:ln>
      </xdr:spPr>
    </xdr:sp>
    <xdr:clientData/>
  </xdr:twoCellAnchor>
  <xdr:twoCellAnchor editAs="oneCell">
    <xdr:from>
      <xdr:col>0</xdr:col>
      <xdr:colOff>457200</xdr:colOff>
      <xdr:row>5</xdr:row>
      <xdr:rowOff>182880</xdr:rowOff>
    </xdr:from>
    <xdr:to>
      <xdr:col>1</xdr:col>
      <xdr:colOff>119380</xdr:colOff>
      <xdr:row>7</xdr:row>
      <xdr:rowOff>7620</xdr:rowOff>
    </xdr:to>
    <xdr:sp macro="" textlink="">
      <xdr:nvSpPr>
        <xdr:cNvPr id="6" name="Text Box 11"/>
        <xdr:cNvSpPr txBox="1">
          <a:spLocks noChangeArrowheads="1"/>
        </xdr:cNvSpPr>
      </xdr:nvSpPr>
      <xdr:spPr bwMode="auto">
        <a:xfrm>
          <a:off x="323850" y="1637030"/>
          <a:ext cx="119380" cy="243840"/>
        </a:xfrm>
        <a:prstGeom prst="rect">
          <a:avLst/>
        </a:prstGeom>
        <a:noFill/>
        <a:ln w="9525">
          <a:noFill/>
          <a:miter lim="800000"/>
          <a:headEnd/>
          <a:tailEnd/>
        </a:ln>
      </xdr:spPr>
    </xdr:sp>
    <xdr:clientData/>
  </xdr:twoCellAnchor>
  <xdr:twoCellAnchor editAs="oneCell">
    <xdr:from>
      <xdr:col>13</xdr:col>
      <xdr:colOff>0</xdr:colOff>
      <xdr:row>5</xdr:row>
      <xdr:rowOff>182880</xdr:rowOff>
    </xdr:from>
    <xdr:to>
      <xdr:col>13</xdr:col>
      <xdr:colOff>106680</xdr:colOff>
      <xdr:row>7</xdr:row>
      <xdr:rowOff>7620</xdr:rowOff>
    </xdr:to>
    <xdr:sp macro="" textlink="">
      <xdr:nvSpPr>
        <xdr:cNvPr id="7" name="Text Box 12"/>
        <xdr:cNvSpPr txBox="1">
          <a:spLocks noChangeArrowheads="1"/>
        </xdr:cNvSpPr>
      </xdr:nvSpPr>
      <xdr:spPr bwMode="auto">
        <a:xfrm>
          <a:off x="13544550" y="1637030"/>
          <a:ext cx="106680" cy="243840"/>
        </a:xfrm>
        <a:prstGeom prst="rect">
          <a:avLst/>
        </a:prstGeom>
        <a:noFill/>
        <a:ln w="9525">
          <a:noFill/>
          <a:miter lim="800000"/>
          <a:headEnd/>
          <a:tailEnd/>
        </a:ln>
      </xdr:spPr>
    </xdr:sp>
    <xdr:clientData/>
  </xdr:twoCellAnchor>
  <xdr:twoCellAnchor editAs="oneCell">
    <xdr:from>
      <xdr:col>10</xdr:col>
      <xdr:colOff>457200</xdr:colOff>
      <xdr:row>5</xdr:row>
      <xdr:rowOff>144780</xdr:rowOff>
    </xdr:from>
    <xdr:to>
      <xdr:col>10</xdr:col>
      <xdr:colOff>563880</xdr:colOff>
      <xdr:row>6</xdr:row>
      <xdr:rowOff>190500</xdr:rowOff>
    </xdr:to>
    <xdr:sp macro="" textlink="">
      <xdr:nvSpPr>
        <xdr:cNvPr id="8" name="Text Box 13"/>
        <xdr:cNvSpPr txBox="1">
          <a:spLocks noChangeArrowheads="1"/>
        </xdr:cNvSpPr>
      </xdr:nvSpPr>
      <xdr:spPr bwMode="auto">
        <a:xfrm>
          <a:off x="12299950" y="1598930"/>
          <a:ext cx="106680" cy="255270"/>
        </a:xfrm>
        <a:prstGeom prst="rect">
          <a:avLst/>
        </a:prstGeom>
        <a:noFill/>
        <a:ln w="9525">
          <a:noFill/>
          <a:miter lim="800000"/>
          <a:headEnd/>
          <a:tailEnd/>
        </a:ln>
      </xdr:spPr>
    </xdr:sp>
    <xdr:clientData/>
  </xdr:twoCellAnchor>
  <xdr:twoCellAnchor editAs="oneCell">
    <xdr:from>
      <xdr:col>10</xdr:col>
      <xdr:colOff>457200</xdr:colOff>
      <xdr:row>5</xdr:row>
      <xdr:rowOff>144780</xdr:rowOff>
    </xdr:from>
    <xdr:to>
      <xdr:col>10</xdr:col>
      <xdr:colOff>563880</xdr:colOff>
      <xdr:row>6</xdr:row>
      <xdr:rowOff>190500</xdr:rowOff>
    </xdr:to>
    <xdr:sp macro="" textlink="">
      <xdr:nvSpPr>
        <xdr:cNvPr id="9" name="Text Box 14"/>
        <xdr:cNvSpPr txBox="1">
          <a:spLocks noChangeArrowheads="1"/>
        </xdr:cNvSpPr>
      </xdr:nvSpPr>
      <xdr:spPr bwMode="auto">
        <a:xfrm>
          <a:off x="12299950" y="1598930"/>
          <a:ext cx="106680" cy="255270"/>
        </a:xfrm>
        <a:prstGeom prst="rect">
          <a:avLst/>
        </a:prstGeom>
        <a:noFill/>
        <a:ln w="9525">
          <a:noFill/>
          <a:miter lim="800000"/>
          <a:headEnd/>
          <a:tailEnd/>
        </a:ln>
      </xdr:spPr>
    </xdr:sp>
    <xdr:clientData/>
  </xdr:twoCellAnchor>
  <xdr:twoCellAnchor editAs="oneCell">
    <xdr:from>
      <xdr:col>10</xdr:col>
      <xdr:colOff>457200</xdr:colOff>
      <xdr:row>5</xdr:row>
      <xdr:rowOff>182880</xdr:rowOff>
    </xdr:from>
    <xdr:to>
      <xdr:col>10</xdr:col>
      <xdr:colOff>563880</xdr:colOff>
      <xdr:row>7</xdr:row>
      <xdr:rowOff>7620</xdr:rowOff>
    </xdr:to>
    <xdr:sp macro="" textlink="">
      <xdr:nvSpPr>
        <xdr:cNvPr id="10" name="Text Box 15"/>
        <xdr:cNvSpPr txBox="1">
          <a:spLocks noChangeArrowheads="1"/>
        </xdr:cNvSpPr>
      </xdr:nvSpPr>
      <xdr:spPr bwMode="auto">
        <a:xfrm>
          <a:off x="12299950" y="1637030"/>
          <a:ext cx="106680" cy="243840"/>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87630</xdr:colOff>
      <xdr:row>0</xdr:row>
      <xdr:rowOff>66675</xdr:rowOff>
    </xdr:from>
    <xdr:to>
      <xdr:col>1</xdr:col>
      <xdr:colOff>28633</xdr:colOff>
      <xdr:row>15</xdr:row>
      <xdr:rowOff>95250</xdr:rowOff>
    </xdr:to>
    <xdr:sp macro="" textlink="">
      <xdr:nvSpPr>
        <xdr:cNvPr id="2" name="Text 1"/>
        <xdr:cNvSpPr txBox="1">
          <a:spLocks noChangeArrowheads="1"/>
        </xdr:cNvSpPr>
      </xdr:nvSpPr>
      <xdr:spPr bwMode="auto">
        <a:xfrm>
          <a:off x="87630" y="66675"/>
          <a:ext cx="264853" cy="17367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41</xdr:row>
      <xdr:rowOff>0</xdr:rowOff>
    </xdr:from>
    <xdr:to>
      <xdr:col>1</xdr:col>
      <xdr:colOff>36256</xdr:colOff>
      <xdr:row>52</xdr:row>
      <xdr:rowOff>36205</xdr:rowOff>
    </xdr:to>
    <xdr:sp macro="" textlink="">
      <xdr:nvSpPr>
        <xdr:cNvPr id="2" name="Text 3"/>
        <xdr:cNvSpPr txBox="1">
          <a:spLocks noChangeArrowheads="1"/>
        </xdr:cNvSpPr>
      </xdr:nvSpPr>
      <xdr:spPr bwMode="auto">
        <a:xfrm>
          <a:off x="0" y="5245100"/>
          <a:ext cx="245806" cy="157290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43</xdr:row>
      <xdr:rowOff>28575</xdr:rowOff>
    </xdr:from>
    <xdr:to>
      <xdr:col>1</xdr:col>
      <xdr:colOff>28575</xdr:colOff>
      <xdr:row>54</xdr:row>
      <xdr:rowOff>47625</xdr:rowOff>
    </xdr:to>
    <xdr:sp macro="" textlink="">
      <xdr:nvSpPr>
        <xdr:cNvPr id="2" name="Text 1"/>
        <xdr:cNvSpPr txBox="1">
          <a:spLocks noChangeArrowheads="1"/>
        </xdr:cNvSpPr>
      </xdr:nvSpPr>
      <xdr:spPr bwMode="auto">
        <a:xfrm>
          <a:off x="85725" y="5387975"/>
          <a:ext cx="254000" cy="155575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228600</xdr:colOff>
      <xdr:row>51</xdr:row>
      <xdr:rowOff>87630</xdr:rowOff>
    </xdr:from>
    <xdr:to>
      <xdr:col>13</xdr:col>
      <xdr:colOff>257175</xdr:colOff>
      <xdr:row>53</xdr:row>
      <xdr:rowOff>85916</xdr:rowOff>
    </xdr:to>
    <xdr:sp macro="" textlink="">
      <xdr:nvSpPr>
        <xdr:cNvPr id="2" name="Text 3"/>
        <xdr:cNvSpPr txBox="1">
          <a:spLocks noChangeArrowheads="1"/>
        </xdr:cNvSpPr>
      </xdr:nvSpPr>
      <xdr:spPr bwMode="auto">
        <a:xfrm flipH="1" flipV="1">
          <a:off x="8864600" y="6564630"/>
          <a:ext cx="263525" cy="245936"/>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71</a:t>
          </a:r>
        </a:p>
      </xdr:txBody>
    </xdr:sp>
    <xdr:clientData/>
  </xdr:twoCellAnchor>
  <xdr:twoCellAnchor>
    <xdr:from>
      <xdr:col>0</xdr:col>
      <xdr:colOff>47625</xdr:colOff>
      <xdr:row>0</xdr:row>
      <xdr:rowOff>9525</xdr:rowOff>
    </xdr:from>
    <xdr:to>
      <xdr:col>0</xdr:col>
      <xdr:colOff>228600</xdr:colOff>
      <xdr:row>14</xdr:row>
      <xdr:rowOff>19050</xdr:rowOff>
    </xdr:to>
    <xdr:sp macro="" textlink="">
      <xdr:nvSpPr>
        <xdr:cNvPr id="3" name="Text 4"/>
        <xdr:cNvSpPr txBox="1">
          <a:spLocks noChangeArrowheads="1"/>
        </xdr:cNvSpPr>
      </xdr:nvSpPr>
      <xdr:spPr bwMode="auto">
        <a:xfrm>
          <a:off x="47625" y="9525"/>
          <a:ext cx="180975" cy="17875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38</xdr:row>
      <xdr:rowOff>11430</xdr:rowOff>
    </xdr:from>
    <xdr:to>
      <xdr:col>0</xdr:col>
      <xdr:colOff>257175</xdr:colOff>
      <xdr:row>49</xdr:row>
      <xdr:rowOff>76219</xdr:rowOff>
    </xdr:to>
    <xdr:sp macro="" textlink="">
      <xdr:nvSpPr>
        <xdr:cNvPr id="2" name="Text 2"/>
        <xdr:cNvSpPr txBox="1">
          <a:spLocks noChangeArrowheads="1"/>
        </xdr:cNvSpPr>
      </xdr:nvSpPr>
      <xdr:spPr bwMode="auto">
        <a:xfrm>
          <a:off x="38100" y="5485130"/>
          <a:ext cx="219075" cy="1601489"/>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xdr:colOff>
      <xdr:row>43</xdr:row>
      <xdr:rowOff>28575</xdr:rowOff>
    </xdr:from>
    <xdr:to>
      <xdr:col>13</xdr:col>
      <xdr:colOff>198121</xdr:colOff>
      <xdr:row>45</xdr:row>
      <xdr:rowOff>0</xdr:rowOff>
    </xdr:to>
    <xdr:sp macro="" textlink="">
      <xdr:nvSpPr>
        <xdr:cNvPr id="2" name="Text 2"/>
        <xdr:cNvSpPr txBox="1">
          <a:spLocks noChangeArrowheads="1"/>
        </xdr:cNvSpPr>
      </xdr:nvSpPr>
      <xdr:spPr bwMode="auto">
        <a:xfrm>
          <a:off x="9779001" y="6080125"/>
          <a:ext cx="198120" cy="282575"/>
        </a:xfrm>
        <a:prstGeom prst="rect">
          <a:avLst/>
        </a:prstGeom>
        <a:noFill/>
        <a:ln w="1">
          <a:noFill/>
          <a:miter lim="800000"/>
          <a:headEnd/>
          <a:tailEnd/>
        </a:ln>
      </xdr:spPr>
      <xdr:txBody>
        <a:bodyPr vertOverflow="clip" vert="vert" wrap="square" lIns="27432" tIns="22860" rIns="0" bIns="22860" anchor="b" upright="1"/>
        <a:lstStyle/>
        <a:p>
          <a:pPr algn="ctr" rtl="0">
            <a:defRPr sz="1000"/>
          </a:pPr>
          <a:r>
            <a:rPr lang="en-US" sz="900" b="0" i="0" strike="noStrike">
              <a:solidFill>
                <a:srgbClr val="000000"/>
              </a:solidFill>
              <a:latin typeface="Times New Roman"/>
              <a:cs typeface="Times New Roman"/>
            </a:rPr>
            <a:t>75</a:t>
          </a:r>
        </a:p>
      </xdr:txBody>
    </xdr:sp>
    <xdr:clientData/>
  </xdr:twoCellAnchor>
  <xdr:twoCellAnchor>
    <xdr:from>
      <xdr:col>0</xdr:col>
      <xdr:colOff>76200</xdr:colOff>
      <xdr:row>0</xdr:row>
      <xdr:rowOff>28575</xdr:rowOff>
    </xdr:from>
    <xdr:to>
      <xdr:col>0</xdr:col>
      <xdr:colOff>283918</xdr:colOff>
      <xdr:row>13</xdr:row>
      <xdr:rowOff>38100</xdr:rowOff>
    </xdr:to>
    <xdr:sp macro="" textlink="">
      <xdr:nvSpPr>
        <xdr:cNvPr id="3" name="Text Box 3"/>
        <xdr:cNvSpPr txBox="1">
          <a:spLocks noChangeArrowheads="1"/>
        </xdr:cNvSpPr>
      </xdr:nvSpPr>
      <xdr:spPr bwMode="auto">
        <a:xfrm>
          <a:off x="76200" y="28575"/>
          <a:ext cx="207718" cy="1870075"/>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45</xdr:row>
      <xdr:rowOff>9525</xdr:rowOff>
    </xdr:from>
    <xdr:to>
      <xdr:col>8</xdr:col>
      <xdr:colOff>188516</xdr:colOff>
      <xdr:row>46</xdr:row>
      <xdr:rowOff>76200</xdr:rowOff>
    </xdr:to>
    <xdr:sp macro="" textlink="">
      <xdr:nvSpPr>
        <xdr:cNvPr id="2" name="Text 3"/>
        <xdr:cNvSpPr txBox="1">
          <a:spLocks noChangeArrowheads="1"/>
        </xdr:cNvSpPr>
      </xdr:nvSpPr>
      <xdr:spPr bwMode="auto">
        <a:xfrm>
          <a:off x="9601200" y="6372225"/>
          <a:ext cx="188516" cy="20637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77</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36</xdr:row>
      <xdr:rowOff>38100</xdr:rowOff>
    </xdr:from>
    <xdr:to>
      <xdr:col>0</xdr:col>
      <xdr:colOff>257175</xdr:colOff>
      <xdr:row>47</xdr:row>
      <xdr:rowOff>85725</xdr:rowOff>
    </xdr:to>
    <xdr:sp macro="" textlink="">
      <xdr:nvSpPr>
        <xdr:cNvPr id="2" name="Text 2"/>
        <xdr:cNvSpPr txBox="1">
          <a:spLocks noChangeArrowheads="1"/>
        </xdr:cNvSpPr>
      </xdr:nvSpPr>
      <xdr:spPr bwMode="auto">
        <a:xfrm>
          <a:off x="66675" y="5441950"/>
          <a:ext cx="190500" cy="16160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1</xdr:col>
      <xdr:colOff>26670</xdr:colOff>
      <xdr:row>12</xdr:row>
      <xdr:rowOff>0</xdr:rowOff>
    </xdr:to>
    <xdr:sp macro="" textlink="">
      <xdr:nvSpPr>
        <xdr:cNvPr id="2" name="Text 2"/>
        <xdr:cNvSpPr txBox="1">
          <a:spLocks noChangeArrowheads="1"/>
        </xdr:cNvSpPr>
      </xdr:nvSpPr>
      <xdr:spPr bwMode="auto">
        <a:xfrm>
          <a:off x="76200" y="142875"/>
          <a:ext cx="210820" cy="16478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twoCellAnchor>
  <xdr:twoCellAnchor editAs="oneCell">
    <xdr:from>
      <xdr:col>19</xdr:col>
      <xdr:colOff>30480</xdr:colOff>
      <xdr:row>2</xdr:row>
      <xdr:rowOff>1905</xdr:rowOff>
    </xdr:from>
    <xdr:to>
      <xdr:col>19</xdr:col>
      <xdr:colOff>228600</xdr:colOff>
      <xdr:row>16</xdr:row>
      <xdr:rowOff>82868</xdr:rowOff>
    </xdr:to>
    <xdr:sp macro="" textlink="">
      <xdr:nvSpPr>
        <xdr:cNvPr id="3" name="Text 3"/>
        <xdr:cNvSpPr txBox="1">
          <a:spLocks noChangeArrowheads="1"/>
        </xdr:cNvSpPr>
      </xdr:nvSpPr>
      <xdr:spPr bwMode="auto">
        <a:xfrm>
          <a:off x="11441430" y="395605"/>
          <a:ext cx="198120" cy="2049463"/>
        </a:xfrm>
        <a:prstGeom prst="rect">
          <a:avLst/>
        </a:prstGeom>
        <a:solidFill>
          <a:srgbClr val="FFFFFF"/>
        </a:solidFill>
        <a:ln w="1">
          <a:noFill/>
          <a:miter lim="800000"/>
          <a:headEnd/>
          <a:tailEnd/>
        </a:ln>
      </xdr:spPr>
    </xdr:sp>
    <xdr:clientData/>
  </xdr:twoCellAnchor>
  <xdr:twoCellAnchor editAs="oneCell">
    <xdr:from>
      <xdr:col>18</xdr:col>
      <xdr:colOff>377667</xdr:colOff>
      <xdr:row>1</xdr:row>
      <xdr:rowOff>75247</xdr:rowOff>
    </xdr:from>
    <xdr:to>
      <xdr:col>18</xdr:col>
      <xdr:colOff>527686</xdr:colOff>
      <xdr:row>15</xdr:row>
      <xdr:rowOff>14763</xdr:rowOff>
    </xdr:to>
    <xdr:sp macro="" textlink="">
      <xdr:nvSpPr>
        <xdr:cNvPr id="4" name="Text 1"/>
        <xdr:cNvSpPr txBox="1">
          <a:spLocks noChangeArrowheads="1"/>
        </xdr:cNvSpPr>
      </xdr:nvSpPr>
      <xdr:spPr bwMode="auto">
        <a:xfrm>
          <a:off x="11147267" y="272097"/>
          <a:ext cx="150019" cy="1958816"/>
        </a:xfrm>
        <a:prstGeom prst="rect">
          <a:avLst/>
        </a:prstGeom>
        <a:solidFill>
          <a:srgbClr val="FFFFFF"/>
        </a:solidFill>
        <a:ln w="1">
          <a:no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295275</xdr:colOff>
      <xdr:row>45</xdr:row>
      <xdr:rowOff>38100</xdr:rowOff>
    </xdr:from>
    <xdr:to>
      <xdr:col>8</xdr:col>
      <xdr:colOff>245857</xdr:colOff>
      <xdr:row>46</xdr:row>
      <xdr:rowOff>104775</xdr:rowOff>
    </xdr:to>
    <xdr:sp macro="" textlink="">
      <xdr:nvSpPr>
        <xdr:cNvPr id="2" name="Text 2"/>
        <xdr:cNvSpPr txBox="1">
          <a:spLocks noChangeArrowheads="1"/>
        </xdr:cNvSpPr>
      </xdr:nvSpPr>
      <xdr:spPr bwMode="auto">
        <a:xfrm>
          <a:off x="9274175" y="6508750"/>
          <a:ext cx="280782" cy="206375"/>
        </a:xfrm>
        <a:prstGeom prst="rect">
          <a:avLst/>
        </a:prstGeom>
        <a:noFill/>
        <a:ln w="1">
          <a:noFill/>
          <a:miter lim="800000"/>
          <a:headEnd/>
          <a:tailEnd/>
        </a:ln>
      </xdr:spPr>
      <xdr:txBody>
        <a:bodyPr vertOverflow="clip" vert="vert" wrap="square" lIns="27432" tIns="22860" rIns="0" bIns="22860" anchor="b" upright="1"/>
        <a:lstStyle/>
        <a:p>
          <a:pPr algn="ctr" rtl="0">
            <a:defRPr sz="1000"/>
          </a:pPr>
          <a:r>
            <a:rPr lang="en-US" sz="900" b="0" i="0" strike="noStrike">
              <a:solidFill>
                <a:srgbClr val="000000"/>
              </a:solidFill>
              <a:latin typeface="Times New Roman"/>
              <a:cs typeface="Times New Roman"/>
            </a:rPr>
            <a:t>85</a:t>
          </a: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3" name="Text 3"/>
        <xdr:cNvSpPr txBox="1">
          <a:spLocks noChangeArrowheads="1"/>
        </xdr:cNvSpPr>
      </xdr:nvSpPr>
      <xdr:spPr bwMode="auto">
        <a:xfrm>
          <a:off x="93345" y="193675"/>
          <a:ext cx="180975" cy="16986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8255</xdr:colOff>
      <xdr:row>31</xdr:row>
      <xdr:rowOff>74930</xdr:rowOff>
    </xdr:from>
    <xdr:to>
      <xdr:col>0</xdr:col>
      <xdr:colOff>213360</xdr:colOff>
      <xdr:row>41</xdr:row>
      <xdr:rowOff>99737</xdr:rowOff>
    </xdr:to>
    <xdr:sp macro="" textlink="">
      <xdr:nvSpPr>
        <xdr:cNvPr id="2" name="Text 3"/>
        <xdr:cNvSpPr txBox="1">
          <a:spLocks noChangeArrowheads="1"/>
        </xdr:cNvSpPr>
      </xdr:nvSpPr>
      <xdr:spPr bwMode="auto">
        <a:xfrm>
          <a:off x="8255" y="4951730"/>
          <a:ext cx="205105" cy="1675807"/>
        </a:xfrm>
        <a:prstGeom prst="rect">
          <a:avLst/>
        </a:prstGeom>
        <a:noFill/>
        <a:ln w="1">
          <a:noFill/>
          <a:miter lim="800000"/>
          <a:headEnd/>
          <a:tailEnd/>
        </a:ln>
      </xdr:spPr>
      <xdr:txBody>
        <a:bodyPr vertOverflow="clip" vert="vert" wrap="square" lIns="27432" tIns="22860" rIns="0" bIns="22860" anchor="b" upright="1"/>
        <a:lstStyle/>
        <a:p>
          <a:pPr algn="ctr"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xdr:colOff>
      <xdr:row>2</xdr:row>
      <xdr:rowOff>9525</xdr:rowOff>
    </xdr:from>
    <xdr:to>
      <xdr:col>1</xdr:col>
      <xdr:colOff>0</xdr:colOff>
      <xdr:row>13</xdr:row>
      <xdr:rowOff>114300</xdr:rowOff>
    </xdr:to>
    <xdr:sp macro="" textlink="">
      <xdr:nvSpPr>
        <xdr:cNvPr id="2" name="Text 3"/>
        <xdr:cNvSpPr txBox="1">
          <a:spLocks noChangeArrowheads="1"/>
        </xdr:cNvSpPr>
      </xdr:nvSpPr>
      <xdr:spPr bwMode="auto">
        <a:xfrm>
          <a:off x="114300" y="339725"/>
          <a:ext cx="215900" cy="165417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twoCellAnchor>
    <xdr:from>
      <xdr:col>6</xdr:col>
      <xdr:colOff>723900</xdr:colOff>
      <xdr:row>42</xdr:row>
      <xdr:rowOff>129540</xdr:rowOff>
    </xdr:from>
    <xdr:to>
      <xdr:col>8</xdr:col>
      <xdr:colOff>335280</xdr:colOff>
      <xdr:row>42</xdr:row>
      <xdr:rowOff>129540</xdr:rowOff>
    </xdr:to>
    <xdr:sp macro="" textlink="">
      <xdr:nvSpPr>
        <xdr:cNvPr id="3" name="Line 2"/>
        <xdr:cNvSpPr>
          <a:spLocks noChangeShapeType="1"/>
        </xdr:cNvSpPr>
      </xdr:nvSpPr>
      <xdr:spPr bwMode="auto">
        <a:xfrm>
          <a:off x="5187950" y="6282690"/>
          <a:ext cx="1395730" cy="0"/>
        </a:xfrm>
        <a:prstGeom prst="line">
          <a:avLst/>
        </a:prstGeom>
        <a:noFill/>
        <a:ln w="9525">
          <a:solidFill>
            <a:srgbClr val="000000"/>
          </a:solidFill>
          <a:round/>
          <a:headEnd/>
          <a:tailEnd/>
        </a:ln>
      </xdr:spPr>
    </xdr:sp>
    <xdr:clientData/>
  </xdr:twoCellAnchor>
  <xdr:twoCellAnchor>
    <xdr:from>
      <xdr:col>7</xdr:col>
      <xdr:colOff>327660</xdr:colOff>
      <xdr:row>43</xdr:row>
      <xdr:rowOff>129540</xdr:rowOff>
    </xdr:from>
    <xdr:to>
      <xdr:col>8</xdr:col>
      <xdr:colOff>799514</xdr:colOff>
      <xdr:row>43</xdr:row>
      <xdr:rowOff>129540</xdr:rowOff>
    </xdr:to>
    <xdr:sp macro="" textlink="">
      <xdr:nvSpPr>
        <xdr:cNvPr id="4" name="Line 3"/>
        <xdr:cNvSpPr>
          <a:spLocks noChangeShapeType="1"/>
        </xdr:cNvSpPr>
      </xdr:nvSpPr>
      <xdr:spPr bwMode="auto">
        <a:xfrm>
          <a:off x="5687060" y="6447790"/>
          <a:ext cx="1360854" cy="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363220</xdr:colOff>
      <xdr:row>30</xdr:row>
      <xdr:rowOff>47626</xdr:rowOff>
    </xdr:from>
    <xdr:to>
      <xdr:col>16</xdr:col>
      <xdr:colOff>543047</xdr:colOff>
      <xdr:row>43</xdr:row>
      <xdr:rowOff>57150</xdr:rowOff>
    </xdr:to>
    <xdr:sp macro="" textlink="">
      <xdr:nvSpPr>
        <xdr:cNvPr id="2" name="Text 4"/>
        <xdr:cNvSpPr txBox="1">
          <a:spLocks noChangeArrowheads="1"/>
        </xdr:cNvSpPr>
      </xdr:nvSpPr>
      <xdr:spPr bwMode="auto">
        <a:xfrm>
          <a:off x="13336270" y="4867276"/>
          <a:ext cx="179827" cy="1825624"/>
        </a:xfrm>
        <a:prstGeom prst="rect">
          <a:avLst/>
        </a:prstGeom>
        <a:noFill/>
        <a:ln w="1">
          <a:noFill/>
          <a:miter lim="800000"/>
          <a:headEnd/>
          <a:tailEnd/>
        </a:ln>
      </xdr:spPr>
      <xdr:txBody>
        <a:bodyPr vertOverflow="clip" vert="vert" wrap="square" lIns="27432" tIns="22860" rIns="27432" bIns="22860" anchor="ctr" upright="1"/>
        <a:lstStyle/>
        <a:p>
          <a:pPr algn="just" rtl="0">
            <a:defRPr sz="1000"/>
          </a:pPr>
          <a:r>
            <a:rPr lang="en-US" sz="900" b="0" i="0" strike="noStrike">
              <a:solidFill>
                <a:srgbClr val="000000"/>
              </a:solidFill>
              <a:latin typeface="Times New Roman"/>
              <a:cs typeface="Times New Roman"/>
            </a:rPr>
            <a:t>Road Initials    GTC       Year  2012</a:t>
          </a:r>
        </a:p>
      </xdr:txBody>
    </xdr:sp>
    <xdr:clientData/>
  </xdr:twoCellAnchor>
  <xdr:twoCellAnchor>
    <xdr:from>
      <xdr:col>0</xdr:col>
      <xdr:colOff>104775</xdr:colOff>
      <xdr:row>33</xdr:row>
      <xdr:rowOff>57150</xdr:rowOff>
    </xdr:from>
    <xdr:to>
      <xdr:col>1</xdr:col>
      <xdr:colOff>0</xdr:colOff>
      <xdr:row>44</xdr:row>
      <xdr:rowOff>0</xdr:rowOff>
    </xdr:to>
    <xdr:sp macro="" textlink="">
      <xdr:nvSpPr>
        <xdr:cNvPr id="3" name="Text 5"/>
        <xdr:cNvSpPr txBox="1">
          <a:spLocks noChangeArrowheads="1"/>
        </xdr:cNvSpPr>
      </xdr:nvSpPr>
      <xdr:spPr bwMode="auto">
        <a:xfrm>
          <a:off x="104775" y="5295900"/>
          <a:ext cx="225425" cy="1479550"/>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28575</xdr:rowOff>
    </xdr:from>
    <xdr:to>
      <xdr:col>0</xdr:col>
      <xdr:colOff>207718</xdr:colOff>
      <xdr:row>19</xdr:row>
      <xdr:rowOff>104775</xdr:rowOff>
    </xdr:to>
    <xdr:sp macro="" textlink="">
      <xdr:nvSpPr>
        <xdr:cNvPr id="2" name="Text 3"/>
        <xdr:cNvSpPr txBox="1">
          <a:spLocks noChangeArrowheads="1"/>
        </xdr:cNvSpPr>
      </xdr:nvSpPr>
      <xdr:spPr bwMode="auto">
        <a:xfrm>
          <a:off x="0" y="193675"/>
          <a:ext cx="207718" cy="2959100"/>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64</xdr:row>
      <xdr:rowOff>142875</xdr:rowOff>
    </xdr:from>
    <xdr:to>
      <xdr:col>6</xdr:col>
      <xdr:colOff>95250</xdr:colOff>
      <xdr:row>64</xdr:row>
      <xdr:rowOff>142875</xdr:rowOff>
    </xdr:to>
    <xdr:sp macro="" textlink="">
      <xdr:nvSpPr>
        <xdr:cNvPr id="2" name="Text 3"/>
        <xdr:cNvSpPr txBox="1">
          <a:spLocks noChangeArrowheads="1"/>
        </xdr:cNvSpPr>
      </xdr:nvSpPr>
      <xdr:spPr bwMode="auto">
        <a:xfrm>
          <a:off x="574675" y="9642475"/>
          <a:ext cx="58324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104775</xdr:colOff>
      <xdr:row>65</xdr:row>
      <xdr:rowOff>142875</xdr:rowOff>
    </xdr:from>
    <xdr:to>
      <xdr:col>6</xdr:col>
      <xdr:colOff>95250</xdr:colOff>
      <xdr:row>65</xdr:row>
      <xdr:rowOff>142875</xdr:rowOff>
    </xdr:to>
    <xdr:sp macro="" textlink="">
      <xdr:nvSpPr>
        <xdr:cNvPr id="2" name="Text 3"/>
        <xdr:cNvSpPr txBox="1">
          <a:spLocks noChangeArrowheads="1"/>
        </xdr:cNvSpPr>
      </xdr:nvSpPr>
      <xdr:spPr bwMode="auto">
        <a:xfrm>
          <a:off x="574675" y="9655175"/>
          <a:ext cx="58324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104775</xdr:colOff>
      <xdr:row>36</xdr:row>
      <xdr:rowOff>66675</xdr:rowOff>
    </xdr:from>
    <xdr:to>
      <xdr:col>6</xdr:col>
      <xdr:colOff>95250</xdr:colOff>
      <xdr:row>42</xdr:row>
      <xdr:rowOff>38100</xdr:rowOff>
    </xdr:to>
    <xdr:sp macro="" textlink="">
      <xdr:nvSpPr>
        <xdr:cNvPr id="2" name="Text 3"/>
        <xdr:cNvSpPr txBox="1">
          <a:spLocks noChangeArrowheads="1"/>
        </xdr:cNvSpPr>
      </xdr:nvSpPr>
      <xdr:spPr bwMode="auto">
        <a:xfrm>
          <a:off x="276225" y="5343525"/>
          <a:ext cx="5832475" cy="8477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104775</xdr:colOff>
      <xdr:row>0</xdr:row>
      <xdr:rowOff>0</xdr:rowOff>
    </xdr:from>
    <xdr:to>
      <xdr:col>6</xdr:col>
      <xdr:colOff>95250</xdr:colOff>
      <xdr:row>0</xdr:row>
      <xdr:rowOff>0</xdr:rowOff>
    </xdr:to>
    <xdr:sp macro="" textlink="">
      <xdr:nvSpPr>
        <xdr:cNvPr id="2" name="Text 3"/>
        <xdr:cNvSpPr txBox="1">
          <a:spLocks noChangeArrowheads="1"/>
        </xdr:cNvSpPr>
      </xdr:nvSpPr>
      <xdr:spPr bwMode="auto">
        <a:xfrm>
          <a:off x="212725" y="0"/>
          <a:ext cx="58896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1</xdr:col>
      <xdr:colOff>104775</xdr:colOff>
      <xdr:row>0</xdr:row>
      <xdr:rowOff>0</xdr:rowOff>
    </xdr:from>
    <xdr:to>
      <xdr:col>6</xdr:col>
      <xdr:colOff>95250</xdr:colOff>
      <xdr:row>0</xdr:row>
      <xdr:rowOff>0</xdr:rowOff>
    </xdr:to>
    <xdr:sp macro="" textlink="">
      <xdr:nvSpPr>
        <xdr:cNvPr id="3" name="Text 3"/>
        <xdr:cNvSpPr txBox="1">
          <a:spLocks noChangeArrowheads="1"/>
        </xdr:cNvSpPr>
      </xdr:nvSpPr>
      <xdr:spPr bwMode="auto">
        <a:xfrm>
          <a:off x="212725" y="0"/>
          <a:ext cx="58896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457200</xdr:colOff>
      <xdr:row>5</xdr:row>
      <xdr:rowOff>144780</xdr:rowOff>
    </xdr:from>
    <xdr:to>
      <xdr:col>1</xdr:col>
      <xdr:colOff>119380</xdr:colOff>
      <xdr:row>6</xdr:row>
      <xdr:rowOff>190500</xdr:rowOff>
    </xdr:to>
    <xdr:sp macro="" textlink="">
      <xdr:nvSpPr>
        <xdr:cNvPr id="2" name="Text Box 1"/>
        <xdr:cNvSpPr txBox="1">
          <a:spLocks noChangeArrowheads="1"/>
        </xdr:cNvSpPr>
      </xdr:nvSpPr>
      <xdr:spPr bwMode="auto">
        <a:xfrm>
          <a:off x="323850" y="1598930"/>
          <a:ext cx="119380" cy="255270"/>
        </a:xfrm>
        <a:prstGeom prst="rect">
          <a:avLst/>
        </a:prstGeom>
        <a:noFill/>
        <a:ln w="9525">
          <a:noFill/>
          <a:miter lim="800000"/>
          <a:headEnd/>
          <a:tailEnd/>
        </a:ln>
      </xdr:spPr>
    </xdr:sp>
    <xdr:clientData/>
  </xdr:twoCellAnchor>
  <xdr:twoCellAnchor editAs="oneCell">
    <xdr:from>
      <xdr:col>14</xdr:col>
      <xdr:colOff>0</xdr:colOff>
      <xdr:row>5</xdr:row>
      <xdr:rowOff>144780</xdr:rowOff>
    </xdr:from>
    <xdr:to>
      <xdr:col>14</xdr:col>
      <xdr:colOff>106680</xdr:colOff>
      <xdr:row>6</xdr:row>
      <xdr:rowOff>190500</xdr:rowOff>
    </xdr:to>
    <xdr:sp macro="" textlink="">
      <xdr:nvSpPr>
        <xdr:cNvPr id="3" name="Text Box 3"/>
        <xdr:cNvSpPr txBox="1">
          <a:spLocks noChangeArrowheads="1"/>
        </xdr:cNvSpPr>
      </xdr:nvSpPr>
      <xdr:spPr bwMode="auto">
        <a:xfrm>
          <a:off x="14554200" y="1598930"/>
          <a:ext cx="106680" cy="255270"/>
        </a:xfrm>
        <a:prstGeom prst="rect">
          <a:avLst/>
        </a:prstGeom>
        <a:noFill/>
        <a:ln w="9525">
          <a:noFill/>
          <a:miter lim="800000"/>
          <a:headEnd/>
          <a:tailEnd/>
        </a:ln>
      </xdr:spPr>
    </xdr:sp>
    <xdr:clientData/>
  </xdr:twoCellAnchor>
  <xdr:twoCellAnchor editAs="oneCell">
    <xdr:from>
      <xdr:col>0</xdr:col>
      <xdr:colOff>457200</xdr:colOff>
      <xdr:row>5</xdr:row>
      <xdr:rowOff>144780</xdr:rowOff>
    </xdr:from>
    <xdr:to>
      <xdr:col>1</xdr:col>
      <xdr:colOff>119380</xdr:colOff>
      <xdr:row>6</xdr:row>
      <xdr:rowOff>190500</xdr:rowOff>
    </xdr:to>
    <xdr:sp macro="" textlink="">
      <xdr:nvSpPr>
        <xdr:cNvPr id="4" name="Text Box 9"/>
        <xdr:cNvSpPr txBox="1">
          <a:spLocks noChangeArrowheads="1"/>
        </xdr:cNvSpPr>
      </xdr:nvSpPr>
      <xdr:spPr bwMode="auto">
        <a:xfrm>
          <a:off x="323850" y="1598930"/>
          <a:ext cx="119380" cy="255270"/>
        </a:xfrm>
        <a:prstGeom prst="rect">
          <a:avLst/>
        </a:prstGeom>
        <a:noFill/>
        <a:ln w="9525">
          <a:noFill/>
          <a:miter lim="800000"/>
          <a:headEnd/>
          <a:tailEnd/>
        </a:ln>
      </xdr:spPr>
    </xdr:sp>
    <xdr:clientData/>
  </xdr:twoCellAnchor>
  <xdr:twoCellAnchor editAs="oneCell">
    <xdr:from>
      <xdr:col>7</xdr:col>
      <xdr:colOff>0</xdr:colOff>
      <xdr:row>5</xdr:row>
      <xdr:rowOff>144780</xdr:rowOff>
    </xdr:from>
    <xdr:to>
      <xdr:col>7</xdr:col>
      <xdr:colOff>106680</xdr:colOff>
      <xdr:row>6</xdr:row>
      <xdr:rowOff>190500</xdr:rowOff>
    </xdr:to>
    <xdr:sp macro="" textlink="">
      <xdr:nvSpPr>
        <xdr:cNvPr id="5" name="Text Box 10"/>
        <xdr:cNvSpPr txBox="1">
          <a:spLocks noChangeArrowheads="1"/>
        </xdr:cNvSpPr>
      </xdr:nvSpPr>
      <xdr:spPr bwMode="auto">
        <a:xfrm>
          <a:off x="8851900" y="1598930"/>
          <a:ext cx="106680" cy="255270"/>
        </a:xfrm>
        <a:prstGeom prst="rect">
          <a:avLst/>
        </a:prstGeom>
        <a:noFill/>
        <a:ln w="9525">
          <a:noFill/>
          <a:miter lim="800000"/>
          <a:headEnd/>
          <a:tailEnd/>
        </a:ln>
      </xdr:spPr>
    </xdr:sp>
    <xdr:clientData/>
  </xdr:twoCellAnchor>
  <xdr:twoCellAnchor editAs="oneCell">
    <xdr:from>
      <xdr:col>0</xdr:col>
      <xdr:colOff>457200</xdr:colOff>
      <xdr:row>5</xdr:row>
      <xdr:rowOff>182880</xdr:rowOff>
    </xdr:from>
    <xdr:to>
      <xdr:col>1</xdr:col>
      <xdr:colOff>119380</xdr:colOff>
      <xdr:row>7</xdr:row>
      <xdr:rowOff>7620</xdr:rowOff>
    </xdr:to>
    <xdr:sp macro="" textlink="">
      <xdr:nvSpPr>
        <xdr:cNvPr id="6" name="Text Box 11"/>
        <xdr:cNvSpPr txBox="1">
          <a:spLocks noChangeArrowheads="1"/>
        </xdr:cNvSpPr>
      </xdr:nvSpPr>
      <xdr:spPr bwMode="auto">
        <a:xfrm>
          <a:off x="323850" y="1637030"/>
          <a:ext cx="119380" cy="243840"/>
        </a:xfrm>
        <a:prstGeom prst="rect">
          <a:avLst/>
        </a:prstGeom>
        <a:noFill/>
        <a:ln w="9525">
          <a:noFill/>
          <a:miter lim="800000"/>
          <a:headEnd/>
          <a:tailEnd/>
        </a:ln>
      </xdr:spPr>
    </xdr:sp>
    <xdr:clientData/>
  </xdr:twoCellAnchor>
  <xdr:twoCellAnchor editAs="oneCell">
    <xdr:from>
      <xdr:col>13</xdr:col>
      <xdr:colOff>0</xdr:colOff>
      <xdr:row>5</xdr:row>
      <xdr:rowOff>182880</xdr:rowOff>
    </xdr:from>
    <xdr:to>
      <xdr:col>13</xdr:col>
      <xdr:colOff>106680</xdr:colOff>
      <xdr:row>7</xdr:row>
      <xdr:rowOff>7620</xdr:rowOff>
    </xdr:to>
    <xdr:sp macro="" textlink="">
      <xdr:nvSpPr>
        <xdr:cNvPr id="7" name="Text Box 12"/>
        <xdr:cNvSpPr txBox="1">
          <a:spLocks noChangeArrowheads="1"/>
        </xdr:cNvSpPr>
      </xdr:nvSpPr>
      <xdr:spPr bwMode="auto">
        <a:xfrm>
          <a:off x="13544550" y="1637030"/>
          <a:ext cx="106680" cy="243840"/>
        </a:xfrm>
        <a:prstGeom prst="rect">
          <a:avLst/>
        </a:prstGeom>
        <a:noFill/>
        <a:ln w="9525">
          <a:noFill/>
          <a:miter lim="800000"/>
          <a:headEnd/>
          <a:tailEnd/>
        </a:ln>
      </xdr:spPr>
    </xdr:sp>
    <xdr:clientData/>
  </xdr:twoCellAnchor>
  <xdr:twoCellAnchor editAs="oneCell">
    <xdr:from>
      <xdr:col>10</xdr:col>
      <xdr:colOff>457200</xdr:colOff>
      <xdr:row>5</xdr:row>
      <xdr:rowOff>144780</xdr:rowOff>
    </xdr:from>
    <xdr:to>
      <xdr:col>10</xdr:col>
      <xdr:colOff>563880</xdr:colOff>
      <xdr:row>6</xdr:row>
      <xdr:rowOff>190500</xdr:rowOff>
    </xdr:to>
    <xdr:sp macro="" textlink="">
      <xdr:nvSpPr>
        <xdr:cNvPr id="8" name="Text Box 13"/>
        <xdr:cNvSpPr txBox="1">
          <a:spLocks noChangeArrowheads="1"/>
        </xdr:cNvSpPr>
      </xdr:nvSpPr>
      <xdr:spPr bwMode="auto">
        <a:xfrm>
          <a:off x="12299950" y="1598930"/>
          <a:ext cx="106680" cy="255270"/>
        </a:xfrm>
        <a:prstGeom prst="rect">
          <a:avLst/>
        </a:prstGeom>
        <a:noFill/>
        <a:ln w="9525">
          <a:noFill/>
          <a:miter lim="800000"/>
          <a:headEnd/>
          <a:tailEnd/>
        </a:ln>
      </xdr:spPr>
    </xdr:sp>
    <xdr:clientData/>
  </xdr:twoCellAnchor>
  <xdr:twoCellAnchor editAs="oneCell">
    <xdr:from>
      <xdr:col>10</xdr:col>
      <xdr:colOff>457200</xdr:colOff>
      <xdr:row>5</xdr:row>
      <xdr:rowOff>144780</xdr:rowOff>
    </xdr:from>
    <xdr:to>
      <xdr:col>10</xdr:col>
      <xdr:colOff>563880</xdr:colOff>
      <xdr:row>6</xdr:row>
      <xdr:rowOff>190500</xdr:rowOff>
    </xdr:to>
    <xdr:sp macro="" textlink="">
      <xdr:nvSpPr>
        <xdr:cNvPr id="9" name="Text Box 14"/>
        <xdr:cNvSpPr txBox="1">
          <a:spLocks noChangeArrowheads="1"/>
        </xdr:cNvSpPr>
      </xdr:nvSpPr>
      <xdr:spPr bwMode="auto">
        <a:xfrm>
          <a:off x="12299950" y="1598930"/>
          <a:ext cx="106680" cy="255270"/>
        </a:xfrm>
        <a:prstGeom prst="rect">
          <a:avLst/>
        </a:prstGeom>
        <a:noFill/>
        <a:ln w="9525">
          <a:noFill/>
          <a:miter lim="800000"/>
          <a:headEnd/>
          <a:tailEnd/>
        </a:ln>
      </xdr:spPr>
    </xdr:sp>
    <xdr:clientData/>
  </xdr:twoCellAnchor>
  <xdr:twoCellAnchor editAs="oneCell">
    <xdr:from>
      <xdr:col>10</xdr:col>
      <xdr:colOff>457200</xdr:colOff>
      <xdr:row>5</xdr:row>
      <xdr:rowOff>182880</xdr:rowOff>
    </xdr:from>
    <xdr:to>
      <xdr:col>10</xdr:col>
      <xdr:colOff>563880</xdr:colOff>
      <xdr:row>7</xdr:row>
      <xdr:rowOff>7620</xdr:rowOff>
    </xdr:to>
    <xdr:sp macro="" textlink="">
      <xdr:nvSpPr>
        <xdr:cNvPr id="10" name="Text Box 15"/>
        <xdr:cNvSpPr txBox="1">
          <a:spLocks noChangeArrowheads="1"/>
        </xdr:cNvSpPr>
      </xdr:nvSpPr>
      <xdr:spPr bwMode="auto">
        <a:xfrm>
          <a:off x="12299950" y="1637030"/>
          <a:ext cx="106680" cy="24384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99479</xdr:colOff>
      <xdr:row>57</xdr:row>
      <xdr:rowOff>0</xdr:rowOff>
    </xdr:from>
    <xdr:to>
      <xdr:col>1</xdr:col>
      <xdr:colOff>29629</xdr:colOff>
      <xdr:row>57</xdr:row>
      <xdr:rowOff>45719</xdr:rowOff>
    </xdr:to>
    <xdr:sp macro="" textlink="">
      <xdr:nvSpPr>
        <xdr:cNvPr id="2" name="Text 2"/>
        <xdr:cNvSpPr txBox="1">
          <a:spLocks noChangeArrowheads="1"/>
        </xdr:cNvSpPr>
      </xdr:nvSpPr>
      <xdr:spPr bwMode="auto">
        <a:xfrm>
          <a:off x="99479" y="7239000"/>
          <a:ext cx="565150" cy="45719"/>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16</xdr:col>
      <xdr:colOff>127000</xdr:colOff>
      <xdr:row>58</xdr:row>
      <xdr:rowOff>0</xdr:rowOff>
    </xdr:from>
    <xdr:to>
      <xdr:col>17</xdr:col>
      <xdr:colOff>128270</xdr:colOff>
      <xdr:row>61</xdr:row>
      <xdr:rowOff>41276</xdr:rowOff>
    </xdr:to>
    <xdr:sp macro="" textlink="">
      <xdr:nvSpPr>
        <xdr:cNvPr id="3" name="Text 2"/>
        <xdr:cNvSpPr txBox="1">
          <a:spLocks noChangeArrowheads="1"/>
        </xdr:cNvSpPr>
      </xdr:nvSpPr>
      <xdr:spPr bwMode="auto">
        <a:xfrm>
          <a:off x="10287000" y="7366000"/>
          <a:ext cx="636270" cy="42227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27</xdr:row>
      <xdr:rowOff>39685</xdr:rowOff>
    </xdr:from>
    <xdr:to>
      <xdr:col>1</xdr:col>
      <xdr:colOff>26670</xdr:colOff>
      <xdr:row>29</xdr:row>
      <xdr:rowOff>55561</xdr:rowOff>
    </xdr:to>
    <xdr:sp macro="" textlink="">
      <xdr:nvSpPr>
        <xdr:cNvPr id="2" name="Text 2"/>
        <xdr:cNvSpPr txBox="1">
          <a:spLocks noChangeArrowheads="1"/>
        </xdr:cNvSpPr>
      </xdr:nvSpPr>
      <xdr:spPr bwMode="auto">
        <a:xfrm>
          <a:off x="76200" y="3468685"/>
          <a:ext cx="585470" cy="26987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19</xdr:col>
      <xdr:colOff>30480</xdr:colOff>
      <xdr:row>2</xdr:row>
      <xdr:rowOff>1905</xdr:rowOff>
    </xdr:from>
    <xdr:to>
      <xdr:col>19</xdr:col>
      <xdr:colOff>228600</xdr:colOff>
      <xdr:row>16</xdr:row>
      <xdr:rowOff>82868</xdr:rowOff>
    </xdr:to>
    <xdr:sp macro="" textlink="">
      <xdr:nvSpPr>
        <xdr:cNvPr id="3" name="Text 3"/>
        <xdr:cNvSpPr txBox="1">
          <a:spLocks noChangeArrowheads="1"/>
        </xdr:cNvSpPr>
      </xdr:nvSpPr>
      <xdr:spPr bwMode="auto">
        <a:xfrm>
          <a:off x="12095480" y="255905"/>
          <a:ext cx="198120" cy="1858963"/>
        </a:xfrm>
        <a:prstGeom prst="rect">
          <a:avLst/>
        </a:prstGeom>
        <a:solidFill>
          <a:srgbClr val="FFFFFF"/>
        </a:solidFill>
        <a:ln w="1">
          <a:noFill/>
          <a:miter lim="800000"/>
          <a:headEnd/>
          <a:tailEnd/>
        </a:ln>
      </xdr:spPr>
    </xdr:sp>
    <xdr:clientData/>
  </xdr:twoCellAnchor>
  <xdr:twoCellAnchor editAs="oneCell">
    <xdr:from>
      <xdr:col>18</xdr:col>
      <xdr:colOff>377667</xdr:colOff>
      <xdr:row>1</xdr:row>
      <xdr:rowOff>75247</xdr:rowOff>
    </xdr:from>
    <xdr:to>
      <xdr:col>18</xdr:col>
      <xdr:colOff>527686</xdr:colOff>
      <xdr:row>15</xdr:row>
      <xdr:rowOff>14763</xdr:rowOff>
    </xdr:to>
    <xdr:sp macro="" textlink="">
      <xdr:nvSpPr>
        <xdr:cNvPr id="4" name="Text 1"/>
        <xdr:cNvSpPr txBox="1">
          <a:spLocks noChangeArrowheads="1"/>
        </xdr:cNvSpPr>
      </xdr:nvSpPr>
      <xdr:spPr bwMode="auto">
        <a:xfrm>
          <a:off x="11807667" y="202247"/>
          <a:ext cx="150019" cy="1717516"/>
        </a:xfrm>
        <a:prstGeom prst="rect">
          <a:avLst/>
        </a:prstGeom>
        <a:solidFill>
          <a:srgbClr val="FFFFFF"/>
        </a:solidFill>
        <a:ln w="1">
          <a:no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541020</xdr:colOff>
      <xdr:row>11</xdr:row>
      <xdr:rowOff>137160</xdr:rowOff>
    </xdr:from>
    <xdr:to>
      <xdr:col>1</xdr:col>
      <xdr:colOff>3749040</xdr:colOff>
      <xdr:row>11</xdr:row>
      <xdr:rowOff>137160</xdr:rowOff>
    </xdr:to>
    <xdr:sp macro="" textlink="">
      <xdr:nvSpPr>
        <xdr:cNvPr id="2" name="Line 1"/>
        <xdr:cNvSpPr>
          <a:spLocks noChangeShapeType="1"/>
        </xdr:cNvSpPr>
      </xdr:nvSpPr>
      <xdr:spPr bwMode="auto">
        <a:xfrm flipV="1">
          <a:off x="610870" y="1743710"/>
          <a:ext cx="3208020" cy="0"/>
        </a:xfrm>
        <a:prstGeom prst="line">
          <a:avLst/>
        </a:prstGeom>
        <a:noFill/>
        <a:ln w="9525">
          <a:solidFill>
            <a:srgbClr val="000000"/>
          </a:solidFill>
          <a:round/>
          <a:headEnd/>
          <a:tailEnd/>
        </a:ln>
      </xdr:spPr>
    </xdr:sp>
    <xdr:clientData/>
  </xdr:twoCellAnchor>
  <xdr:twoCellAnchor>
    <xdr:from>
      <xdr:col>1</xdr:col>
      <xdr:colOff>419100</xdr:colOff>
      <xdr:row>10</xdr:row>
      <xdr:rowOff>137160</xdr:rowOff>
    </xdr:from>
    <xdr:to>
      <xdr:col>1</xdr:col>
      <xdr:colOff>3733800</xdr:colOff>
      <xdr:row>10</xdr:row>
      <xdr:rowOff>137160</xdr:rowOff>
    </xdr:to>
    <xdr:sp macro="" textlink="">
      <xdr:nvSpPr>
        <xdr:cNvPr id="3" name="Line 2"/>
        <xdr:cNvSpPr>
          <a:spLocks noChangeShapeType="1"/>
        </xdr:cNvSpPr>
      </xdr:nvSpPr>
      <xdr:spPr bwMode="auto">
        <a:xfrm>
          <a:off x="488950" y="1591310"/>
          <a:ext cx="3314700" cy="0"/>
        </a:xfrm>
        <a:prstGeom prst="line">
          <a:avLst/>
        </a:prstGeom>
        <a:noFill/>
        <a:ln w="9525">
          <a:solidFill>
            <a:srgbClr val="000000"/>
          </a:solidFill>
          <a:round/>
          <a:headEnd/>
          <a:tailEnd/>
        </a:ln>
      </xdr:spPr>
    </xdr:sp>
    <xdr:clientData/>
  </xdr:twoCellAnchor>
  <xdr:twoCellAnchor>
    <xdr:from>
      <xdr:col>1</xdr:col>
      <xdr:colOff>38100</xdr:colOff>
      <xdr:row>13</xdr:row>
      <xdr:rowOff>0</xdr:rowOff>
    </xdr:from>
    <xdr:to>
      <xdr:col>1</xdr:col>
      <xdr:colOff>2674620</xdr:colOff>
      <xdr:row>13</xdr:row>
      <xdr:rowOff>0</xdr:rowOff>
    </xdr:to>
    <xdr:sp macro="" textlink="">
      <xdr:nvSpPr>
        <xdr:cNvPr id="4" name="Line 3"/>
        <xdr:cNvSpPr>
          <a:spLocks noChangeShapeType="1"/>
        </xdr:cNvSpPr>
      </xdr:nvSpPr>
      <xdr:spPr bwMode="auto">
        <a:xfrm flipV="1">
          <a:off x="107950" y="1911350"/>
          <a:ext cx="2636520" cy="0"/>
        </a:xfrm>
        <a:prstGeom prst="line">
          <a:avLst/>
        </a:prstGeom>
        <a:noFill/>
        <a:ln w="9525">
          <a:solidFill>
            <a:srgbClr val="000000"/>
          </a:solidFill>
          <a:round/>
          <a:headEnd/>
          <a:tailEnd/>
        </a:ln>
      </xdr:spPr>
    </xdr:sp>
    <xdr:clientData/>
  </xdr:twoCellAnchor>
  <xdr:twoCellAnchor>
    <xdr:from>
      <xdr:col>1</xdr:col>
      <xdr:colOff>144780</xdr:colOff>
      <xdr:row>15</xdr:row>
      <xdr:rowOff>0</xdr:rowOff>
    </xdr:from>
    <xdr:to>
      <xdr:col>3</xdr:col>
      <xdr:colOff>701040</xdr:colOff>
      <xdr:row>15</xdr:row>
      <xdr:rowOff>0</xdr:rowOff>
    </xdr:to>
    <xdr:sp macro="" textlink="">
      <xdr:nvSpPr>
        <xdr:cNvPr id="5" name="Line 4"/>
        <xdr:cNvSpPr>
          <a:spLocks noChangeShapeType="1"/>
        </xdr:cNvSpPr>
      </xdr:nvSpPr>
      <xdr:spPr bwMode="auto">
        <a:xfrm flipV="1">
          <a:off x="214630" y="2241550"/>
          <a:ext cx="6607810" cy="0"/>
        </a:xfrm>
        <a:prstGeom prst="line">
          <a:avLst/>
        </a:prstGeom>
        <a:noFill/>
        <a:ln w="9525">
          <a:solidFill>
            <a:srgbClr val="000000"/>
          </a:solidFill>
          <a:round/>
          <a:headEnd/>
          <a:tailEnd/>
        </a:ln>
      </xdr:spPr>
    </xdr:sp>
    <xdr:clientData/>
  </xdr:twoCellAnchor>
  <xdr:twoCellAnchor>
    <xdr:from>
      <xdr:col>1</xdr:col>
      <xdr:colOff>68580</xdr:colOff>
      <xdr:row>24</xdr:row>
      <xdr:rowOff>7620</xdr:rowOff>
    </xdr:from>
    <xdr:to>
      <xdr:col>1</xdr:col>
      <xdr:colOff>1211580</xdr:colOff>
      <xdr:row>24</xdr:row>
      <xdr:rowOff>7620</xdr:rowOff>
    </xdr:to>
    <xdr:sp macro="" textlink="">
      <xdr:nvSpPr>
        <xdr:cNvPr id="6" name="Line 5"/>
        <xdr:cNvSpPr>
          <a:spLocks noChangeShapeType="1"/>
        </xdr:cNvSpPr>
      </xdr:nvSpPr>
      <xdr:spPr bwMode="auto">
        <a:xfrm>
          <a:off x="138430" y="3608070"/>
          <a:ext cx="1143000" cy="0"/>
        </a:xfrm>
        <a:prstGeom prst="line">
          <a:avLst/>
        </a:prstGeom>
        <a:noFill/>
        <a:ln w="9525">
          <a:solidFill>
            <a:srgbClr val="000000"/>
          </a:solidFill>
          <a:round/>
          <a:headEnd/>
          <a:tailEnd/>
        </a:ln>
      </xdr:spPr>
    </xdr:sp>
    <xdr:clientData/>
  </xdr:twoCellAnchor>
  <xdr:twoCellAnchor>
    <xdr:from>
      <xdr:col>1</xdr:col>
      <xdr:colOff>2065020</xdr:colOff>
      <xdr:row>24</xdr:row>
      <xdr:rowOff>0</xdr:rowOff>
    </xdr:from>
    <xdr:to>
      <xdr:col>1</xdr:col>
      <xdr:colOff>3474720</xdr:colOff>
      <xdr:row>24</xdr:row>
      <xdr:rowOff>0</xdr:rowOff>
    </xdr:to>
    <xdr:sp macro="" textlink="">
      <xdr:nvSpPr>
        <xdr:cNvPr id="7" name="Line 6"/>
        <xdr:cNvSpPr>
          <a:spLocks noChangeShapeType="1"/>
        </xdr:cNvSpPr>
      </xdr:nvSpPr>
      <xdr:spPr bwMode="auto">
        <a:xfrm>
          <a:off x="2134870" y="3600450"/>
          <a:ext cx="1409700" cy="0"/>
        </a:xfrm>
        <a:prstGeom prst="line">
          <a:avLst/>
        </a:prstGeom>
        <a:noFill/>
        <a:ln w="9525">
          <a:solidFill>
            <a:srgbClr val="000000"/>
          </a:solidFill>
          <a:round/>
          <a:headEnd/>
          <a:tailEnd/>
        </a:ln>
      </xdr:spPr>
    </xdr:sp>
    <xdr:clientData/>
  </xdr:twoCellAnchor>
  <xdr:twoCellAnchor>
    <xdr:from>
      <xdr:col>1</xdr:col>
      <xdr:colOff>3954780</xdr:colOff>
      <xdr:row>26</xdr:row>
      <xdr:rowOff>0</xdr:rowOff>
    </xdr:from>
    <xdr:to>
      <xdr:col>3</xdr:col>
      <xdr:colOff>510540</xdr:colOff>
      <xdr:row>26</xdr:row>
      <xdr:rowOff>0</xdr:rowOff>
    </xdr:to>
    <xdr:sp macro="" textlink="">
      <xdr:nvSpPr>
        <xdr:cNvPr id="8" name="Line 7"/>
        <xdr:cNvSpPr>
          <a:spLocks noChangeShapeType="1"/>
        </xdr:cNvSpPr>
      </xdr:nvSpPr>
      <xdr:spPr bwMode="auto">
        <a:xfrm>
          <a:off x="4024630" y="3930650"/>
          <a:ext cx="2607310" cy="0"/>
        </a:xfrm>
        <a:prstGeom prst="line">
          <a:avLst/>
        </a:prstGeom>
        <a:noFill/>
        <a:ln w="9525">
          <a:solidFill>
            <a:srgbClr val="000000"/>
          </a:solidFill>
          <a:round/>
          <a:headEnd/>
          <a:tailEnd/>
        </a:ln>
      </xdr:spPr>
    </xdr:sp>
    <xdr:clientData/>
  </xdr:twoCellAnchor>
  <xdr:twoCellAnchor>
    <xdr:from>
      <xdr:col>1</xdr:col>
      <xdr:colOff>1645920</xdr:colOff>
      <xdr:row>28</xdr:row>
      <xdr:rowOff>137160</xdr:rowOff>
    </xdr:from>
    <xdr:to>
      <xdr:col>1</xdr:col>
      <xdr:colOff>3375660</xdr:colOff>
      <xdr:row>28</xdr:row>
      <xdr:rowOff>137160</xdr:rowOff>
    </xdr:to>
    <xdr:sp macro="" textlink="">
      <xdr:nvSpPr>
        <xdr:cNvPr id="9" name="Line 8"/>
        <xdr:cNvSpPr>
          <a:spLocks noChangeShapeType="1"/>
        </xdr:cNvSpPr>
      </xdr:nvSpPr>
      <xdr:spPr bwMode="auto">
        <a:xfrm>
          <a:off x="1715770" y="4347210"/>
          <a:ext cx="1729740" cy="0"/>
        </a:xfrm>
        <a:prstGeom prst="line">
          <a:avLst/>
        </a:prstGeom>
        <a:noFill/>
        <a:ln w="9525">
          <a:solidFill>
            <a:srgbClr val="000000"/>
          </a:solidFill>
          <a:round/>
          <a:headEnd/>
          <a:tailEnd/>
        </a:ln>
      </xdr:spPr>
    </xdr:sp>
    <xdr:clientData/>
  </xdr:twoCellAnchor>
  <xdr:twoCellAnchor>
    <xdr:from>
      <xdr:col>1</xdr:col>
      <xdr:colOff>845820</xdr:colOff>
      <xdr:row>29</xdr:row>
      <xdr:rowOff>144780</xdr:rowOff>
    </xdr:from>
    <xdr:to>
      <xdr:col>1</xdr:col>
      <xdr:colOff>1280160</xdr:colOff>
      <xdr:row>29</xdr:row>
      <xdr:rowOff>144780</xdr:rowOff>
    </xdr:to>
    <xdr:sp macro="" textlink="">
      <xdr:nvSpPr>
        <xdr:cNvPr id="10" name="Line 9"/>
        <xdr:cNvSpPr>
          <a:spLocks noChangeShapeType="1"/>
        </xdr:cNvSpPr>
      </xdr:nvSpPr>
      <xdr:spPr bwMode="auto">
        <a:xfrm>
          <a:off x="915670" y="4507230"/>
          <a:ext cx="434340" cy="0"/>
        </a:xfrm>
        <a:prstGeom prst="line">
          <a:avLst/>
        </a:prstGeom>
        <a:noFill/>
        <a:ln w="9525">
          <a:solidFill>
            <a:srgbClr val="000000"/>
          </a:solidFill>
          <a:round/>
          <a:headEnd/>
          <a:tailEnd/>
        </a:ln>
      </xdr:spPr>
    </xdr:sp>
    <xdr:clientData/>
  </xdr:twoCellAnchor>
  <xdr:twoCellAnchor>
    <xdr:from>
      <xdr:col>1</xdr:col>
      <xdr:colOff>1927860</xdr:colOff>
      <xdr:row>30</xdr:row>
      <xdr:rowOff>0</xdr:rowOff>
    </xdr:from>
    <xdr:to>
      <xdr:col>1</xdr:col>
      <xdr:colOff>2621280</xdr:colOff>
      <xdr:row>30</xdr:row>
      <xdr:rowOff>0</xdr:rowOff>
    </xdr:to>
    <xdr:sp macro="" textlink="">
      <xdr:nvSpPr>
        <xdr:cNvPr id="11" name="Line 10"/>
        <xdr:cNvSpPr>
          <a:spLocks noChangeShapeType="1"/>
        </xdr:cNvSpPr>
      </xdr:nvSpPr>
      <xdr:spPr bwMode="auto">
        <a:xfrm>
          <a:off x="1997710" y="4514850"/>
          <a:ext cx="693420" cy="0"/>
        </a:xfrm>
        <a:prstGeom prst="line">
          <a:avLst/>
        </a:prstGeom>
        <a:noFill/>
        <a:ln w="9525">
          <a:solidFill>
            <a:srgbClr val="000000"/>
          </a:solidFill>
          <a:round/>
          <a:headEnd/>
          <a:tailEnd/>
        </a:ln>
      </xdr:spPr>
    </xdr:sp>
    <xdr:clientData/>
  </xdr:twoCellAnchor>
  <xdr:twoCellAnchor>
    <xdr:from>
      <xdr:col>1</xdr:col>
      <xdr:colOff>3009900</xdr:colOff>
      <xdr:row>30</xdr:row>
      <xdr:rowOff>7620</xdr:rowOff>
    </xdr:from>
    <xdr:to>
      <xdr:col>1</xdr:col>
      <xdr:colOff>3352800</xdr:colOff>
      <xdr:row>30</xdr:row>
      <xdr:rowOff>7620</xdr:rowOff>
    </xdr:to>
    <xdr:sp macro="" textlink="">
      <xdr:nvSpPr>
        <xdr:cNvPr id="12" name="Line 11"/>
        <xdr:cNvSpPr>
          <a:spLocks noChangeShapeType="1"/>
        </xdr:cNvSpPr>
      </xdr:nvSpPr>
      <xdr:spPr bwMode="auto">
        <a:xfrm>
          <a:off x="3079750" y="4522470"/>
          <a:ext cx="342900" cy="0"/>
        </a:xfrm>
        <a:prstGeom prst="line">
          <a:avLst/>
        </a:prstGeom>
        <a:noFill/>
        <a:ln w="9525">
          <a:solidFill>
            <a:srgbClr val="000000"/>
          </a:solidFill>
          <a:round/>
          <a:headEnd/>
          <a:tailEnd/>
        </a:ln>
      </xdr:spPr>
    </xdr:sp>
    <xdr:clientData/>
  </xdr:twoCellAnchor>
  <xdr:twoCellAnchor>
    <xdr:from>
      <xdr:col>1</xdr:col>
      <xdr:colOff>3223260</xdr:colOff>
      <xdr:row>35</xdr:row>
      <xdr:rowOff>0</xdr:rowOff>
    </xdr:from>
    <xdr:to>
      <xdr:col>3</xdr:col>
      <xdr:colOff>144780</xdr:colOff>
      <xdr:row>35</xdr:row>
      <xdr:rowOff>0</xdr:rowOff>
    </xdr:to>
    <xdr:sp macro="" textlink="">
      <xdr:nvSpPr>
        <xdr:cNvPr id="13" name="Line 12"/>
        <xdr:cNvSpPr>
          <a:spLocks noChangeShapeType="1"/>
        </xdr:cNvSpPr>
      </xdr:nvSpPr>
      <xdr:spPr bwMode="auto">
        <a:xfrm flipV="1">
          <a:off x="3293110" y="5289550"/>
          <a:ext cx="2973070" cy="0"/>
        </a:xfrm>
        <a:prstGeom prst="line">
          <a:avLst/>
        </a:prstGeom>
        <a:noFill/>
        <a:ln w="9525">
          <a:solidFill>
            <a:srgbClr val="000000"/>
          </a:solidFill>
          <a:round/>
          <a:headEnd/>
          <a:tailEnd/>
        </a:ln>
      </xdr:spPr>
    </xdr:sp>
    <xdr:clientData/>
  </xdr:twoCellAnchor>
  <xdr:twoCellAnchor>
    <xdr:from>
      <xdr:col>1</xdr:col>
      <xdr:colOff>518160</xdr:colOff>
      <xdr:row>41</xdr:row>
      <xdr:rowOff>137160</xdr:rowOff>
    </xdr:from>
    <xdr:to>
      <xdr:col>1</xdr:col>
      <xdr:colOff>3726180</xdr:colOff>
      <xdr:row>41</xdr:row>
      <xdr:rowOff>137160</xdr:rowOff>
    </xdr:to>
    <xdr:sp macro="" textlink="">
      <xdr:nvSpPr>
        <xdr:cNvPr id="14" name="Line 13"/>
        <xdr:cNvSpPr>
          <a:spLocks noChangeShapeType="1"/>
        </xdr:cNvSpPr>
      </xdr:nvSpPr>
      <xdr:spPr bwMode="auto">
        <a:xfrm flipV="1">
          <a:off x="588010" y="6328410"/>
          <a:ext cx="3208020" cy="0"/>
        </a:xfrm>
        <a:prstGeom prst="line">
          <a:avLst/>
        </a:prstGeom>
        <a:noFill/>
        <a:ln w="9525">
          <a:solidFill>
            <a:srgbClr val="000000"/>
          </a:solidFill>
          <a:round/>
          <a:headEnd/>
          <a:tailEnd/>
        </a:ln>
      </xdr:spPr>
    </xdr:sp>
    <xdr:clientData/>
  </xdr:twoCellAnchor>
  <xdr:twoCellAnchor>
    <xdr:from>
      <xdr:col>1</xdr:col>
      <xdr:colOff>68580</xdr:colOff>
      <xdr:row>43</xdr:row>
      <xdr:rowOff>0</xdr:rowOff>
    </xdr:from>
    <xdr:to>
      <xdr:col>1</xdr:col>
      <xdr:colOff>1927860</xdr:colOff>
      <xdr:row>43</xdr:row>
      <xdr:rowOff>0</xdr:rowOff>
    </xdr:to>
    <xdr:sp macro="" textlink="">
      <xdr:nvSpPr>
        <xdr:cNvPr id="15" name="Line 14"/>
        <xdr:cNvSpPr>
          <a:spLocks noChangeShapeType="1"/>
        </xdr:cNvSpPr>
      </xdr:nvSpPr>
      <xdr:spPr bwMode="auto">
        <a:xfrm flipV="1">
          <a:off x="138430" y="6496050"/>
          <a:ext cx="1859280" cy="0"/>
        </a:xfrm>
        <a:prstGeom prst="line">
          <a:avLst/>
        </a:prstGeom>
        <a:noFill/>
        <a:ln w="9525">
          <a:solidFill>
            <a:srgbClr val="000000"/>
          </a:solidFill>
          <a:round/>
          <a:headEnd/>
          <a:tailEnd/>
        </a:ln>
      </xdr:spPr>
    </xdr:sp>
    <xdr:clientData/>
  </xdr:twoCellAnchor>
  <xdr:twoCellAnchor>
    <xdr:from>
      <xdr:col>1</xdr:col>
      <xdr:colOff>3261360</xdr:colOff>
      <xdr:row>43</xdr:row>
      <xdr:rowOff>7620</xdr:rowOff>
    </xdr:from>
    <xdr:to>
      <xdr:col>3</xdr:col>
      <xdr:colOff>601980</xdr:colOff>
      <xdr:row>43</xdr:row>
      <xdr:rowOff>7620</xdr:rowOff>
    </xdr:to>
    <xdr:sp macro="" textlink="">
      <xdr:nvSpPr>
        <xdr:cNvPr id="16" name="Line 15"/>
        <xdr:cNvSpPr>
          <a:spLocks noChangeShapeType="1"/>
        </xdr:cNvSpPr>
      </xdr:nvSpPr>
      <xdr:spPr bwMode="auto">
        <a:xfrm flipV="1">
          <a:off x="3331210" y="6503670"/>
          <a:ext cx="3392170" cy="0"/>
        </a:xfrm>
        <a:prstGeom prst="line">
          <a:avLst/>
        </a:prstGeom>
        <a:noFill/>
        <a:ln w="9525">
          <a:solidFill>
            <a:srgbClr val="000000"/>
          </a:solidFill>
          <a:round/>
          <a:headEnd/>
          <a:tailEnd/>
        </a:ln>
      </xdr:spPr>
    </xdr:sp>
    <xdr:clientData/>
  </xdr:twoCellAnchor>
  <xdr:twoCellAnchor>
    <xdr:from>
      <xdr:col>1</xdr:col>
      <xdr:colOff>144780</xdr:colOff>
      <xdr:row>45</xdr:row>
      <xdr:rowOff>0</xdr:rowOff>
    </xdr:from>
    <xdr:to>
      <xdr:col>3</xdr:col>
      <xdr:colOff>502920</xdr:colOff>
      <xdr:row>45</xdr:row>
      <xdr:rowOff>0</xdr:rowOff>
    </xdr:to>
    <xdr:sp macro="" textlink="">
      <xdr:nvSpPr>
        <xdr:cNvPr id="17" name="Line 16"/>
        <xdr:cNvSpPr>
          <a:spLocks noChangeShapeType="1"/>
        </xdr:cNvSpPr>
      </xdr:nvSpPr>
      <xdr:spPr bwMode="auto">
        <a:xfrm flipV="1">
          <a:off x="214630" y="6826250"/>
          <a:ext cx="6409690" cy="0"/>
        </a:xfrm>
        <a:prstGeom prst="line">
          <a:avLst/>
        </a:prstGeom>
        <a:noFill/>
        <a:ln w="9525">
          <a:solidFill>
            <a:srgbClr val="000000"/>
          </a:solidFill>
          <a:round/>
          <a:headEnd/>
          <a:tailEnd/>
        </a:ln>
      </xdr:spPr>
    </xdr:sp>
    <xdr:clientData/>
  </xdr:twoCellAnchor>
  <xdr:twoCellAnchor>
    <xdr:from>
      <xdr:col>1</xdr:col>
      <xdr:colOff>3878580</xdr:colOff>
      <xdr:row>53</xdr:row>
      <xdr:rowOff>0</xdr:rowOff>
    </xdr:from>
    <xdr:to>
      <xdr:col>3</xdr:col>
      <xdr:colOff>518160</xdr:colOff>
      <xdr:row>53</xdr:row>
      <xdr:rowOff>0</xdr:rowOff>
    </xdr:to>
    <xdr:sp macro="" textlink="">
      <xdr:nvSpPr>
        <xdr:cNvPr id="18" name="Line 17"/>
        <xdr:cNvSpPr>
          <a:spLocks noChangeShapeType="1"/>
        </xdr:cNvSpPr>
      </xdr:nvSpPr>
      <xdr:spPr bwMode="auto">
        <a:xfrm>
          <a:off x="3948430" y="8045450"/>
          <a:ext cx="2691130" cy="0"/>
        </a:xfrm>
        <a:prstGeom prst="line">
          <a:avLst/>
        </a:prstGeom>
        <a:noFill/>
        <a:ln w="9525">
          <a:solidFill>
            <a:srgbClr val="000000"/>
          </a:solidFill>
          <a:round/>
          <a:headEnd/>
          <a:tailEnd/>
        </a:ln>
      </xdr:spPr>
    </xdr:sp>
    <xdr:clientData/>
  </xdr:twoCellAnchor>
  <xdr:twoCellAnchor>
    <xdr:from>
      <xdr:col>1</xdr:col>
      <xdr:colOff>1783080</xdr:colOff>
      <xdr:row>55</xdr:row>
      <xdr:rowOff>144780</xdr:rowOff>
    </xdr:from>
    <xdr:to>
      <xdr:col>1</xdr:col>
      <xdr:colOff>3832860</xdr:colOff>
      <xdr:row>55</xdr:row>
      <xdr:rowOff>144780</xdr:rowOff>
    </xdr:to>
    <xdr:sp macro="" textlink="">
      <xdr:nvSpPr>
        <xdr:cNvPr id="19" name="Line 18"/>
        <xdr:cNvSpPr>
          <a:spLocks noChangeShapeType="1"/>
        </xdr:cNvSpPr>
      </xdr:nvSpPr>
      <xdr:spPr bwMode="auto">
        <a:xfrm>
          <a:off x="1852930" y="8469630"/>
          <a:ext cx="2049780" cy="0"/>
        </a:xfrm>
        <a:prstGeom prst="line">
          <a:avLst/>
        </a:prstGeom>
        <a:noFill/>
        <a:ln w="9525">
          <a:solidFill>
            <a:srgbClr val="000000"/>
          </a:solidFill>
          <a:round/>
          <a:headEnd/>
          <a:tailEnd/>
        </a:ln>
      </xdr:spPr>
    </xdr:sp>
    <xdr:clientData/>
  </xdr:twoCellAnchor>
  <xdr:twoCellAnchor>
    <xdr:from>
      <xdr:col>1</xdr:col>
      <xdr:colOff>2049780</xdr:colOff>
      <xdr:row>57</xdr:row>
      <xdr:rowOff>0</xdr:rowOff>
    </xdr:from>
    <xdr:to>
      <xdr:col>1</xdr:col>
      <xdr:colOff>2743200</xdr:colOff>
      <xdr:row>57</xdr:row>
      <xdr:rowOff>0</xdr:rowOff>
    </xdr:to>
    <xdr:sp macro="" textlink="">
      <xdr:nvSpPr>
        <xdr:cNvPr id="20" name="Line 19"/>
        <xdr:cNvSpPr>
          <a:spLocks noChangeShapeType="1"/>
        </xdr:cNvSpPr>
      </xdr:nvSpPr>
      <xdr:spPr bwMode="auto">
        <a:xfrm>
          <a:off x="2119630" y="8629650"/>
          <a:ext cx="693420" cy="0"/>
        </a:xfrm>
        <a:prstGeom prst="line">
          <a:avLst/>
        </a:prstGeom>
        <a:noFill/>
        <a:ln w="9525">
          <a:solidFill>
            <a:srgbClr val="000000"/>
          </a:solidFill>
          <a:round/>
          <a:headEnd/>
          <a:tailEnd/>
        </a:ln>
      </xdr:spPr>
    </xdr:sp>
    <xdr:clientData/>
  </xdr:twoCellAnchor>
  <xdr:twoCellAnchor>
    <xdr:from>
      <xdr:col>1</xdr:col>
      <xdr:colOff>3649980</xdr:colOff>
      <xdr:row>61</xdr:row>
      <xdr:rowOff>106680</xdr:rowOff>
    </xdr:from>
    <xdr:to>
      <xdr:col>3</xdr:col>
      <xdr:colOff>571500</xdr:colOff>
      <xdr:row>61</xdr:row>
      <xdr:rowOff>106680</xdr:rowOff>
    </xdr:to>
    <xdr:sp macro="" textlink="">
      <xdr:nvSpPr>
        <xdr:cNvPr id="21" name="Line 20"/>
        <xdr:cNvSpPr>
          <a:spLocks noChangeShapeType="1"/>
        </xdr:cNvSpPr>
      </xdr:nvSpPr>
      <xdr:spPr bwMode="auto">
        <a:xfrm flipV="1">
          <a:off x="3719830" y="9371330"/>
          <a:ext cx="2973070" cy="0"/>
        </a:xfrm>
        <a:prstGeom prst="line">
          <a:avLst/>
        </a:prstGeom>
        <a:noFill/>
        <a:ln w="9525">
          <a:solidFill>
            <a:srgbClr val="000000"/>
          </a:solidFill>
          <a:round/>
          <a:headEnd/>
          <a:tailEnd/>
        </a:ln>
      </xdr:spPr>
    </xdr:sp>
    <xdr:clientData/>
  </xdr:twoCellAnchor>
  <xdr:twoCellAnchor>
    <xdr:from>
      <xdr:col>1</xdr:col>
      <xdr:colOff>1089660</xdr:colOff>
      <xdr:row>32</xdr:row>
      <xdr:rowOff>0</xdr:rowOff>
    </xdr:from>
    <xdr:to>
      <xdr:col>2</xdr:col>
      <xdr:colOff>617220</xdr:colOff>
      <xdr:row>32</xdr:row>
      <xdr:rowOff>0</xdr:rowOff>
    </xdr:to>
    <xdr:sp macro="" textlink="">
      <xdr:nvSpPr>
        <xdr:cNvPr id="22" name="Line 21"/>
        <xdr:cNvSpPr>
          <a:spLocks noChangeShapeType="1"/>
        </xdr:cNvSpPr>
      </xdr:nvSpPr>
      <xdr:spPr bwMode="auto">
        <a:xfrm flipV="1">
          <a:off x="1159510" y="4819650"/>
          <a:ext cx="3750310" cy="0"/>
        </a:xfrm>
        <a:prstGeom prst="line">
          <a:avLst/>
        </a:prstGeom>
        <a:noFill/>
        <a:ln w="9525">
          <a:solidFill>
            <a:srgbClr val="000000"/>
          </a:solidFill>
          <a:round/>
          <a:headEnd/>
          <a:tailEnd/>
        </a:ln>
      </xdr:spPr>
    </xdr:sp>
    <xdr:clientData/>
  </xdr:twoCellAnchor>
  <xdr:twoCellAnchor>
    <xdr:from>
      <xdr:col>1</xdr:col>
      <xdr:colOff>2186940</xdr:colOff>
      <xdr:row>51</xdr:row>
      <xdr:rowOff>15240</xdr:rowOff>
    </xdr:from>
    <xdr:to>
      <xdr:col>1</xdr:col>
      <xdr:colOff>3246120</xdr:colOff>
      <xdr:row>51</xdr:row>
      <xdr:rowOff>15240</xdr:rowOff>
    </xdr:to>
    <xdr:sp macro="" textlink="">
      <xdr:nvSpPr>
        <xdr:cNvPr id="23" name="Line 22"/>
        <xdr:cNvSpPr>
          <a:spLocks noChangeShapeType="1"/>
        </xdr:cNvSpPr>
      </xdr:nvSpPr>
      <xdr:spPr bwMode="auto">
        <a:xfrm>
          <a:off x="2256790" y="7730490"/>
          <a:ext cx="1059180" cy="0"/>
        </a:xfrm>
        <a:prstGeom prst="line">
          <a:avLst/>
        </a:prstGeom>
        <a:noFill/>
        <a:ln w="9525">
          <a:solidFill>
            <a:srgbClr val="000000"/>
          </a:solidFill>
          <a:round/>
          <a:headEnd/>
          <a:tailEnd/>
        </a:ln>
      </xdr:spPr>
    </xdr:sp>
    <xdr:clientData/>
  </xdr:twoCellAnchor>
  <xdr:twoCellAnchor>
    <xdr:from>
      <xdr:col>1</xdr:col>
      <xdr:colOff>1120140</xdr:colOff>
      <xdr:row>59</xdr:row>
      <xdr:rowOff>0</xdr:rowOff>
    </xdr:from>
    <xdr:to>
      <xdr:col>2</xdr:col>
      <xdr:colOff>647700</xdr:colOff>
      <xdr:row>59</xdr:row>
      <xdr:rowOff>0</xdr:rowOff>
    </xdr:to>
    <xdr:sp macro="" textlink="">
      <xdr:nvSpPr>
        <xdr:cNvPr id="24" name="Line 23"/>
        <xdr:cNvSpPr>
          <a:spLocks noChangeShapeType="1"/>
        </xdr:cNvSpPr>
      </xdr:nvSpPr>
      <xdr:spPr bwMode="auto">
        <a:xfrm flipV="1">
          <a:off x="1189990" y="8934450"/>
          <a:ext cx="3750310" cy="0"/>
        </a:xfrm>
        <a:prstGeom prst="line">
          <a:avLst/>
        </a:prstGeom>
        <a:noFill/>
        <a:ln w="9525">
          <a:solidFill>
            <a:srgbClr val="000000"/>
          </a:solidFill>
          <a:round/>
          <a:headEnd/>
          <a:tailEnd/>
        </a:ln>
      </xdr:spPr>
    </xdr:sp>
    <xdr:clientData/>
  </xdr:twoCellAnchor>
  <xdr:twoCellAnchor>
    <xdr:from>
      <xdr:col>1</xdr:col>
      <xdr:colOff>419100</xdr:colOff>
      <xdr:row>40</xdr:row>
      <xdr:rowOff>137160</xdr:rowOff>
    </xdr:from>
    <xdr:to>
      <xdr:col>1</xdr:col>
      <xdr:colOff>3733800</xdr:colOff>
      <xdr:row>40</xdr:row>
      <xdr:rowOff>137160</xdr:rowOff>
    </xdr:to>
    <xdr:sp macro="" textlink="">
      <xdr:nvSpPr>
        <xdr:cNvPr id="25" name="Line 24"/>
        <xdr:cNvSpPr>
          <a:spLocks noChangeShapeType="1"/>
        </xdr:cNvSpPr>
      </xdr:nvSpPr>
      <xdr:spPr bwMode="auto">
        <a:xfrm>
          <a:off x="488950" y="6176010"/>
          <a:ext cx="3314700" cy="0"/>
        </a:xfrm>
        <a:prstGeom prst="line">
          <a:avLst/>
        </a:prstGeom>
        <a:noFill/>
        <a:ln w="9525">
          <a:solidFill>
            <a:srgbClr val="000000"/>
          </a:solidFill>
          <a:round/>
          <a:headEnd/>
          <a:tailEnd/>
        </a:ln>
      </xdr:spPr>
    </xdr:sp>
    <xdr:clientData/>
  </xdr:twoCellAnchor>
  <xdr:twoCellAnchor>
    <xdr:from>
      <xdr:col>1</xdr:col>
      <xdr:colOff>45720</xdr:colOff>
      <xdr:row>51</xdr:row>
      <xdr:rowOff>0</xdr:rowOff>
    </xdr:from>
    <xdr:to>
      <xdr:col>1</xdr:col>
      <xdr:colOff>1188720</xdr:colOff>
      <xdr:row>51</xdr:row>
      <xdr:rowOff>0</xdr:rowOff>
    </xdr:to>
    <xdr:sp macro="" textlink="">
      <xdr:nvSpPr>
        <xdr:cNvPr id="26" name="Line 25"/>
        <xdr:cNvSpPr>
          <a:spLocks noChangeShapeType="1"/>
        </xdr:cNvSpPr>
      </xdr:nvSpPr>
      <xdr:spPr bwMode="auto">
        <a:xfrm>
          <a:off x="115570" y="7715250"/>
          <a:ext cx="1143000" cy="0"/>
        </a:xfrm>
        <a:prstGeom prst="line">
          <a:avLst/>
        </a:prstGeom>
        <a:noFill/>
        <a:ln w="9525">
          <a:solidFill>
            <a:srgbClr val="000000"/>
          </a:solidFill>
          <a:round/>
          <a:headEnd/>
          <a:tailEnd/>
        </a:ln>
      </xdr:spPr>
    </xdr:sp>
    <xdr:clientData/>
  </xdr:twoCellAnchor>
  <xdr:twoCellAnchor>
    <xdr:from>
      <xdr:col>1</xdr:col>
      <xdr:colOff>830580</xdr:colOff>
      <xdr:row>56</xdr:row>
      <xdr:rowOff>144780</xdr:rowOff>
    </xdr:from>
    <xdr:to>
      <xdr:col>1</xdr:col>
      <xdr:colOff>1264920</xdr:colOff>
      <xdr:row>56</xdr:row>
      <xdr:rowOff>144780</xdr:rowOff>
    </xdr:to>
    <xdr:sp macro="" textlink="">
      <xdr:nvSpPr>
        <xdr:cNvPr id="27" name="Line 26"/>
        <xdr:cNvSpPr>
          <a:spLocks noChangeShapeType="1"/>
        </xdr:cNvSpPr>
      </xdr:nvSpPr>
      <xdr:spPr bwMode="auto">
        <a:xfrm>
          <a:off x="900430" y="8622030"/>
          <a:ext cx="434340" cy="0"/>
        </a:xfrm>
        <a:prstGeom prst="line">
          <a:avLst/>
        </a:prstGeom>
        <a:noFill/>
        <a:ln w="9525">
          <a:solidFill>
            <a:srgbClr val="000000"/>
          </a:solidFill>
          <a:round/>
          <a:headEnd/>
          <a:tailEnd/>
        </a:ln>
      </xdr:spPr>
    </xdr:sp>
    <xdr:clientData/>
  </xdr:twoCellAnchor>
  <xdr:twoCellAnchor>
    <xdr:from>
      <xdr:col>1</xdr:col>
      <xdr:colOff>2026920</xdr:colOff>
      <xdr:row>57</xdr:row>
      <xdr:rowOff>0</xdr:rowOff>
    </xdr:from>
    <xdr:to>
      <xdr:col>1</xdr:col>
      <xdr:colOff>2720340</xdr:colOff>
      <xdr:row>57</xdr:row>
      <xdr:rowOff>0</xdr:rowOff>
    </xdr:to>
    <xdr:sp macro="" textlink="">
      <xdr:nvSpPr>
        <xdr:cNvPr id="28" name="Line 27"/>
        <xdr:cNvSpPr>
          <a:spLocks noChangeShapeType="1"/>
        </xdr:cNvSpPr>
      </xdr:nvSpPr>
      <xdr:spPr bwMode="auto">
        <a:xfrm>
          <a:off x="2096770" y="8629650"/>
          <a:ext cx="693420" cy="0"/>
        </a:xfrm>
        <a:prstGeom prst="line">
          <a:avLst/>
        </a:prstGeom>
        <a:noFill/>
        <a:ln w="9525">
          <a:solidFill>
            <a:srgbClr val="000000"/>
          </a:solidFill>
          <a:round/>
          <a:headEnd/>
          <a:tailEnd/>
        </a:ln>
      </xdr:spPr>
    </xdr:sp>
    <xdr:clientData/>
  </xdr:twoCellAnchor>
  <xdr:twoCellAnchor>
    <xdr:from>
      <xdr:col>1</xdr:col>
      <xdr:colOff>3025140</xdr:colOff>
      <xdr:row>57</xdr:row>
      <xdr:rowOff>7620</xdr:rowOff>
    </xdr:from>
    <xdr:to>
      <xdr:col>1</xdr:col>
      <xdr:colOff>3368040</xdr:colOff>
      <xdr:row>57</xdr:row>
      <xdr:rowOff>7620</xdr:rowOff>
    </xdr:to>
    <xdr:sp macro="" textlink="">
      <xdr:nvSpPr>
        <xdr:cNvPr id="29" name="Line 28"/>
        <xdr:cNvSpPr>
          <a:spLocks noChangeShapeType="1"/>
        </xdr:cNvSpPr>
      </xdr:nvSpPr>
      <xdr:spPr bwMode="auto">
        <a:xfrm>
          <a:off x="3094990" y="8637270"/>
          <a:ext cx="342900" cy="0"/>
        </a:xfrm>
        <a:prstGeom prst="line">
          <a:avLst/>
        </a:prstGeom>
        <a:noFill/>
        <a:ln w="9525">
          <a:solidFill>
            <a:srgbClr val="000000"/>
          </a:solidFill>
          <a:round/>
          <a:headEnd/>
          <a:tailEnd/>
        </a:ln>
      </xdr:spPr>
    </xdr:sp>
    <xdr:clientData/>
  </xdr:twoCellAnchor>
  <xdr:twoCellAnchor>
    <xdr:from>
      <xdr:col>1</xdr:col>
      <xdr:colOff>4000500</xdr:colOff>
      <xdr:row>13</xdr:row>
      <xdr:rowOff>0</xdr:rowOff>
    </xdr:from>
    <xdr:to>
      <xdr:col>3</xdr:col>
      <xdr:colOff>701040</xdr:colOff>
      <xdr:row>13</xdr:row>
      <xdr:rowOff>0</xdr:rowOff>
    </xdr:to>
    <xdr:sp macro="" textlink="">
      <xdr:nvSpPr>
        <xdr:cNvPr id="30" name="Line 29"/>
        <xdr:cNvSpPr>
          <a:spLocks noChangeShapeType="1"/>
        </xdr:cNvSpPr>
      </xdr:nvSpPr>
      <xdr:spPr bwMode="auto">
        <a:xfrm>
          <a:off x="4070350" y="1911350"/>
          <a:ext cx="2752090" cy="0"/>
        </a:xfrm>
        <a:prstGeom prst="line">
          <a:avLst/>
        </a:prstGeom>
        <a:noFill/>
        <a:ln w="9525">
          <a:solidFill>
            <a:srgbClr val="000000"/>
          </a:solidFill>
          <a:round/>
          <a:headEnd/>
          <a:tailEnd/>
        </a:ln>
      </xdr:spPr>
    </xdr:sp>
    <xdr:clientData/>
  </xdr:twoCellAnchor>
  <xdr:twoCellAnchor>
    <xdr:from>
      <xdr:col>1</xdr:col>
      <xdr:colOff>845820</xdr:colOff>
      <xdr:row>56</xdr:row>
      <xdr:rowOff>144780</xdr:rowOff>
    </xdr:from>
    <xdr:to>
      <xdr:col>1</xdr:col>
      <xdr:colOff>1280160</xdr:colOff>
      <xdr:row>56</xdr:row>
      <xdr:rowOff>144780</xdr:rowOff>
    </xdr:to>
    <xdr:sp macro="" textlink="">
      <xdr:nvSpPr>
        <xdr:cNvPr id="31" name="Line 30"/>
        <xdr:cNvSpPr>
          <a:spLocks noChangeShapeType="1"/>
        </xdr:cNvSpPr>
      </xdr:nvSpPr>
      <xdr:spPr bwMode="auto">
        <a:xfrm>
          <a:off x="915670" y="8622030"/>
          <a:ext cx="434340" cy="0"/>
        </a:xfrm>
        <a:prstGeom prst="line">
          <a:avLst/>
        </a:prstGeom>
        <a:noFill/>
        <a:ln w="9525">
          <a:solidFill>
            <a:srgbClr val="000000"/>
          </a:solidFill>
          <a:round/>
          <a:headEnd/>
          <a:tailEnd/>
        </a:ln>
      </xdr:spPr>
    </xdr:sp>
    <xdr:clientData/>
  </xdr:twoCellAnchor>
  <xdr:twoCellAnchor>
    <xdr:from>
      <xdr:col>1</xdr:col>
      <xdr:colOff>845820</xdr:colOff>
      <xdr:row>56</xdr:row>
      <xdr:rowOff>144780</xdr:rowOff>
    </xdr:from>
    <xdr:to>
      <xdr:col>1</xdr:col>
      <xdr:colOff>1280160</xdr:colOff>
      <xdr:row>56</xdr:row>
      <xdr:rowOff>144780</xdr:rowOff>
    </xdr:to>
    <xdr:sp macro="" textlink="">
      <xdr:nvSpPr>
        <xdr:cNvPr id="32" name="Line 9"/>
        <xdr:cNvSpPr>
          <a:spLocks noChangeShapeType="1"/>
        </xdr:cNvSpPr>
      </xdr:nvSpPr>
      <xdr:spPr bwMode="auto">
        <a:xfrm>
          <a:off x="915670" y="8622030"/>
          <a:ext cx="434340" cy="0"/>
        </a:xfrm>
        <a:prstGeom prst="line">
          <a:avLst/>
        </a:prstGeom>
        <a:noFill/>
        <a:ln w="9525">
          <a:solidFill>
            <a:srgbClr val="000000"/>
          </a:solidFill>
          <a:round/>
          <a:headEnd/>
          <a:tailEnd/>
        </a:ln>
      </xdr:spPr>
    </xdr:sp>
    <xdr:clientData/>
  </xdr:twoCellAnchor>
  <xdr:twoCellAnchor>
    <xdr:from>
      <xdr:col>1</xdr:col>
      <xdr:colOff>845820</xdr:colOff>
      <xdr:row>56</xdr:row>
      <xdr:rowOff>144780</xdr:rowOff>
    </xdr:from>
    <xdr:to>
      <xdr:col>1</xdr:col>
      <xdr:colOff>1280160</xdr:colOff>
      <xdr:row>56</xdr:row>
      <xdr:rowOff>144780</xdr:rowOff>
    </xdr:to>
    <xdr:sp macro="" textlink="">
      <xdr:nvSpPr>
        <xdr:cNvPr id="33" name="Line 9"/>
        <xdr:cNvSpPr>
          <a:spLocks noChangeShapeType="1"/>
        </xdr:cNvSpPr>
      </xdr:nvSpPr>
      <xdr:spPr bwMode="auto">
        <a:xfrm>
          <a:off x="915670" y="8622030"/>
          <a:ext cx="434340" cy="0"/>
        </a:xfrm>
        <a:prstGeom prst="line">
          <a:avLst/>
        </a:prstGeom>
        <a:noFill/>
        <a:ln w="9525">
          <a:solidFill>
            <a:srgbClr val="000000"/>
          </a:solidFill>
          <a:round/>
          <a:headEnd/>
          <a:tailEnd/>
        </a:ln>
      </xdr:spPr>
    </xdr:sp>
    <xdr:clientData/>
  </xdr:twoCellAnchor>
  <xdr:twoCellAnchor editAs="oneCell">
    <xdr:from>
      <xdr:col>1</xdr:col>
      <xdr:colOff>3752850</xdr:colOff>
      <xdr:row>23</xdr:row>
      <xdr:rowOff>0</xdr:rowOff>
    </xdr:from>
    <xdr:to>
      <xdr:col>3</xdr:col>
      <xdr:colOff>844550</xdr:colOff>
      <xdr:row>27</xdr:row>
      <xdr:rowOff>82550</xdr:rowOff>
    </xdr:to>
    <xdr:pic>
      <xdr:nvPicPr>
        <xdr:cNvPr id="3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22700" y="3409950"/>
          <a:ext cx="3143250" cy="742950"/>
        </a:xfrm>
        <a:prstGeom prst="rect">
          <a:avLst/>
        </a:prstGeom>
        <a:noFill/>
      </xdr:spPr>
    </xdr:pic>
    <xdr:clientData/>
  </xdr:twoCellAnchor>
  <xdr:twoCellAnchor editAs="oneCell">
    <xdr:from>
      <xdr:col>1</xdr:col>
      <xdr:colOff>139700</xdr:colOff>
      <xdr:row>32</xdr:row>
      <xdr:rowOff>63500</xdr:rowOff>
    </xdr:from>
    <xdr:to>
      <xdr:col>1</xdr:col>
      <xdr:colOff>1536700</xdr:colOff>
      <xdr:row>40</xdr:row>
      <xdr:rowOff>26988</xdr:rowOff>
    </xdr:to>
    <xdr:pic>
      <xdr:nvPicPr>
        <xdr:cNvPr id="3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09550" y="4883150"/>
          <a:ext cx="1397000" cy="1182688"/>
        </a:xfrm>
        <a:prstGeom prst="rect">
          <a:avLst/>
        </a:prstGeom>
        <a:noFill/>
      </xdr:spPr>
    </xdr:pic>
    <xdr:clientData/>
  </xdr:twoCellAnchor>
  <xdr:twoCellAnchor editAs="oneCell">
    <xdr:from>
      <xdr:col>1</xdr:col>
      <xdr:colOff>3219450</xdr:colOff>
      <xdr:row>32</xdr:row>
      <xdr:rowOff>127000</xdr:rowOff>
    </xdr:from>
    <xdr:to>
      <xdr:col>2</xdr:col>
      <xdr:colOff>1771650</xdr:colOff>
      <xdr:row>34</xdr:row>
      <xdr:rowOff>133350</xdr:rowOff>
    </xdr:to>
    <xdr:pic>
      <xdr:nvPicPr>
        <xdr:cNvPr id="36"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289300" y="4946650"/>
          <a:ext cx="2774950" cy="336550"/>
        </a:xfrm>
        <a:prstGeom prst="rect">
          <a:avLst/>
        </a:prstGeom>
        <a:noFill/>
      </xdr:spPr>
    </xdr:pic>
    <xdr:clientData/>
  </xdr:twoCellAnchor>
  <xdr:twoCellAnchor editAs="oneCell">
    <xdr:from>
      <xdr:col>1</xdr:col>
      <xdr:colOff>4203700</xdr:colOff>
      <xdr:row>50</xdr:row>
      <xdr:rowOff>120650</xdr:rowOff>
    </xdr:from>
    <xdr:to>
      <xdr:col>3</xdr:col>
      <xdr:colOff>114300</xdr:colOff>
      <xdr:row>52</xdr:row>
      <xdr:rowOff>127000</xdr:rowOff>
    </xdr:to>
    <xdr:pic>
      <xdr:nvPicPr>
        <xdr:cNvPr id="37"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273550" y="7645400"/>
          <a:ext cx="1962150" cy="336550"/>
        </a:xfrm>
        <a:prstGeom prst="rect">
          <a:avLst/>
        </a:prstGeom>
        <a:noFill/>
      </xdr:spPr>
    </xdr:pic>
    <xdr:clientData/>
  </xdr:twoCellAnchor>
  <xdr:twoCellAnchor editAs="oneCell">
    <xdr:from>
      <xdr:col>1</xdr:col>
      <xdr:colOff>4216400</xdr:colOff>
      <xdr:row>58</xdr:row>
      <xdr:rowOff>76200</xdr:rowOff>
    </xdr:from>
    <xdr:to>
      <xdr:col>3</xdr:col>
      <xdr:colOff>812800</xdr:colOff>
      <xdr:row>61</xdr:row>
      <xdr:rowOff>120650</xdr:rowOff>
    </xdr:to>
    <xdr:pic>
      <xdr:nvPicPr>
        <xdr:cNvPr id="38"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4286250" y="8858250"/>
          <a:ext cx="2647950" cy="527050"/>
        </a:xfrm>
        <a:prstGeom prst="rect">
          <a:avLst/>
        </a:prstGeom>
        <a:noFill/>
      </xdr:spPr>
    </xdr:pic>
    <xdr:clientData/>
  </xdr:twoCellAnchor>
  <xdr:twoCellAnchor editAs="oneCell">
    <xdr:from>
      <xdr:col>1</xdr:col>
      <xdr:colOff>44450</xdr:colOff>
      <xdr:row>55</xdr:row>
      <xdr:rowOff>127000</xdr:rowOff>
    </xdr:from>
    <xdr:to>
      <xdr:col>1</xdr:col>
      <xdr:colOff>1225550</xdr:colOff>
      <xdr:row>63</xdr:row>
      <xdr:rowOff>31750</xdr:rowOff>
    </xdr:to>
    <xdr:pic>
      <xdr:nvPicPr>
        <xdr:cNvPr id="39"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14300" y="8451850"/>
          <a:ext cx="1181100" cy="11239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STNT\Regulatory%20Reporting\US%20Regulation\2012\GTC%20R1\R1%20Draft\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2%20-%202013%20GTC%20R1%20Sch%20400%20to%20Sch%205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33%20-%202013%20GTC%20R1%20sch%20700%20to%2075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SAXUL0G3\GTC%202005r1%20Ref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34%20-%202013%20GTC%20R-1%20PTC%20Supplemen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 val="PARAMETERS Part#2"/>
    </sheetNames>
    <sheetDataSet>
      <sheetData sheetId="0">
        <row r="4">
          <cell r="B4" t="str">
            <v xml:space="preserve"> Road Initials:    GTC           Year  2013  </v>
          </cell>
        </row>
      </sheetData>
      <sheetData sheetId="1" refreshError="1"/>
      <sheetData sheetId="2" refreshError="1"/>
      <sheetData sheetId="3">
        <row r="30">
          <cell r="I30">
            <v>26</v>
          </cell>
        </row>
      </sheetData>
      <sheetData sheetId="4">
        <row r="13">
          <cell r="I13">
            <v>0</v>
          </cell>
        </row>
        <row r="41">
          <cell r="K41">
            <v>45</v>
          </cell>
        </row>
        <row r="44">
          <cell r="K44">
            <v>6125</v>
          </cell>
        </row>
      </sheetData>
      <sheetData sheetId="5">
        <row r="18">
          <cell r="I18">
            <v>62450</v>
          </cell>
        </row>
      </sheetData>
      <sheetData sheetId="6">
        <row r="14">
          <cell r="K14">
            <v>0</v>
          </cell>
        </row>
      </sheetData>
      <sheetData sheetId="7">
        <row r="16">
          <cell r="I16">
            <v>27705</v>
          </cell>
        </row>
      </sheetData>
      <sheetData sheetId="8">
        <row r="44">
          <cell r="I44">
            <v>2117284</v>
          </cell>
        </row>
      </sheetData>
      <sheetData sheetId="9">
        <row r="54">
          <cell r="E54">
            <v>204326</v>
          </cell>
        </row>
      </sheetData>
      <sheetData sheetId="10">
        <row r="44">
          <cell r="E44">
            <v>0</v>
          </cell>
        </row>
      </sheetData>
      <sheetData sheetId="11" refreshError="1"/>
      <sheetData sheetId="12" refreshError="1"/>
      <sheetData sheetId="13">
        <row r="13">
          <cell r="D13">
            <v>75144</v>
          </cell>
        </row>
      </sheetData>
      <sheetData sheetId="14">
        <row r="10">
          <cell r="E10">
            <v>14288</v>
          </cell>
        </row>
      </sheetData>
      <sheetData sheetId="15">
        <row r="10">
          <cell r="G10">
            <v>0.93</v>
          </cell>
        </row>
      </sheetData>
      <sheetData sheetId="16" refreshError="1"/>
      <sheetData sheetId="17">
        <row r="33">
          <cell r="M33">
            <v>3113</v>
          </cell>
        </row>
      </sheetData>
      <sheetData sheetId="18">
        <row r="26">
          <cell r="B26">
            <v>429211</v>
          </cell>
        </row>
      </sheetData>
      <sheetData sheetId="19" refreshError="1"/>
      <sheetData sheetId="20">
        <row r="14">
          <cell r="I14">
            <v>200136</v>
          </cell>
        </row>
      </sheetData>
      <sheetData sheetId="21" refreshError="1"/>
      <sheetData sheetId="22">
        <row r="21">
          <cell r="H21">
            <v>0</v>
          </cell>
        </row>
      </sheetData>
      <sheetData sheetId="23" refreshError="1"/>
      <sheetData sheetId="24" refreshError="1"/>
      <sheetData sheetId="25" refreshError="1"/>
      <sheetData sheetId="26">
        <row r="12">
          <cell r="E12">
            <v>0</v>
          </cell>
        </row>
      </sheetData>
      <sheetData sheetId="27" refreshError="1"/>
      <sheetData sheetId="28" refreshError="1"/>
      <sheetData sheetId="29">
        <row r="9">
          <cell r="H9">
            <v>138669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700Inst-P73"/>
      <sheetName val="700SCH P74"/>
      <sheetName val="702SCH P75"/>
      <sheetName val="N&amp;R-P76"/>
      <sheetName val="710Inst-P77"/>
      <sheetName val="710-P78 "/>
      <sheetName val="710-P79"/>
      <sheetName val="710-P80"/>
      <sheetName val="710-P81"/>
      <sheetName val="710-P82"/>
      <sheetName val="710-P83"/>
      <sheetName val="710S-P84"/>
      <sheetName val="720SCH P85"/>
      <sheetName val="721SCH p86"/>
      <sheetName val="722SCH p87"/>
      <sheetName val="723SCH p88"/>
      <sheetName val="724SCH p89"/>
      <sheetName val="725SCH p90"/>
      <sheetName val="726&amp;750 p91"/>
      <sheetName val="755Inst-P92"/>
      <sheetName val="755Inst-P93"/>
      <sheetName val="755-p94"/>
      <sheetName val="755-p95"/>
      <sheetName val="755-p96"/>
      <sheetName val="755-p97"/>
    </sheetNames>
    <sheetDataSet>
      <sheetData sheetId="0"/>
      <sheetData sheetId="1">
        <row r="64">
          <cell r="E64">
            <v>6112</v>
          </cell>
        </row>
      </sheetData>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0 Assets-P5"/>
      <sheetName val="200 Liabilities-P6"/>
      <sheetName val="330 Inst-P31"/>
      <sheetName val="330-P32"/>
      <sheetName val="330-P33"/>
      <sheetName val="332-P34"/>
      <sheetName val="335-P35"/>
      <sheetName val="339-P36"/>
      <sheetName val="340-P37 "/>
      <sheetName val="342-P38"/>
      <sheetName val="342N&amp;R-P39"/>
      <sheetName val="350-P40"/>
      <sheetName val="351-P41"/>
      <sheetName val="352A-P42"/>
      <sheetName val="352B-P43"/>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TC Supplement"/>
      <sheetName val="PTC Blank after P98"/>
      <sheetName val="PTC 330-P99"/>
      <sheetName val="PTC 330-P100"/>
      <sheetName val="PTC 332-P101"/>
      <sheetName val="PTC 335-P102"/>
      <sheetName val="PTC 352B-P103"/>
      <sheetName val="PTC 410-P104"/>
      <sheetName val="PTC 410-P105"/>
      <sheetName val="PTC 410-P106"/>
      <sheetName val="PTC 410-P107"/>
      <sheetName val="PTC 410-P108"/>
      <sheetName val="PTC 410-P109"/>
      <sheetName val="PTC 410-P110"/>
      <sheetName val="PTC 700 P111"/>
      <sheetName val="PTC N&amp;R-P112"/>
      <sheetName val="PTC 710-P113"/>
      <sheetName val="PTC 710-P114"/>
      <sheetName val="PTC 710-P115"/>
      <sheetName val="PTC 710-P116"/>
      <sheetName val="PTC 710-P117"/>
      <sheetName val="PTC 710-P118"/>
      <sheetName val="PTC 710S-P119"/>
      <sheetName val="PTC 720-P120"/>
      <sheetName val="PTC Grants P120-1"/>
      <sheetName val="Oath-P121"/>
      <sheetName val="Mem-P122"/>
      <sheetName val="Index-P123"/>
      <sheetName val="Index-P124"/>
      <sheetName val="Blank1"/>
      <sheetName val="Blank2"/>
      <sheetName val="Back Cover 1"/>
      <sheetName val="Back Cover 2"/>
    </sheetNames>
    <sheetDataSet>
      <sheetData sheetId="0"/>
      <sheetData sheetId="1"/>
      <sheetData sheetId="2">
        <row r="10">
          <cell r="D10">
            <v>0</v>
          </cell>
          <cell r="F10">
            <v>0</v>
          </cell>
        </row>
        <row r="11">
          <cell r="D11">
            <v>0</v>
          </cell>
          <cell r="F11">
            <v>0</v>
          </cell>
        </row>
        <row r="12">
          <cell r="D12">
            <v>0</v>
          </cell>
          <cell r="F12">
            <v>0</v>
          </cell>
        </row>
        <row r="13">
          <cell r="D13">
            <v>0</v>
          </cell>
          <cell r="F13">
            <v>0</v>
          </cell>
        </row>
        <row r="14">
          <cell r="D14">
            <v>0</v>
          </cell>
          <cell r="F14">
            <v>0</v>
          </cell>
        </row>
        <row r="15">
          <cell r="D15">
            <v>0</v>
          </cell>
          <cell r="F15">
            <v>0</v>
          </cell>
        </row>
        <row r="16">
          <cell r="D16">
            <v>0</v>
          </cell>
          <cell r="F16">
            <v>0</v>
          </cell>
        </row>
        <row r="17">
          <cell r="D17">
            <v>0</v>
          </cell>
          <cell r="F17">
            <v>0</v>
          </cell>
        </row>
        <row r="18">
          <cell r="D18">
            <v>0</v>
          </cell>
          <cell r="F18">
            <v>0</v>
          </cell>
        </row>
        <row r="19">
          <cell r="D19">
            <v>0</v>
          </cell>
          <cell r="F19">
            <v>0</v>
          </cell>
        </row>
        <row r="20">
          <cell r="D20">
            <v>0</v>
          </cell>
          <cell r="F20">
            <v>0</v>
          </cell>
        </row>
        <row r="21">
          <cell r="D21">
            <v>0</v>
          </cell>
          <cell r="F21">
            <v>0</v>
          </cell>
        </row>
        <row r="22">
          <cell r="D22">
            <v>0</v>
          </cell>
          <cell r="F22">
            <v>0</v>
          </cell>
        </row>
        <row r="23">
          <cell r="D23">
            <v>0</v>
          </cell>
          <cell r="F23">
            <v>0</v>
          </cell>
        </row>
        <row r="24">
          <cell r="D24">
            <v>0</v>
          </cell>
          <cell r="F24">
            <v>0</v>
          </cell>
        </row>
        <row r="25">
          <cell r="D25">
            <v>0</v>
          </cell>
          <cell r="F25">
            <v>0</v>
          </cell>
        </row>
        <row r="26">
          <cell r="D26">
            <v>0</v>
          </cell>
          <cell r="F26">
            <v>0</v>
          </cell>
        </row>
        <row r="27">
          <cell r="D27">
            <v>0</v>
          </cell>
          <cell r="F27">
            <v>0</v>
          </cell>
        </row>
        <row r="28">
          <cell r="D28">
            <v>0</v>
          </cell>
          <cell r="F28">
            <v>0</v>
          </cell>
        </row>
        <row r="29">
          <cell r="D29">
            <v>2190</v>
          </cell>
          <cell r="F29">
            <v>0</v>
          </cell>
        </row>
        <row r="30">
          <cell r="D30">
            <v>0</v>
          </cell>
          <cell r="F30">
            <v>0</v>
          </cell>
        </row>
        <row r="31">
          <cell r="D31">
            <v>0</v>
          </cell>
          <cell r="F31">
            <v>0</v>
          </cell>
        </row>
        <row r="32">
          <cell r="D32">
            <v>0</v>
          </cell>
          <cell r="F32">
            <v>0</v>
          </cell>
        </row>
        <row r="33">
          <cell r="D33">
            <v>0</v>
          </cell>
          <cell r="F33">
            <v>0</v>
          </cell>
        </row>
        <row r="34">
          <cell r="D34">
            <v>0</v>
          </cell>
          <cell r="F34">
            <v>0</v>
          </cell>
        </row>
        <row r="35">
          <cell r="D35">
            <v>0</v>
          </cell>
          <cell r="F35">
            <v>0</v>
          </cell>
        </row>
        <row r="36">
          <cell r="D36">
            <v>0</v>
          </cell>
          <cell r="F36">
            <v>0</v>
          </cell>
        </row>
        <row r="37">
          <cell r="D37">
            <v>0</v>
          </cell>
          <cell r="F37">
            <v>0</v>
          </cell>
        </row>
        <row r="38">
          <cell r="D38">
            <v>0</v>
          </cell>
          <cell r="F38">
            <v>0</v>
          </cell>
        </row>
        <row r="40">
          <cell r="D40">
            <v>2077</v>
          </cell>
          <cell r="F40">
            <v>0</v>
          </cell>
        </row>
        <row r="41">
          <cell r="D41">
            <v>0</v>
          </cell>
          <cell r="F41">
            <v>0</v>
          </cell>
        </row>
        <row r="42">
          <cell r="D42">
            <v>0</v>
          </cell>
          <cell r="F42">
            <v>0</v>
          </cell>
        </row>
        <row r="43">
          <cell r="D43">
            <v>0</v>
          </cell>
          <cell r="F43">
            <v>0</v>
          </cell>
        </row>
        <row r="44">
          <cell r="D44">
            <v>0</v>
          </cell>
          <cell r="F44">
            <v>0</v>
          </cell>
        </row>
        <row r="45">
          <cell r="D45">
            <v>0</v>
          </cell>
          <cell r="F45">
            <v>0</v>
          </cell>
        </row>
        <row r="46">
          <cell r="D46">
            <v>0</v>
          </cell>
          <cell r="F46">
            <v>0</v>
          </cell>
        </row>
        <row r="47">
          <cell r="D47">
            <v>34422</v>
          </cell>
          <cell r="F47">
            <v>0</v>
          </cell>
        </row>
        <row r="49">
          <cell r="D49">
            <v>0</v>
          </cell>
          <cell r="F49">
            <v>0</v>
          </cell>
        </row>
        <row r="50">
          <cell r="D50">
            <v>0</v>
          </cell>
          <cell r="F50">
            <v>0</v>
          </cell>
        </row>
        <row r="51">
          <cell r="D51">
            <v>0</v>
          </cell>
          <cell r="F51">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Microsoft_Office_Excel_97-2003_Worksheet1.xls"/><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81.bin"/><Relationship Id="rId4" Type="http://schemas.openxmlformats.org/officeDocument/2006/relationships/comments" Target="../comments3.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91.bin"/><Relationship Id="rId4" Type="http://schemas.openxmlformats.org/officeDocument/2006/relationships/comments" Target="../comments5.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92.bin"/><Relationship Id="rId4" Type="http://schemas.openxmlformats.org/officeDocument/2006/relationships/comments" Target="../comments6.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97.bin"/><Relationship Id="rId4" Type="http://schemas.openxmlformats.org/officeDocument/2006/relationships/comments" Target="../comments7.xm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sheetPr>
    <tabColor rgb="FF92D050"/>
  </sheetPr>
  <dimension ref="A2:H40"/>
  <sheetViews>
    <sheetView showGridLines="0" tabSelected="1" workbookViewId="0"/>
  </sheetViews>
  <sheetFormatPr defaultRowHeight="12.5"/>
  <cols>
    <col min="1" max="1" width="10" customWidth="1"/>
    <col min="2" max="2" width="14.1796875" customWidth="1"/>
    <col min="4" max="4" width="12.1796875" customWidth="1"/>
    <col min="6" max="6" width="13.7265625" customWidth="1"/>
    <col min="8" max="8" width="13.453125" customWidth="1"/>
  </cols>
  <sheetData>
    <row r="2" spans="1:8" s="1" customFormat="1" ht="15">
      <c r="H2" s="2" t="s">
        <v>1424</v>
      </c>
    </row>
    <row r="3" spans="1:8" s="1" customFormat="1" ht="15">
      <c r="H3" s="2136" t="s">
        <v>1425</v>
      </c>
    </row>
    <row r="4" spans="1:8" s="1" customFormat="1" ht="15">
      <c r="H4" s="2136" t="s">
        <v>1426</v>
      </c>
    </row>
    <row r="5" spans="1:8" s="1" customFormat="1" ht="13"/>
    <row r="6" spans="1:8" s="1" customFormat="1" ht="13"/>
    <row r="7" spans="1:8" s="1" customFormat="1" ht="50">
      <c r="B7" s="3"/>
      <c r="C7" s="3"/>
      <c r="D7" s="4" t="s">
        <v>566</v>
      </c>
      <c r="E7" s="3"/>
      <c r="F7" s="3"/>
    </row>
    <row r="8" spans="1:8" s="1" customFormat="1" ht="50">
      <c r="B8" s="3"/>
      <c r="C8" s="3"/>
      <c r="D8" s="4" t="s">
        <v>567</v>
      </c>
      <c r="E8" s="3"/>
      <c r="F8" s="3"/>
    </row>
    <row r="9" spans="1:8" s="1" customFormat="1" ht="13"/>
    <row r="10" spans="1:8" s="1" customFormat="1" ht="13">
      <c r="A10" s="5"/>
      <c r="B10" s="6"/>
      <c r="C10" s="6"/>
      <c r="D10" s="6"/>
      <c r="E10" s="5"/>
      <c r="F10" s="6"/>
      <c r="G10" s="6"/>
      <c r="H10" s="7"/>
    </row>
    <row r="11" spans="1:8" s="1" customFormat="1" ht="13">
      <c r="A11" s="8"/>
      <c r="B11" s="9"/>
      <c r="C11" s="9"/>
      <c r="D11" s="9"/>
      <c r="E11" s="8"/>
      <c r="F11" s="9"/>
      <c r="G11" s="9"/>
      <c r="H11" s="10"/>
    </row>
    <row r="12" spans="1:8" s="1" customFormat="1" ht="17.5">
      <c r="A12" s="8"/>
      <c r="B12" s="9"/>
      <c r="C12" s="9"/>
      <c r="D12" s="9"/>
      <c r="E12" s="11" t="s">
        <v>662</v>
      </c>
      <c r="F12" s="9"/>
      <c r="G12" s="9"/>
      <c r="H12" s="10"/>
    </row>
    <row r="13" spans="1:8" s="2" customFormat="1" ht="15">
      <c r="A13" s="12"/>
      <c r="B13" s="13"/>
      <c r="C13" s="13"/>
      <c r="D13" s="13"/>
      <c r="E13" s="12" t="s">
        <v>568</v>
      </c>
      <c r="F13" s="13"/>
      <c r="G13" s="13"/>
      <c r="H13" s="14"/>
    </row>
    <row r="14" spans="1:8" s="2" customFormat="1" ht="15">
      <c r="A14" s="12"/>
      <c r="B14" s="13"/>
      <c r="C14" s="13"/>
      <c r="D14" s="13"/>
      <c r="E14" s="12" t="s">
        <v>569</v>
      </c>
      <c r="F14" s="13"/>
      <c r="G14" s="13"/>
      <c r="H14" s="14"/>
    </row>
    <row r="15" spans="1:8" s="2" customFormat="1" ht="15">
      <c r="A15" s="12"/>
      <c r="B15" s="13"/>
      <c r="C15" s="13"/>
      <c r="D15" s="13"/>
      <c r="E15" s="12" t="s">
        <v>570</v>
      </c>
      <c r="F15" s="13"/>
      <c r="G15" s="13"/>
      <c r="H15" s="14"/>
    </row>
    <row r="16" spans="1:8" s="2" customFormat="1" ht="15">
      <c r="A16" s="12"/>
      <c r="B16" s="13"/>
      <c r="C16" s="13"/>
      <c r="D16" s="13"/>
      <c r="E16" s="12" t="s">
        <v>571</v>
      </c>
      <c r="F16" s="13"/>
      <c r="G16" s="13"/>
      <c r="H16" s="14"/>
    </row>
    <row r="17" spans="1:8" s="1" customFormat="1" ht="13">
      <c r="A17" s="8"/>
      <c r="B17" s="9"/>
      <c r="C17" s="9"/>
      <c r="D17" s="9"/>
      <c r="E17" s="8"/>
      <c r="F17" s="9"/>
      <c r="G17" s="9"/>
      <c r="H17" s="10"/>
    </row>
    <row r="18" spans="1:8" s="1" customFormat="1" ht="13">
      <c r="A18" s="15"/>
      <c r="B18" s="16"/>
      <c r="C18" s="16"/>
      <c r="D18" s="16"/>
      <c r="E18" s="15"/>
      <c r="F18" s="16"/>
      <c r="G18" s="16"/>
      <c r="H18" s="17"/>
    </row>
    <row r="19" spans="1:8" s="1" customFormat="1" ht="13">
      <c r="A19" s="2658" t="s">
        <v>1786</v>
      </c>
      <c r="B19" s="2659"/>
      <c r="C19" s="2659"/>
      <c r="D19" s="2660"/>
      <c r="E19" s="2658" t="s">
        <v>572</v>
      </c>
      <c r="F19" s="2659"/>
      <c r="G19" s="2659"/>
      <c r="H19" s="2660"/>
    </row>
    <row r="20" spans="1:8" s="1" customFormat="1" ht="13">
      <c r="A20" s="15"/>
      <c r="B20" s="16"/>
      <c r="C20" s="16"/>
      <c r="D20" s="16"/>
      <c r="E20" s="2661" t="s">
        <v>573</v>
      </c>
      <c r="F20" s="2662"/>
      <c r="G20" s="2662"/>
      <c r="H20" s="2663"/>
    </row>
    <row r="21" spans="1:8" s="1" customFormat="1" ht="13"/>
    <row r="22" spans="1:8" s="1" customFormat="1" ht="13"/>
    <row r="23" spans="1:8" s="1" customFormat="1" ht="13"/>
    <row r="24" spans="1:8" s="1" customFormat="1" ht="13"/>
    <row r="25" spans="1:8" s="1" customFormat="1" ht="13"/>
    <row r="26" spans="1:8" s="1" customFormat="1" ht="13"/>
    <row r="27" spans="1:8" s="1" customFormat="1" ht="13"/>
    <row r="28" spans="1:8" s="1" customFormat="1" ht="13"/>
    <row r="29" spans="1:8" s="1" customFormat="1" ht="13"/>
    <row r="30" spans="1:8" s="1" customFormat="1" ht="13"/>
    <row r="31" spans="1:8" s="1" customFormat="1" ht="13"/>
    <row r="32" spans="1:8" s="1" customFormat="1" ht="13"/>
    <row r="33" spans="1:8" s="1" customFormat="1" ht="13"/>
    <row r="34" spans="1:8" s="1" customFormat="1" ht="25">
      <c r="A34" s="18"/>
      <c r="B34" s="18"/>
      <c r="C34" s="18"/>
      <c r="E34" s="18"/>
      <c r="F34" s="18"/>
      <c r="G34" s="18"/>
      <c r="H34" s="18"/>
    </row>
    <row r="35" spans="1:8" s="1" customFormat="1" ht="25">
      <c r="A35" s="18"/>
      <c r="B35" s="18"/>
      <c r="C35" s="18"/>
      <c r="E35" s="18"/>
      <c r="F35" s="18"/>
      <c r="G35" s="18"/>
      <c r="H35" s="18"/>
    </row>
    <row r="36" spans="1:8" s="1" customFormat="1" ht="30">
      <c r="A36" s="18"/>
      <c r="B36" s="18"/>
      <c r="C36" s="18"/>
      <c r="D36" s="19" t="s">
        <v>574</v>
      </c>
      <c r="E36" s="20"/>
      <c r="F36" s="18"/>
      <c r="G36" s="18"/>
      <c r="H36" s="18"/>
    </row>
    <row r="37" spans="1:8" ht="30">
      <c r="D37" s="19" t="s">
        <v>575</v>
      </c>
      <c r="E37" s="21"/>
    </row>
    <row r="38" spans="1:8" ht="12" customHeight="1">
      <c r="D38" s="22"/>
    </row>
    <row r="39" spans="1:8" ht="13">
      <c r="D39" s="1"/>
    </row>
    <row r="40" spans="1:8" ht="25">
      <c r="D40" s="22" t="s">
        <v>1703</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92D050"/>
  </sheetPr>
  <dimension ref="A1"/>
  <sheetViews>
    <sheetView workbookViewId="0">
      <selection activeCell="A2" sqref="A2"/>
    </sheetView>
  </sheetViews>
  <sheetFormatPr defaultRowHeight="12.5"/>
  <sheetData>
    <row r="1" spans="1:1">
      <c r="A1" s="2657" t="s">
        <v>1803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1">
    <tabColor rgb="FF92D050"/>
    <pageSetUpPr fitToPage="1"/>
  </sheetPr>
  <dimension ref="A1:O71"/>
  <sheetViews>
    <sheetView showGridLines="0" zoomScale="59" zoomScaleNormal="59" workbookViewId="0"/>
  </sheetViews>
  <sheetFormatPr defaultColWidth="10.26953125" defaultRowHeight="15.5"/>
  <cols>
    <col min="1" max="1" width="5.26953125" style="27" customWidth="1"/>
    <col min="2" max="2" width="27" style="28" customWidth="1"/>
    <col min="3" max="3" width="8.7265625" style="28" customWidth="1"/>
    <col min="4" max="4" width="11.453125" style="28" customWidth="1"/>
    <col min="5" max="5" width="12.1796875" style="28" customWidth="1"/>
    <col min="6" max="6" width="19" style="27" customWidth="1"/>
    <col min="7" max="9" width="5.26953125" style="27" customWidth="1"/>
    <col min="10" max="10" width="11" style="27" customWidth="1"/>
    <col min="11" max="11" width="5.26953125" style="27" customWidth="1"/>
    <col min="12" max="12" width="8.7265625" style="27" customWidth="1"/>
    <col min="13" max="13" width="17.81640625" style="27" customWidth="1"/>
    <col min="14" max="14" width="9.1796875" style="27" customWidth="1"/>
    <col min="15" max="15" width="17.81640625" style="27" customWidth="1"/>
    <col min="16" max="256" width="10.26953125" style="27"/>
    <col min="257" max="257" width="5.26953125" style="27" customWidth="1"/>
    <col min="258" max="258" width="27" style="27" customWidth="1"/>
    <col min="259" max="259" width="8.7265625" style="27" customWidth="1"/>
    <col min="260" max="260" width="11.453125" style="27" customWidth="1"/>
    <col min="261" max="261" width="12.1796875" style="27" customWidth="1"/>
    <col min="262" max="262" width="19" style="27" customWidth="1"/>
    <col min="263" max="265" width="5.26953125" style="27" customWidth="1"/>
    <col min="266" max="266" width="11" style="27" customWidth="1"/>
    <col min="267" max="267" width="5.26953125" style="27" customWidth="1"/>
    <col min="268" max="268" width="8.7265625" style="27" customWidth="1"/>
    <col min="269" max="269" width="17.81640625" style="27" customWidth="1"/>
    <col min="270" max="270" width="9.1796875" style="27" customWidth="1"/>
    <col min="271" max="271" width="17.81640625" style="27" customWidth="1"/>
    <col min="272" max="512" width="10.26953125" style="27"/>
    <col min="513" max="513" width="5.26953125" style="27" customWidth="1"/>
    <col min="514" max="514" width="27" style="27" customWidth="1"/>
    <col min="515" max="515" width="8.7265625" style="27" customWidth="1"/>
    <col min="516" max="516" width="11.453125" style="27" customWidth="1"/>
    <col min="517" max="517" width="12.1796875" style="27" customWidth="1"/>
    <col min="518" max="518" width="19" style="27" customWidth="1"/>
    <col min="519" max="521" width="5.26953125" style="27" customWidth="1"/>
    <col min="522" max="522" width="11" style="27" customWidth="1"/>
    <col min="523" max="523" width="5.26953125" style="27" customWidth="1"/>
    <col min="524" max="524" width="8.7265625" style="27" customWidth="1"/>
    <col min="525" max="525" width="17.81640625" style="27" customWidth="1"/>
    <col min="526" max="526" width="9.1796875" style="27" customWidth="1"/>
    <col min="527" max="527" width="17.81640625" style="27" customWidth="1"/>
    <col min="528" max="768" width="10.26953125" style="27"/>
    <col min="769" max="769" width="5.26953125" style="27" customWidth="1"/>
    <col min="770" max="770" width="27" style="27" customWidth="1"/>
    <col min="771" max="771" width="8.7265625" style="27" customWidth="1"/>
    <col min="772" max="772" width="11.453125" style="27" customWidth="1"/>
    <col min="773" max="773" width="12.1796875" style="27" customWidth="1"/>
    <col min="774" max="774" width="19" style="27" customWidth="1"/>
    <col min="775" max="777" width="5.26953125" style="27" customWidth="1"/>
    <col min="778" max="778" width="11" style="27" customWidth="1"/>
    <col min="779" max="779" width="5.26953125" style="27" customWidth="1"/>
    <col min="780" max="780" width="8.7265625" style="27" customWidth="1"/>
    <col min="781" max="781" width="17.81640625" style="27" customWidth="1"/>
    <col min="782" max="782" width="9.1796875" style="27" customWidth="1"/>
    <col min="783" max="783" width="17.81640625" style="27" customWidth="1"/>
    <col min="784" max="1024" width="10.26953125" style="27"/>
    <col min="1025" max="1025" width="5.26953125" style="27" customWidth="1"/>
    <col min="1026" max="1026" width="27" style="27" customWidth="1"/>
    <col min="1027" max="1027" width="8.7265625" style="27" customWidth="1"/>
    <col min="1028" max="1028" width="11.453125" style="27" customWidth="1"/>
    <col min="1029" max="1029" width="12.1796875" style="27" customWidth="1"/>
    <col min="1030" max="1030" width="19" style="27" customWidth="1"/>
    <col min="1031" max="1033" width="5.26953125" style="27" customWidth="1"/>
    <col min="1034" max="1034" width="11" style="27" customWidth="1"/>
    <col min="1035" max="1035" width="5.26953125" style="27" customWidth="1"/>
    <col min="1036" max="1036" width="8.7265625" style="27" customWidth="1"/>
    <col min="1037" max="1037" width="17.81640625" style="27" customWidth="1"/>
    <col min="1038" max="1038" width="9.1796875" style="27" customWidth="1"/>
    <col min="1039" max="1039" width="17.81640625" style="27" customWidth="1"/>
    <col min="1040" max="1280" width="10.26953125" style="27"/>
    <col min="1281" max="1281" width="5.26953125" style="27" customWidth="1"/>
    <col min="1282" max="1282" width="27" style="27" customWidth="1"/>
    <col min="1283" max="1283" width="8.7265625" style="27" customWidth="1"/>
    <col min="1284" max="1284" width="11.453125" style="27" customWidth="1"/>
    <col min="1285" max="1285" width="12.1796875" style="27" customWidth="1"/>
    <col min="1286" max="1286" width="19" style="27" customWidth="1"/>
    <col min="1287" max="1289" width="5.26953125" style="27" customWidth="1"/>
    <col min="1290" max="1290" width="11" style="27" customWidth="1"/>
    <col min="1291" max="1291" width="5.26953125" style="27" customWidth="1"/>
    <col min="1292" max="1292" width="8.7265625" style="27" customWidth="1"/>
    <col min="1293" max="1293" width="17.81640625" style="27" customWidth="1"/>
    <col min="1294" max="1294" width="9.1796875" style="27" customWidth="1"/>
    <col min="1295" max="1295" width="17.81640625" style="27" customWidth="1"/>
    <col min="1296" max="1536" width="10.26953125" style="27"/>
    <col min="1537" max="1537" width="5.26953125" style="27" customWidth="1"/>
    <col min="1538" max="1538" width="27" style="27" customWidth="1"/>
    <col min="1539" max="1539" width="8.7265625" style="27" customWidth="1"/>
    <col min="1540" max="1540" width="11.453125" style="27" customWidth="1"/>
    <col min="1541" max="1541" width="12.1796875" style="27" customWidth="1"/>
    <col min="1542" max="1542" width="19" style="27" customWidth="1"/>
    <col min="1543" max="1545" width="5.26953125" style="27" customWidth="1"/>
    <col min="1546" max="1546" width="11" style="27" customWidth="1"/>
    <col min="1547" max="1547" width="5.26953125" style="27" customWidth="1"/>
    <col min="1548" max="1548" width="8.7265625" style="27" customWidth="1"/>
    <col min="1549" max="1549" width="17.81640625" style="27" customWidth="1"/>
    <col min="1550" max="1550" width="9.1796875" style="27" customWidth="1"/>
    <col min="1551" max="1551" width="17.81640625" style="27" customWidth="1"/>
    <col min="1552" max="1792" width="10.26953125" style="27"/>
    <col min="1793" max="1793" width="5.26953125" style="27" customWidth="1"/>
    <col min="1794" max="1794" width="27" style="27" customWidth="1"/>
    <col min="1795" max="1795" width="8.7265625" style="27" customWidth="1"/>
    <col min="1796" max="1796" width="11.453125" style="27" customWidth="1"/>
    <col min="1797" max="1797" width="12.1796875" style="27" customWidth="1"/>
    <col min="1798" max="1798" width="19" style="27" customWidth="1"/>
    <col min="1799" max="1801" width="5.26953125" style="27" customWidth="1"/>
    <col min="1802" max="1802" width="11" style="27" customWidth="1"/>
    <col min="1803" max="1803" width="5.26953125" style="27" customWidth="1"/>
    <col min="1804" max="1804" width="8.7265625" style="27" customWidth="1"/>
    <col min="1805" max="1805" width="17.81640625" style="27" customWidth="1"/>
    <col min="1806" max="1806" width="9.1796875" style="27" customWidth="1"/>
    <col min="1807" max="1807" width="17.81640625" style="27" customWidth="1"/>
    <col min="1808" max="2048" width="10.26953125" style="27"/>
    <col min="2049" max="2049" width="5.26953125" style="27" customWidth="1"/>
    <col min="2050" max="2050" width="27" style="27" customWidth="1"/>
    <col min="2051" max="2051" width="8.7265625" style="27" customWidth="1"/>
    <col min="2052" max="2052" width="11.453125" style="27" customWidth="1"/>
    <col min="2053" max="2053" width="12.1796875" style="27" customWidth="1"/>
    <col min="2054" max="2054" width="19" style="27" customWidth="1"/>
    <col min="2055" max="2057" width="5.26953125" style="27" customWidth="1"/>
    <col min="2058" max="2058" width="11" style="27" customWidth="1"/>
    <col min="2059" max="2059" width="5.26953125" style="27" customWidth="1"/>
    <col min="2060" max="2060" width="8.7265625" style="27" customWidth="1"/>
    <col min="2061" max="2061" width="17.81640625" style="27" customWidth="1"/>
    <col min="2062" max="2062" width="9.1796875" style="27" customWidth="1"/>
    <col min="2063" max="2063" width="17.81640625" style="27" customWidth="1"/>
    <col min="2064" max="2304" width="10.26953125" style="27"/>
    <col min="2305" max="2305" width="5.26953125" style="27" customWidth="1"/>
    <col min="2306" max="2306" width="27" style="27" customWidth="1"/>
    <col min="2307" max="2307" width="8.7265625" style="27" customWidth="1"/>
    <col min="2308" max="2308" width="11.453125" style="27" customWidth="1"/>
    <col min="2309" max="2309" width="12.1796875" style="27" customWidth="1"/>
    <col min="2310" max="2310" width="19" style="27" customWidth="1"/>
    <col min="2311" max="2313" width="5.26953125" style="27" customWidth="1"/>
    <col min="2314" max="2314" width="11" style="27" customWidth="1"/>
    <col min="2315" max="2315" width="5.26953125" style="27" customWidth="1"/>
    <col min="2316" max="2316" width="8.7265625" style="27" customWidth="1"/>
    <col min="2317" max="2317" width="17.81640625" style="27" customWidth="1"/>
    <col min="2318" max="2318" width="9.1796875" style="27" customWidth="1"/>
    <col min="2319" max="2319" width="17.81640625" style="27" customWidth="1"/>
    <col min="2320" max="2560" width="10.26953125" style="27"/>
    <col min="2561" max="2561" width="5.26953125" style="27" customWidth="1"/>
    <col min="2562" max="2562" width="27" style="27" customWidth="1"/>
    <col min="2563" max="2563" width="8.7265625" style="27" customWidth="1"/>
    <col min="2564" max="2564" width="11.453125" style="27" customWidth="1"/>
    <col min="2565" max="2565" width="12.1796875" style="27" customWidth="1"/>
    <col min="2566" max="2566" width="19" style="27" customWidth="1"/>
    <col min="2567" max="2569" width="5.26953125" style="27" customWidth="1"/>
    <col min="2570" max="2570" width="11" style="27" customWidth="1"/>
    <col min="2571" max="2571" width="5.26953125" style="27" customWidth="1"/>
    <col min="2572" max="2572" width="8.7265625" style="27" customWidth="1"/>
    <col min="2573" max="2573" width="17.81640625" style="27" customWidth="1"/>
    <col min="2574" max="2574" width="9.1796875" style="27" customWidth="1"/>
    <col min="2575" max="2575" width="17.81640625" style="27" customWidth="1"/>
    <col min="2576" max="2816" width="10.26953125" style="27"/>
    <col min="2817" max="2817" width="5.26953125" style="27" customWidth="1"/>
    <col min="2818" max="2818" width="27" style="27" customWidth="1"/>
    <col min="2819" max="2819" width="8.7265625" style="27" customWidth="1"/>
    <col min="2820" max="2820" width="11.453125" style="27" customWidth="1"/>
    <col min="2821" max="2821" width="12.1796875" style="27" customWidth="1"/>
    <col min="2822" max="2822" width="19" style="27" customWidth="1"/>
    <col min="2823" max="2825" width="5.26953125" style="27" customWidth="1"/>
    <col min="2826" max="2826" width="11" style="27" customWidth="1"/>
    <col min="2827" max="2827" width="5.26953125" style="27" customWidth="1"/>
    <col min="2828" max="2828" width="8.7265625" style="27" customWidth="1"/>
    <col min="2829" max="2829" width="17.81640625" style="27" customWidth="1"/>
    <col min="2830" max="2830" width="9.1796875" style="27" customWidth="1"/>
    <col min="2831" max="2831" width="17.81640625" style="27" customWidth="1"/>
    <col min="2832" max="3072" width="10.26953125" style="27"/>
    <col min="3073" max="3073" width="5.26953125" style="27" customWidth="1"/>
    <col min="3074" max="3074" width="27" style="27" customWidth="1"/>
    <col min="3075" max="3075" width="8.7265625" style="27" customWidth="1"/>
    <col min="3076" max="3076" width="11.453125" style="27" customWidth="1"/>
    <col min="3077" max="3077" width="12.1796875" style="27" customWidth="1"/>
    <col min="3078" max="3078" width="19" style="27" customWidth="1"/>
    <col min="3079" max="3081" width="5.26953125" style="27" customWidth="1"/>
    <col min="3082" max="3082" width="11" style="27" customWidth="1"/>
    <col min="3083" max="3083" width="5.26953125" style="27" customWidth="1"/>
    <col min="3084" max="3084" width="8.7265625" style="27" customWidth="1"/>
    <col min="3085" max="3085" width="17.81640625" style="27" customWidth="1"/>
    <col min="3086" max="3086" width="9.1796875" style="27" customWidth="1"/>
    <col min="3087" max="3087" width="17.81640625" style="27" customWidth="1"/>
    <col min="3088" max="3328" width="10.26953125" style="27"/>
    <col min="3329" max="3329" width="5.26953125" style="27" customWidth="1"/>
    <col min="3330" max="3330" width="27" style="27" customWidth="1"/>
    <col min="3331" max="3331" width="8.7265625" style="27" customWidth="1"/>
    <col min="3332" max="3332" width="11.453125" style="27" customWidth="1"/>
    <col min="3333" max="3333" width="12.1796875" style="27" customWidth="1"/>
    <col min="3334" max="3334" width="19" style="27" customWidth="1"/>
    <col min="3335" max="3337" width="5.26953125" style="27" customWidth="1"/>
    <col min="3338" max="3338" width="11" style="27" customWidth="1"/>
    <col min="3339" max="3339" width="5.26953125" style="27" customWidth="1"/>
    <col min="3340" max="3340" width="8.7265625" style="27" customWidth="1"/>
    <col min="3341" max="3341" width="17.81640625" style="27" customWidth="1"/>
    <col min="3342" max="3342" width="9.1796875" style="27" customWidth="1"/>
    <col min="3343" max="3343" width="17.81640625" style="27" customWidth="1"/>
    <col min="3344" max="3584" width="10.26953125" style="27"/>
    <col min="3585" max="3585" width="5.26953125" style="27" customWidth="1"/>
    <col min="3586" max="3586" width="27" style="27" customWidth="1"/>
    <col min="3587" max="3587" width="8.7265625" style="27" customWidth="1"/>
    <col min="3588" max="3588" width="11.453125" style="27" customWidth="1"/>
    <col min="3589" max="3589" width="12.1796875" style="27" customWidth="1"/>
    <col min="3590" max="3590" width="19" style="27" customWidth="1"/>
    <col min="3591" max="3593" width="5.26953125" style="27" customWidth="1"/>
    <col min="3594" max="3594" width="11" style="27" customWidth="1"/>
    <col min="3595" max="3595" width="5.26953125" style="27" customWidth="1"/>
    <col min="3596" max="3596" width="8.7265625" style="27" customWidth="1"/>
    <col min="3597" max="3597" width="17.81640625" style="27" customWidth="1"/>
    <col min="3598" max="3598" width="9.1796875" style="27" customWidth="1"/>
    <col min="3599" max="3599" width="17.81640625" style="27" customWidth="1"/>
    <col min="3600" max="3840" width="10.26953125" style="27"/>
    <col min="3841" max="3841" width="5.26953125" style="27" customWidth="1"/>
    <col min="3842" max="3842" width="27" style="27" customWidth="1"/>
    <col min="3843" max="3843" width="8.7265625" style="27" customWidth="1"/>
    <col min="3844" max="3844" width="11.453125" style="27" customWidth="1"/>
    <col min="3845" max="3845" width="12.1796875" style="27" customWidth="1"/>
    <col min="3846" max="3846" width="19" style="27" customWidth="1"/>
    <col min="3847" max="3849" width="5.26953125" style="27" customWidth="1"/>
    <col min="3850" max="3850" width="11" style="27" customWidth="1"/>
    <col min="3851" max="3851" width="5.26953125" style="27" customWidth="1"/>
    <col min="3852" max="3852" width="8.7265625" style="27" customWidth="1"/>
    <col min="3853" max="3853" width="17.81640625" style="27" customWidth="1"/>
    <col min="3854" max="3854" width="9.1796875" style="27" customWidth="1"/>
    <col min="3855" max="3855" width="17.81640625" style="27" customWidth="1"/>
    <col min="3856" max="4096" width="10.26953125" style="27"/>
    <col min="4097" max="4097" width="5.26953125" style="27" customWidth="1"/>
    <col min="4098" max="4098" width="27" style="27" customWidth="1"/>
    <col min="4099" max="4099" width="8.7265625" style="27" customWidth="1"/>
    <col min="4100" max="4100" width="11.453125" style="27" customWidth="1"/>
    <col min="4101" max="4101" width="12.1796875" style="27" customWidth="1"/>
    <col min="4102" max="4102" width="19" style="27" customWidth="1"/>
    <col min="4103" max="4105" width="5.26953125" style="27" customWidth="1"/>
    <col min="4106" max="4106" width="11" style="27" customWidth="1"/>
    <col min="4107" max="4107" width="5.26953125" style="27" customWidth="1"/>
    <col min="4108" max="4108" width="8.7265625" style="27" customWidth="1"/>
    <col min="4109" max="4109" width="17.81640625" style="27" customWidth="1"/>
    <col min="4110" max="4110" width="9.1796875" style="27" customWidth="1"/>
    <col min="4111" max="4111" width="17.81640625" style="27" customWidth="1"/>
    <col min="4112" max="4352" width="10.26953125" style="27"/>
    <col min="4353" max="4353" width="5.26953125" style="27" customWidth="1"/>
    <col min="4354" max="4354" width="27" style="27" customWidth="1"/>
    <col min="4355" max="4355" width="8.7265625" style="27" customWidth="1"/>
    <col min="4356" max="4356" width="11.453125" style="27" customWidth="1"/>
    <col min="4357" max="4357" width="12.1796875" style="27" customWidth="1"/>
    <col min="4358" max="4358" width="19" style="27" customWidth="1"/>
    <col min="4359" max="4361" width="5.26953125" style="27" customWidth="1"/>
    <col min="4362" max="4362" width="11" style="27" customWidth="1"/>
    <col min="4363" max="4363" width="5.26953125" style="27" customWidth="1"/>
    <col min="4364" max="4364" width="8.7265625" style="27" customWidth="1"/>
    <col min="4365" max="4365" width="17.81640625" style="27" customWidth="1"/>
    <col min="4366" max="4366" width="9.1796875" style="27" customWidth="1"/>
    <col min="4367" max="4367" width="17.81640625" style="27" customWidth="1"/>
    <col min="4368" max="4608" width="10.26953125" style="27"/>
    <col min="4609" max="4609" width="5.26953125" style="27" customWidth="1"/>
    <col min="4610" max="4610" width="27" style="27" customWidth="1"/>
    <col min="4611" max="4611" width="8.7265625" style="27" customWidth="1"/>
    <col min="4612" max="4612" width="11.453125" style="27" customWidth="1"/>
    <col min="4613" max="4613" width="12.1796875" style="27" customWidth="1"/>
    <col min="4614" max="4614" width="19" style="27" customWidth="1"/>
    <col min="4615" max="4617" width="5.26953125" style="27" customWidth="1"/>
    <col min="4618" max="4618" width="11" style="27" customWidth="1"/>
    <col min="4619" max="4619" width="5.26953125" style="27" customWidth="1"/>
    <col min="4620" max="4620" width="8.7265625" style="27" customWidth="1"/>
    <col min="4621" max="4621" width="17.81640625" style="27" customWidth="1"/>
    <col min="4622" max="4622" width="9.1796875" style="27" customWidth="1"/>
    <col min="4623" max="4623" width="17.81640625" style="27" customWidth="1"/>
    <col min="4624" max="4864" width="10.26953125" style="27"/>
    <col min="4865" max="4865" width="5.26953125" style="27" customWidth="1"/>
    <col min="4866" max="4866" width="27" style="27" customWidth="1"/>
    <col min="4867" max="4867" width="8.7265625" style="27" customWidth="1"/>
    <col min="4868" max="4868" width="11.453125" style="27" customWidth="1"/>
    <col min="4869" max="4869" width="12.1796875" style="27" customWidth="1"/>
    <col min="4870" max="4870" width="19" style="27" customWidth="1"/>
    <col min="4871" max="4873" width="5.26953125" style="27" customWidth="1"/>
    <col min="4874" max="4874" width="11" style="27" customWidth="1"/>
    <col min="4875" max="4875" width="5.26953125" style="27" customWidth="1"/>
    <col min="4876" max="4876" width="8.7265625" style="27" customWidth="1"/>
    <col min="4877" max="4877" width="17.81640625" style="27" customWidth="1"/>
    <col min="4878" max="4878" width="9.1796875" style="27" customWidth="1"/>
    <col min="4879" max="4879" width="17.81640625" style="27" customWidth="1"/>
    <col min="4880" max="5120" width="10.26953125" style="27"/>
    <col min="5121" max="5121" width="5.26953125" style="27" customWidth="1"/>
    <col min="5122" max="5122" width="27" style="27" customWidth="1"/>
    <col min="5123" max="5123" width="8.7265625" style="27" customWidth="1"/>
    <col min="5124" max="5124" width="11.453125" style="27" customWidth="1"/>
    <col min="5125" max="5125" width="12.1796875" style="27" customWidth="1"/>
    <col min="5126" max="5126" width="19" style="27" customWidth="1"/>
    <col min="5127" max="5129" width="5.26953125" style="27" customWidth="1"/>
    <col min="5130" max="5130" width="11" style="27" customWidth="1"/>
    <col min="5131" max="5131" width="5.26953125" style="27" customWidth="1"/>
    <col min="5132" max="5132" width="8.7265625" style="27" customWidth="1"/>
    <col min="5133" max="5133" width="17.81640625" style="27" customWidth="1"/>
    <col min="5134" max="5134" width="9.1796875" style="27" customWidth="1"/>
    <col min="5135" max="5135" width="17.81640625" style="27" customWidth="1"/>
    <col min="5136" max="5376" width="10.26953125" style="27"/>
    <col min="5377" max="5377" width="5.26953125" style="27" customWidth="1"/>
    <col min="5378" max="5378" width="27" style="27" customWidth="1"/>
    <col min="5379" max="5379" width="8.7265625" style="27" customWidth="1"/>
    <col min="5380" max="5380" width="11.453125" style="27" customWidth="1"/>
    <col min="5381" max="5381" width="12.1796875" style="27" customWidth="1"/>
    <col min="5382" max="5382" width="19" style="27" customWidth="1"/>
    <col min="5383" max="5385" width="5.26953125" style="27" customWidth="1"/>
    <col min="5386" max="5386" width="11" style="27" customWidth="1"/>
    <col min="5387" max="5387" width="5.26953125" style="27" customWidth="1"/>
    <col min="5388" max="5388" width="8.7265625" style="27" customWidth="1"/>
    <col min="5389" max="5389" width="17.81640625" style="27" customWidth="1"/>
    <col min="5390" max="5390" width="9.1796875" style="27" customWidth="1"/>
    <col min="5391" max="5391" width="17.81640625" style="27" customWidth="1"/>
    <col min="5392" max="5632" width="10.26953125" style="27"/>
    <col min="5633" max="5633" width="5.26953125" style="27" customWidth="1"/>
    <col min="5634" max="5634" width="27" style="27" customWidth="1"/>
    <col min="5635" max="5635" width="8.7265625" style="27" customWidth="1"/>
    <col min="5636" max="5636" width="11.453125" style="27" customWidth="1"/>
    <col min="5637" max="5637" width="12.1796875" style="27" customWidth="1"/>
    <col min="5638" max="5638" width="19" style="27" customWidth="1"/>
    <col min="5639" max="5641" width="5.26953125" style="27" customWidth="1"/>
    <col min="5642" max="5642" width="11" style="27" customWidth="1"/>
    <col min="5643" max="5643" width="5.26953125" style="27" customWidth="1"/>
    <col min="5644" max="5644" width="8.7265625" style="27" customWidth="1"/>
    <col min="5645" max="5645" width="17.81640625" style="27" customWidth="1"/>
    <col min="5646" max="5646" width="9.1796875" style="27" customWidth="1"/>
    <col min="5647" max="5647" width="17.81640625" style="27" customWidth="1"/>
    <col min="5648" max="5888" width="10.26953125" style="27"/>
    <col min="5889" max="5889" width="5.26953125" style="27" customWidth="1"/>
    <col min="5890" max="5890" width="27" style="27" customWidth="1"/>
    <col min="5891" max="5891" width="8.7265625" style="27" customWidth="1"/>
    <col min="5892" max="5892" width="11.453125" style="27" customWidth="1"/>
    <col min="5893" max="5893" width="12.1796875" style="27" customWidth="1"/>
    <col min="5894" max="5894" width="19" style="27" customWidth="1"/>
    <col min="5895" max="5897" width="5.26953125" style="27" customWidth="1"/>
    <col min="5898" max="5898" width="11" style="27" customWidth="1"/>
    <col min="5899" max="5899" width="5.26953125" style="27" customWidth="1"/>
    <col min="5900" max="5900" width="8.7265625" style="27" customWidth="1"/>
    <col min="5901" max="5901" width="17.81640625" style="27" customWidth="1"/>
    <col min="5902" max="5902" width="9.1796875" style="27" customWidth="1"/>
    <col min="5903" max="5903" width="17.81640625" style="27" customWidth="1"/>
    <col min="5904" max="6144" width="10.26953125" style="27"/>
    <col min="6145" max="6145" width="5.26953125" style="27" customWidth="1"/>
    <col min="6146" max="6146" width="27" style="27" customWidth="1"/>
    <col min="6147" max="6147" width="8.7265625" style="27" customWidth="1"/>
    <col min="6148" max="6148" width="11.453125" style="27" customWidth="1"/>
    <col min="6149" max="6149" width="12.1796875" style="27" customWidth="1"/>
    <col min="6150" max="6150" width="19" style="27" customWidth="1"/>
    <col min="6151" max="6153" width="5.26953125" style="27" customWidth="1"/>
    <col min="6154" max="6154" width="11" style="27" customWidth="1"/>
    <col min="6155" max="6155" width="5.26953125" style="27" customWidth="1"/>
    <col min="6156" max="6156" width="8.7265625" style="27" customWidth="1"/>
    <col min="6157" max="6157" width="17.81640625" style="27" customWidth="1"/>
    <col min="6158" max="6158" width="9.1796875" style="27" customWidth="1"/>
    <col min="6159" max="6159" width="17.81640625" style="27" customWidth="1"/>
    <col min="6160" max="6400" width="10.26953125" style="27"/>
    <col min="6401" max="6401" width="5.26953125" style="27" customWidth="1"/>
    <col min="6402" max="6402" width="27" style="27" customWidth="1"/>
    <col min="6403" max="6403" width="8.7265625" style="27" customWidth="1"/>
    <col min="6404" max="6404" width="11.453125" style="27" customWidth="1"/>
    <col min="6405" max="6405" width="12.1796875" style="27" customWidth="1"/>
    <col min="6406" max="6406" width="19" style="27" customWidth="1"/>
    <col min="6407" max="6409" width="5.26953125" style="27" customWidth="1"/>
    <col min="6410" max="6410" width="11" style="27" customWidth="1"/>
    <col min="6411" max="6411" width="5.26953125" style="27" customWidth="1"/>
    <col min="6412" max="6412" width="8.7265625" style="27" customWidth="1"/>
    <col min="6413" max="6413" width="17.81640625" style="27" customWidth="1"/>
    <col min="6414" max="6414" width="9.1796875" style="27" customWidth="1"/>
    <col min="6415" max="6415" width="17.81640625" style="27" customWidth="1"/>
    <col min="6416" max="6656" width="10.26953125" style="27"/>
    <col min="6657" max="6657" width="5.26953125" style="27" customWidth="1"/>
    <col min="6658" max="6658" width="27" style="27" customWidth="1"/>
    <col min="6659" max="6659" width="8.7265625" style="27" customWidth="1"/>
    <col min="6660" max="6660" width="11.453125" style="27" customWidth="1"/>
    <col min="6661" max="6661" width="12.1796875" style="27" customWidth="1"/>
    <col min="6662" max="6662" width="19" style="27" customWidth="1"/>
    <col min="6663" max="6665" width="5.26953125" style="27" customWidth="1"/>
    <col min="6666" max="6666" width="11" style="27" customWidth="1"/>
    <col min="6667" max="6667" width="5.26953125" style="27" customWidth="1"/>
    <col min="6668" max="6668" width="8.7265625" style="27" customWidth="1"/>
    <col min="6669" max="6669" width="17.81640625" style="27" customWidth="1"/>
    <col min="6670" max="6670" width="9.1796875" style="27" customWidth="1"/>
    <col min="6671" max="6671" width="17.81640625" style="27" customWidth="1"/>
    <col min="6672" max="6912" width="10.26953125" style="27"/>
    <col min="6913" max="6913" width="5.26953125" style="27" customWidth="1"/>
    <col min="6914" max="6914" width="27" style="27" customWidth="1"/>
    <col min="6915" max="6915" width="8.7265625" style="27" customWidth="1"/>
    <col min="6916" max="6916" width="11.453125" style="27" customWidth="1"/>
    <col min="6917" max="6917" width="12.1796875" style="27" customWidth="1"/>
    <col min="6918" max="6918" width="19" style="27" customWidth="1"/>
    <col min="6919" max="6921" width="5.26953125" style="27" customWidth="1"/>
    <col min="6922" max="6922" width="11" style="27" customWidth="1"/>
    <col min="6923" max="6923" width="5.26953125" style="27" customWidth="1"/>
    <col min="6924" max="6924" width="8.7265625" style="27" customWidth="1"/>
    <col min="6925" max="6925" width="17.81640625" style="27" customWidth="1"/>
    <col min="6926" max="6926" width="9.1796875" style="27" customWidth="1"/>
    <col min="6927" max="6927" width="17.81640625" style="27" customWidth="1"/>
    <col min="6928" max="7168" width="10.26953125" style="27"/>
    <col min="7169" max="7169" width="5.26953125" style="27" customWidth="1"/>
    <col min="7170" max="7170" width="27" style="27" customWidth="1"/>
    <col min="7171" max="7171" width="8.7265625" style="27" customWidth="1"/>
    <col min="7172" max="7172" width="11.453125" style="27" customWidth="1"/>
    <col min="7173" max="7173" width="12.1796875" style="27" customWidth="1"/>
    <col min="7174" max="7174" width="19" style="27" customWidth="1"/>
    <col min="7175" max="7177" width="5.26953125" style="27" customWidth="1"/>
    <col min="7178" max="7178" width="11" style="27" customWidth="1"/>
    <col min="7179" max="7179" width="5.26953125" style="27" customWidth="1"/>
    <col min="7180" max="7180" width="8.7265625" style="27" customWidth="1"/>
    <col min="7181" max="7181" width="17.81640625" style="27" customWidth="1"/>
    <col min="7182" max="7182" width="9.1796875" style="27" customWidth="1"/>
    <col min="7183" max="7183" width="17.81640625" style="27" customWidth="1"/>
    <col min="7184" max="7424" width="10.26953125" style="27"/>
    <col min="7425" max="7425" width="5.26953125" style="27" customWidth="1"/>
    <col min="7426" max="7426" width="27" style="27" customWidth="1"/>
    <col min="7427" max="7427" width="8.7265625" style="27" customWidth="1"/>
    <col min="7428" max="7428" width="11.453125" style="27" customWidth="1"/>
    <col min="7429" max="7429" width="12.1796875" style="27" customWidth="1"/>
    <col min="7430" max="7430" width="19" style="27" customWidth="1"/>
    <col min="7431" max="7433" width="5.26953125" style="27" customWidth="1"/>
    <col min="7434" max="7434" width="11" style="27" customWidth="1"/>
    <col min="7435" max="7435" width="5.26953125" style="27" customWidth="1"/>
    <col min="7436" max="7436" width="8.7265625" style="27" customWidth="1"/>
    <col min="7437" max="7437" width="17.81640625" style="27" customWidth="1"/>
    <col min="7438" max="7438" width="9.1796875" style="27" customWidth="1"/>
    <col min="7439" max="7439" width="17.81640625" style="27" customWidth="1"/>
    <col min="7440" max="7680" width="10.26953125" style="27"/>
    <col min="7681" max="7681" width="5.26953125" style="27" customWidth="1"/>
    <col min="7682" max="7682" width="27" style="27" customWidth="1"/>
    <col min="7683" max="7683" width="8.7265625" style="27" customWidth="1"/>
    <col min="7684" max="7684" width="11.453125" style="27" customWidth="1"/>
    <col min="7685" max="7685" width="12.1796875" style="27" customWidth="1"/>
    <col min="7686" max="7686" width="19" style="27" customWidth="1"/>
    <col min="7687" max="7689" width="5.26953125" style="27" customWidth="1"/>
    <col min="7690" max="7690" width="11" style="27" customWidth="1"/>
    <col min="7691" max="7691" width="5.26953125" style="27" customWidth="1"/>
    <col min="7692" max="7692" width="8.7265625" style="27" customWidth="1"/>
    <col min="7693" max="7693" width="17.81640625" style="27" customWidth="1"/>
    <col min="7694" max="7694" width="9.1796875" style="27" customWidth="1"/>
    <col min="7695" max="7695" width="17.81640625" style="27" customWidth="1"/>
    <col min="7696" max="7936" width="10.26953125" style="27"/>
    <col min="7937" max="7937" width="5.26953125" style="27" customWidth="1"/>
    <col min="7938" max="7938" width="27" style="27" customWidth="1"/>
    <col min="7939" max="7939" width="8.7265625" style="27" customWidth="1"/>
    <col min="7940" max="7940" width="11.453125" style="27" customWidth="1"/>
    <col min="7941" max="7941" width="12.1796875" style="27" customWidth="1"/>
    <col min="7942" max="7942" width="19" style="27" customWidth="1"/>
    <col min="7943" max="7945" width="5.26953125" style="27" customWidth="1"/>
    <col min="7946" max="7946" width="11" style="27" customWidth="1"/>
    <col min="7947" max="7947" width="5.26953125" style="27" customWidth="1"/>
    <col min="7948" max="7948" width="8.7265625" style="27" customWidth="1"/>
    <col min="7949" max="7949" width="17.81640625" style="27" customWidth="1"/>
    <col min="7950" max="7950" width="9.1796875" style="27" customWidth="1"/>
    <col min="7951" max="7951" width="17.81640625" style="27" customWidth="1"/>
    <col min="7952" max="8192" width="10.26953125" style="27"/>
    <col min="8193" max="8193" width="5.26953125" style="27" customWidth="1"/>
    <col min="8194" max="8194" width="27" style="27" customWidth="1"/>
    <col min="8195" max="8195" width="8.7265625" style="27" customWidth="1"/>
    <col min="8196" max="8196" width="11.453125" style="27" customWidth="1"/>
    <col min="8197" max="8197" width="12.1796875" style="27" customWidth="1"/>
    <col min="8198" max="8198" width="19" style="27" customWidth="1"/>
    <col min="8199" max="8201" width="5.26953125" style="27" customWidth="1"/>
    <col min="8202" max="8202" width="11" style="27" customWidth="1"/>
    <col min="8203" max="8203" width="5.26953125" style="27" customWidth="1"/>
    <col min="8204" max="8204" width="8.7265625" style="27" customWidth="1"/>
    <col min="8205" max="8205" width="17.81640625" style="27" customWidth="1"/>
    <col min="8206" max="8206" width="9.1796875" style="27" customWidth="1"/>
    <col min="8207" max="8207" width="17.81640625" style="27" customWidth="1"/>
    <col min="8208" max="8448" width="10.26953125" style="27"/>
    <col min="8449" max="8449" width="5.26953125" style="27" customWidth="1"/>
    <col min="8450" max="8450" width="27" style="27" customWidth="1"/>
    <col min="8451" max="8451" width="8.7265625" style="27" customWidth="1"/>
    <col min="8452" max="8452" width="11.453125" style="27" customWidth="1"/>
    <col min="8453" max="8453" width="12.1796875" style="27" customWidth="1"/>
    <col min="8454" max="8454" width="19" style="27" customWidth="1"/>
    <col min="8455" max="8457" width="5.26953125" style="27" customWidth="1"/>
    <col min="8458" max="8458" width="11" style="27" customWidth="1"/>
    <col min="8459" max="8459" width="5.26953125" style="27" customWidth="1"/>
    <col min="8460" max="8460" width="8.7265625" style="27" customWidth="1"/>
    <col min="8461" max="8461" width="17.81640625" style="27" customWidth="1"/>
    <col min="8462" max="8462" width="9.1796875" style="27" customWidth="1"/>
    <col min="8463" max="8463" width="17.81640625" style="27" customWidth="1"/>
    <col min="8464" max="8704" width="10.26953125" style="27"/>
    <col min="8705" max="8705" width="5.26953125" style="27" customWidth="1"/>
    <col min="8706" max="8706" width="27" style="27" customWidth="1"/>
    <col min="8707" max="8707" width="8.7265625" style="27" customWidth="1"/>
    <col min="8708" max="8708" width="11.453125" style="27" customWidth="1"/>
    <col min="8709" max="8709" width="12.1796875" style="27" customWidth="1"/>
    <col min="8710" max="8710" width="19" style="27" customWidth="1"/>
    <col min="8711" max="8713" width="5.26953125" style="27" customWidth="1"/>
    <col min="8714" max="8714" width="11" style="27" customWidth="1"/>
    <col min="8715" max="8715" width="5.26953125" style="27" customWidth="1"/>
    <col min="8716" max="8716" width="8.7265625" style="27" customWidth="1"/>
    <col min="8717" max="8717" width="17.81640625" style="27" customWidth="1"/>
    <col min="8718" max="8718" width="9.1796875" style="27" customWidth="1"/>
    <col min="8719" max="8719" width="17.81640625" style="27" customWidth="1"/>
    <col min="8720" max="8960" width="10.26953125" style="27"/>
    <col min="8961" max="8961" width="5.26953125" style="27" customWidth="1"/>
    <col min="8962" max="8962" width="27" style="27" customWidth="1"/>
    <col min="8963" max="8963" width="8.7265625" style="27" customWidth="1"/>
    <col min="8964" max="8964" width="11.453125" style="27" customWidth="1"/>
    <col min="8965" max="8965" width="12.1796875" style="27" customWidth="1"/>
    <col min="8966" max="8966" width="19" style="27" customWidth="1"/>
    <col min="8967" max="8969" width="5.26953125" style="27" customWidth="1"/>
    <col min="8970" max="8970" width="11" style="27" customWidth="1"/>
    <col min="8971" max="8971" width="5.26953125" style="27" customWidth="1"/>
    <col min="8972" max="8972" width="8.7265625" style="27" customWidth="1"/>
    <col min="8973" max="8973" width="17.81640625" style="27" customWidth="1"/>
    <col min="8974" max="8974" width="9.1796875" style="27" customWidth="1"/>
    <col min="8975" max="8975" width="17.81640625" style="27" customWidth="1"/>
    <col min="8976" max="9216" width="10.26953125" style="27"/>
    <col min="9217" max="9217" width="5.26953125" style="27" customWidth="1"/>
    <col min="9218" max="9218" width="27" style="27" customWidth="1"/>
    <col min="9219" max="9219" width="8.7265625" style="27" customWidth="1"/>
    <col min="9220" max="9220" width="11.453125" style="27" customWidth="1"/>
    <col min="9221" max="9221" width="12.1796875" style="27" customWidth="1"/>
    <col min="9222" max="9222" width="19" style="27" customWidth="1"/>
    <col min="9223" max="9225" width="5.26953125" style="27" customWidth="1"/>
    <col min="9226" max="9226" width="11" style="27" customWidth="1"/>
    <col min="9227" max="9227" width="5.26953125" style="27" customWidth="1"/>
    <col min="9228" max="9228" width="8.7265625" style="27" customWidth="1"/>
    <col min="9229" max="9229" width="17.81640625" style="27" customWidth="1"/>
    <col min="9230" max="9230" width="9.1796875" style="27" customWidth="1"/>
    <col min="9231" max="9231" width="17.81640625" style="27" customWidth="1"/>
    <col min="9232" max="9472" width="10.26953125" style="27"/>
    <col min="9473" max="9473" width="5.26953125" style="27" customWidth="1"/>
    <col min="9474" max="9474" width="27" style="27" customWidth="1"/>
    <col min="9475" max="9475" width="8.7265625" style="27" customWidth="1"/>
    <col min="9476" max="9476" width="11.453125" style="27" customWidth="1"/>
    <col min="9477" max="9477" width="12.1796875" style="27" customWidth="1"/>
    <col min="9478" max="9478" width="19" style="27" customWidth="1"/>
    <col min="9479" max="9481" width="5.26953125" style="27" customWidth="1"/>
    <col min="9482" max="9482" width="11" style="27" customWidth="1"/>
    <col min="9483" max="9483" width="5.26953125" style="27" customWidth="1"/>
    <col min="9484" max="9484" width="8.7265625" style="27" customWidth="1"/>
    <col min="9485" max="9485" width="17.81640625" style="27" customWidth="1"/>
    <col min="9486" max="9486" width="9.1796875" style="27" customWidth="1"/>
    <col min="9487" max="9487" width="17.81640625" style="27" customWidth="1"/>
    <col min="9488" max="9728" width="10.26953125" style="27"/>
    <col min="9729" max="9729" width="5.26953125" style="27" customWidth="1"/>
    <col min="9730" max="9730" width="27" style="27" customWidth="1"/>
    <col min="9731" max="9731" width="8.7265625" style="27" customWidth="1"/>
    <col min="9732" max="9732" width="11.453125" style="27" customWidth="1"/>
    <col min="9733" max="9733" width="12.1796875" style="27" customWidth="1"/>
    <col min="9734" max="9734" width="19" style="27" customWidth="1"/>
    <col min="9735" max="9737" width="5.26953125" style="27" customWidth="1"/>
    <col min="9738" max="9738" width="11" style="27" customWidth="1"/>
    <col min="9739" max="9739" width="5.26953125" style="27" customWidth="1"/>
    <col min="9740" max="9740" width="8.7265625" style="27" customWidth="1"/>
    <col min="9741" max="9741" width="17.81640625" style="27" customWidth="1"/>
    <col min="9742" max="9742" width="9.1796875" style="27" customWidth="1"/>
    <col min="9743" max="9743" width="17.81640625" style="27" customWidth="1"/>
    <col min="9744" max="9984" width="10.26953125" style="27"/>
    <col min="9985" max="9985" width="5.26953125" style="27" customWidth="1"/>
    <col min="9986" max="9986" width="27" style="27" customWidth="1"/>
    <col min="9987" max="9987" width="8.7265625" style="27" customWidth="1"/>
    <col min="9988" max="9988" width="11.453125" style="27" customWidth="1"/>
    <col min="9989" max="9989" width="12.1796875" style="27" customWidth="1"/>
    <col min="9990" max="9990" width="19" style="27" customWidth="1"/>
    <col min="9991" max="9993" width="5.26953125" style="27" customWidth="1"/>
    <col min="9994" max="9994" width="11" style="27" customWidth="1"/>
    <col min="9995" max="9995" width="5.26953125" style="27" customWidth="1"/>
    <col min="9996" max="9996" width="8.7265625" style="27" customWidth="1"/>
    <col min="9997" max="9997" width="17.81640625" style="27" customWidth="1"/>
    <col min="9998" max="9998" width="9.1796875" style="27" customWidth="1"/>
    <col min="9999" max="9999" width="17.81640625" style="27" customWidth="1"/>
    <col min="10000" max="10240" width="10.26953125" style="27"/>
    <col min="10241" max="10241" width="5.26953125" style="27" customWidth="1"/>
    <col min="10242" max="10242" width="27" style="27" customWidth="1"/>
    <col min="10243" max="10243" width="8.7265625" style="27" customWidth="1"/>
    <col min="10244" max="10244" width="11.453125" style="27" customWidth="1"/>
    <col min="10245" max="10245" width="12.1796875" style="27" customWidth="1"/>
    <col min="10246" max="10246" width="19" style="27" customWidth="1"/>
    <col min="10247" max="10249" width="5.26953125" style="27" customWidth="1"/>
    <col min="10250" max="10250" width="11" style="27" customWidth="1"/>
    <col min="10251" max="10251" width="5.26953125" style="27" customWidth="1"/>
    <col min="10252" max="10252" width="8.7265625" style="27" customWidth="1"/>
    <col min="10253" max="10253" width="17.81640625" style="27" customWidth="1"/>
    <col min="10254" max="10254" width="9.1796875" style="27" customWidth="1"/>
    <col min="10255" max="10255" width="17.81640625" style="27" customWidth="1"/>
    <col min="10256" max="10496" width="10.26953125" style="27"/>
    <col min="10497" max="10497" width="5.26953125" style="27" customWidth="1"/>
    <col min="10498" max="10498" width="27" style="27" customWidth="1"/>
    <col min="10499" max="10499" width="8.7265625" style="27" customWidth="1"/>
    <col min="10500" max="10500" width="11.453125" style="27" customWidth="1"/>
    <col min="10501" max="10501" width="12.1796875" style="27" customWidth="1"/>
    <col min="10502" max="10502" width="19" style="27" customWidth="1"/>
    <col min="10503" max="10505" width="5.26953125" style="27" customWidth="1"/>
    <col min="10506" max="10506" width="11" style="27" customWidth="1"/>
    <col min="10507" max="10507" width="5.26953125" style="27" customWidth="1"/>
    <col min="10508" max="10508" width="8.7265625" style="27" customWidth="1"/>
    <col min="10509" max="10509" width="17.81640625" style="27" customWidth="1"/>
    <col min="10510" max="10510" width="9.1796875" style="27" customWidth="1"/>
    <col min="10511" max="10511" width="17.81640625" style="27" customWidth="1"/>
    <col min="10512" max="10752" width="10.26953125" style="27"/>
    <col min="10753" max="10753" width="5.26953125" style="27" customWidth="1"/>
    <col min="10754" max="10754" width="27" style="27" customWidth="1"/>
    <col min="10755" max="10755" width="8.7265625" style="27" customWidth="1"/>
    <col min="10756" max="10756" width="11.453125" style="27" customWidth="1"/>
    <col min="10757" max="10757" width="12.1796875" style="27" customWidth="1"/>
    <col min="10758" max="10758" width="19" style="27" customWidth="1"/>
    <col min="10759" max="10761" width="5.26953125" style="27" customWidth="1"/>
    <col min="10762" max="10762" width="11" style="27" customWidth="1"/>
    <col min="10763" max="10763" width="5.26953125" style="27" customWidth="1"/>
    <col min="10764" max="10764" width="8.7265625" style="27" customWidth="1"/>
    <col min="10765" max="10765" width="17.81640625" style="27" customWidth="1"/>
    <col min="10766" max="10766" width="9.1796875" style="27" customWidth="1"/>
    <col min="10767" max="10767" width="17.81640625" style="27" customWidth="1"/>
    <col min="10768" max="11008" width="10.26953125" style="27"/>
    <col min="11009" max="11009" width="5.26953125" style="27" customWidth="1"/>
    <col min="11010" max="11010" width="27" style="27" customWidth="1"/>
    <col min="11011" max="11011" width="8.7265625" style="27" customWidth="1"/>
    <col min="11012" max="11012" width="11.453125" style="27" customWidth="1"/>
    <col min="11013" max="11013" width="12.1796875" style="27" customWidth="1"/>
    <col min="11014" max="11014" width="19" style="27" customWidth="1"/>
    <col min="11015" max="11017" width="5.26953125" style="27" customWidth="1"/>
    <col min="11018" max="11018" width="11" style="27" customWidth="1"/>
    <col min="11019" max="11019" width="5.26953125" style="27" customWidth="1"/>
    <col min="11020" max="11020" width="8.7265625" style="27" customWidth="1"/>
    <col min="11021" max="11021" width="17.81640625" style="27" customWidth="1"/>
    <col min="11022" max="11022" width="9.1796875" style="27" customWidth="1"/>
    <col min="11023" max="11023" width="17.81640625" style="27" customWidth="1"/>
    <col min="11024" max="11264" width="10.26953125" style="27"/>
    <col min="11265" max="11265" width="5.26953125" style="27" customWidth="1"/>
    <col min="11266" max="11266" width="27" style="27" customWidth="1"/>
    <col min="11267" max="11267" width="8.7265625" style="27" customWidth="1"/>
    <col min="11268" max="11268" width="11.453125" style="27" customWidth="1"/>
    <col min="11269" max="11269" width="12.1796875" style="27" customWidth="1"/>
    <col min="11270" max="11270" width="19" style="27" customWidth="1"/>
    <col min="11271" max="11273" width="5.26953125" style="27" customWidth="1"/>
    <col min="11274" max="11274" width="11" style="27" customWidth="1"/>
    <col min="11275" max="11275" width="5.26953125" style="27" customWidth="1"/>
    <col min="11276" max="11276" width="8.7265625" style="27" customWidth="1"/>
    <col min="11277" max="11277" width="17.81640625" style="27" customWidth="1"/>
    <col min="11278" max="11278" width="9.1796875" style="27" customWidth="1"/>
    <col min="11279" max="11279" width="17.81640625" style="27" customWidth="1"/>
    <col min="11280" max="11520" width="10.26953125" style="27"/>
    <col min="11521" max="11521" width="5.26953125" style="27" customWidth="1"/>
    <col min="11522" max="11522" width="27" style="27" customWidth="1"/>
    <col min="11523" max="11523" width="8.7265625" style="27" customWidth="1"/>
    <col min="11524" max="11524" width="11.453125" style="27" customWidth="1"/>
    <col min="11525" max="11525" width="12.1796875" style="27" customWidth="1"/>
    <col min="11526" max="11526" width="19" style="27" customWidth="1"/>
    <col min="11527" max="11529" width="5.26953125" style="27" customWidth="1"/>
    <col min="11530" max="11530" width="11" style="27" customWidth="1"/>
    <col min="11531" max="11531" width="5.26953125" style="27" customWidth="1"/>
    <col min="11532" max="11532" width="8.7265625" style="27" customWidth="1"/>
    <col min="11533" max="11533" width="17.81640625" style="27" customWidth="1"/>
    <col min="11534" max="11534" width="9.1796875" style="27" customWidth="1"/>
    <col min="11535" max="11535" width="17.81640625" style="27" customWidth="1"/>
    <col min="11536" max="11776" width="10.26953125" style="27"/>
    <col min="11777" max="11777" width="5.26953125" style="27" customWidth="1"/>
    <col min="11778" max="11778" width="27" style="27" customWidth="1"/>
    <col min="11779" max="11779" width="8.7265625" style="27" customWidth="1"/>
    <col min="11780" max="11780" width="11.453125" style="27" customWidth="1"/>
    <col min="11781" max="11781" width="12.1796875" style="27" customWidth="1"/>
    <col min="11782" max="11782" width="19" style="27" customWidth="1"/>
    <col min="11783" max="11785" width="5.26953125" style="27" customWidth="1"/>
    <col min="11786" max="11786" width="11" style="27" customWidth="1"/>
    <col min="11787" max="11787" width="5.26953125" style="27" customWidth="1"/>
    <col min="11788" max="11788" width="8.7265625" style="27" customWidth="1"/>
    <col min="11789" max="11789" width="17.81640625" style="27" customWidth="1"/>
    <col min="11790" max="11790" width="9.1796875" style="27" customWidth="1"/>
    <col min="11791" max="11791" width="17.81640625" style="27" customWidth="1"/>
    <col min="11792" max="12032" width="10.26953125" style="27"/>
    <col min="12033" max="12033" width="5.26953125" style="27" customWidth="1"/>
    <col min="12034" max="12034" width="27" style="27" customWidth="1"/>
    <col min="12035" max="12035" width="8.7265625" style="27" customWidth="1"/>
    <col min="12036" max="12036" width="11.453125" style="27" customWidth="1"/>
    <col min="12037" max="12037" width="12.1796875" style="27" customWidth="1"/>
    <col min="12038" max="12038" width="19" style="27" customWidth="1"/>
    <col min="12039" max="12041" width="5.26953125" style="27" customWidth="1"/>
    <col min="12042" max="12042" width="11" style="27" customWidth="1"/>
    <col min="12043" max="12043" width="5.26953125" style="27" customWidth="1"/>
    <col min="12044" max="12044" width="8.7265625" style="27" customWidth="1"/>
    <col min="12045" max="12045" width="17.81640625" style="27" customWidth="1"/>
    <col min="12046" max="12046" width="9.1796875" style="27" customWidth="1"/>
    <col min="12047" max="12047" width="17.81640625" style="27" customWidth="1"/>
    <col min="12048" max="12288" width="10.26953125" style="27"/>
    <col min="12289" max="12289" width="5.26953125" style="27" customWidth="1"/>
    <col min="12290" max="12290" width="27" style="27" customWidth="1"/>
    <col min="12291" max="12291" width="8.7265625" style="27" customWidth="1"/>
    <col min="12292" max="12292" width="11.453125" style="27" customWidth="1"/>
    <col min="12293" max="12293" width="12.1796875" style="27" customWidth="1"/>
    <col min="12294" max="12294" width="19" style="27" customWidth="1"/>
    <col min="12295" max="12297" width="5.26953125" style="27" customWidth="1"/>
    <col min="12298" max="12298" width="11" style="27" customWidth="1"/>
    <col min="12299" max="12299" width="5.26953125" style="27" customWidth="1"/>
    <col min="12300" max="12300" width="8.7265625" style="27" customWidth="1"/>
    <col min="12301" max="12301" width="17.81640625" style="27" customWidth="1"/>
    <col min="12302" max="12302" width="9.1796875" style="27" customWidth="1"/>
    <col min="12303" max="12303" width="17.81640625" style="27" customWidth="1"/>
    <col min="12304" max="12544" width="10.26953125" style="27"/>
    <col min="12545" max="12545" width="5.26953125" style="27" customWidth="1"/>
    <col min="12546" max="12546" width="27" style="27" customWidth="1"/>
    <col min="12547" max="12547" width="8.7265625" style="27" customWidth="1"/>
    <col min="12548" max="12548" width="11.453125" style="27" customWidth="1"/>
    <col min="12549" max="12549" width="12.1796875" style="27" customWidth="1"/>
    <col min="12550" max="12550" width="19" style="27" customWidth="1"/>
    <col min="12551" max="12553" width="5.26953125" style="27" customWidth="1"/>
    <col min="12554" max="12554" width="11" style="27" customWidth="1"/>
    <col min="12555" max="12555" width="5.26953125" style="27" customWidth="1"/>
    <col min="12556" max="12556" width="8.7265625" style="27" customWidth="1"/>
    <col min="12557" max="12557" width="17.81640625" style="27" customWidth="1"/>
    <col min="12558" max="12558" width="9.1796875" style="27" customWidth="1"/>
    <col min="12559" max="12559" width="17.81640625" style="27" customWidth="1"/>
    <col min="12560" max="12800" width="10.26953125" style="27"/>
    <col min="12801" max="12801" width="5.26953125" style="27" customWidth="1"/>
    <col min="12802" max="12802" width="27" style="27" customWidth="1"/>
    <col min="12803" max="12803" width="8.7265625" style="27" customWidth="1"/>
    <col min="12804" max="12804" width="11.453125" style="27" customWidth="1"/>
    <col min="12805" max="12805" width="12.1796875" style="27" customWidth="1"/>
    <col min="12806" max="12806" width="19" style="27" customWidth="1"/>
    <col min="12807" max="12809" width="5.26953125" style="27" customWidth="1"/>
    <col min="12810" max="12810" width="11" style="27" customWidth="1"/>
    <col min="12811" max="12811" width="5.26953125" style="27" customWidth="1"/>
    <col min="12812" max="12812" width="8.7265625" style="27" customWidth="1"/>
    <col min="12813" max="12813" width="17.81640625" style="27" customWidth="1"/>
    <col min="12814" max="12814" width="9.1796875" style="27" customWidth="1"/>
    <col min="12815" max="12815" width="17.81640625" style="27" customWidth="1"/>
    <col min="12816" max="13056" width="10.26953125" style="27"/>
    <col min="13057" max="13057" width="5.26953125" style="27" customWidth="1"/>
    <col min="13058" max="13058" width="27" style="27" customWidth="1"/>
    <col min="13059" max="13059" width="8.7265625" style="27" customWidth="1"/>
    <col min="13060" max="13060" width="11.453125" style="27" customWidth="1"/>
    <col min="13061" max="13061" width="12.1796875" style="27" customWidth="1"/>
    <col min="13062" max="13062" width="19" style="27" customWidth="1"/>
    <col min="13063" max="13065" width="5.26953125" style="27" customWidth="1"/>
    <col min="13066" max="13066" width="11" style="27" customWidth="1"/>
    <col min="13067" max="13067" width="5.26953125" style="27" customWidth="1"/>
    <col min="13068" max="13068" width="8.7265625" style="27" customWidth="1"/>
    <col min="13069" max="13069" width="17.81640625" style="27" customWidth="1"/>
    <col min="13070" max="13070" width="9.1796875" style="27" customWidth="1"/>
    <col min="13071" max="13071" width="17.81640625" style="27" customWidth="1"/>
    <col min="13072" max="13312" width="10.26953125" style="27"/>
    <col min="13313" max="13313" width="5.26953125" style="27" customWidth="1"/>
    <col min="13314" max="13314" width="27" style="27" customWidth="1"/>
    <col min="13315" max="13315" width="8.7265625" style="27" customWidth="1"/>
    <col min="13316" max="13316" width="11.453125" style="27" customWidth="1"/>
    <col min="13317" max="13317" width="12.1796875" style="27" customWidth="1"/>
    <col min="13318" max="13318" width="19" style="27" customWidth="1"/>
    <col min="13319" max="13321" width="5.26953125" style="27" customWidth="1"/>
    <col min="13322" max="13322" width="11" style="27" customWidth="1"/>
    <col min="13323" max="13323" width="5.26953125" style="27" customWidth="1"/>
    <col min="13324" max="13324" width="8.7265625" style="27" customWidth="1"/>
    <col min="13325" max="13325" width="17.81640625" style="27" customWidth="1"/>
    <col min="13326" max="13326" width="9.1796875" style="27" customWidth="1"/>
    <col min="13327" max="13327" width="17.81640625" style="27" customWidth="1"/>
    <col min="13328" max="13568" width="10.26953125" style="27"/>
    <col min="13569" max="13569" width="5.26953125" style="27" customWidth="1"/>
    <col min="13570" max="13570" width="27" style="27" customWidth="1"/>
    <col min="13571" max="13571" width="8.7265625" style="27" customWidth="1"/>
    <col min="13572" max="13572" width="11.453125" style="27" customWidth="1"/>
    <col min="13573" max="13573" width="12.1796875" style="27" customWidth="1"/>
    <col min="13574" max="13574" width="19" style="27" customWidth="1"/>
    <col min="13575" max="13577" width="5.26953125" style="27" customWidth="1"/>
    <col min="13578" max="13578" width="11" style="27" customWidth="1"/>
    <col min="13579" max="13579" width="5.26953125" style="27" customWidth="1"/>
    <col min="13580" max="13580" width="8.7265625" style="27" customWidth="1"/>
    <col min="13581" max="13581" width="17.81640625" style="27" customWidth="1"/>
    <col min="13582" max="13582" width="9.1796875" style="27" customWidth="1"/>
    <col min="13583" max="13583" width="17.81640625" style="27" customWidth="1"/>
    <col min="13584" max="13824" width="10.26953125" style="27"/>
    <col min="13825" max="13825" width="5.26953125" style="27" customWidth="1"/>
    <col min="13826" max="13826" width="27" style="27" customWidth="1"/>
    <col min="13827" max="13827" width="8.7265625" style="27" customWidth="1"/>
    <col min="13828" max="13828" width="11.453125" style="27" customWidth="1"/>
    <col min="13829" max="13829" width="12.1796875" style="27" customWidth="1"/>
    <col min="13830" max="13830" width="19" style="27" customWidth="1"/>
    <col min="13831" max="13833" width="5.26953125" style="27" customWidth="1"/>
    <col min="13834" max="13834" width="11" style="27" customWidth="1"/>
    <col min="13835" max="13835" width="5.26953125" style="27" customWidth="1"/>
    <col min="13836" max="13836" width="8.7265625" style="27" customWidth="1"/>
    <col min="13837" max="13837" width="17.81640625" style="27" customWidth="1"/>
    <col min="13838" max="13838" width="9.1796875" style="27" customWidth="1"/>
    <col min="13839" max="13839" width="17.81640625" style="27" customWidth="1"/>
    <col min="13840" max="14080" width="10.26953125" style="27"/>
    <col min="14081" max="14081" width="5.26953125" style="27" customWidth="1"/>
    <col min="14082" max="14082" width="27" style="27" customWidth="1"/>
    <col min="14083" max="14083" width="8.7265625" style="27" customWidth="1"/>
    <col min="14084" max="14084" width="11.453125" style="27" customWidth="1"/>
    <col min="14085" max="14085" width="12.1796875" style="27" customWidth="1"/>
    <col min="14086" max="14086" width="19" style="27" customWidth="1"/>
    <col min="14087" max="14089" width="5.26953125" style="27" customWidth="1"/>
    <col min="14090" max="14090" width="11" style="27" customWidth="1"/>
    <col min="14091" max="14091" width="5.26953125" style="27" customWidth="1"/>
    <col min="14092" max="14092" width="8.7265625" style="27" customWidth="1"/>
    <col min="14093" max="14093" width="17.81640625" style="27" customWidth="1"/>
    <col min="14094" max="14094" width="9.1796875" style="27" customWidth="1"/>
    <col min="14095" max="14095" width="17.81640625" style="27" customWidth="1"/>
    <col min="14096" max="14336" width="10.26953125" style="27"/>
    <col min="14337" max="14337" width="5.26953125" style="27" customWidth="1"/>
    <col min="14338" max="14338" width="27" style="27" customWidth="1"/>
    <col min="14339" max="14339" width="8.7265625" style="27" customWidth="1"/>
    <col min="14340" max="14340" width="11.453125" style="27" customWidth="1"/>
    <col min="14341" max="14341" width="12.1796875" style="27" customWidth="1"/>
    <col min="14342" max="14342" width="19" style="27" customWidth="1"/>
    <col min="14343" max="14345" width="5.26953125" style="27" customWidth="1"/>
    <col min="14346" max="14346" width="11" style="27" customWidth="1"/>
    <col min="14347" max="14347" width="5.26953125" style="27" customWidth="1"/>
    <col min="14348" max="14348" width="8.7265625" style="27" customWidth="1"/>
    <col min="14349" max="14349" width="17.81640625" style="27" customWidth="1"/>
    <col min="14350" max="14350" width="9.1796875" style="27" customWidth="1"/>
    <col min="14351" max="14351" width="17.81640625" style="27" customWidth="1"/>
    <col min="14352" max="14592" width="10.26953125" style="27"/>
    <col min="14593" max="14593" width="5.26953125" style="27" customWidth="1"/>
    <col min="14594" max="14594" width="27" style="27" customWidth="1"/>
    <col min="14595" max="14595" width="8.7265625" style="27" customWidth="1"/>
    <col min="14596" max="14596" width="11.453125" style="27" customWidth="1"/>
    <col min="14597" max="14597" width="12.1796875" style="27" customWidth="1"/>
    <col min="14598" max="14598" width="19" style="27" customWidth="1"/>
    <col min="14599" max="14601" width="5.26953125" style="27" customWidth="1"/>
    <col min="14602" max="14602" width="11" style="27" customWidth="1"/>
    <col min="14603" max="14603" width="5.26953125" style="27" customWidth="1"/>
    <col min="14604" max="14604" width="8.7265625" style="27" customWidth="1"/>
    <col min="14605" max="14605" width="17.81640625" style="27" customWidth="1"/>
    <col min="14606" max="14606" width="9.1796875" style="27" customWidth="1"/>
    <col min="14607" max="14607" width="17.81640625" style="27" customWidth="1"/>
    <col min="14608" max="14848" width="10.26953125" style="27"/>
    <col min="14849" max="14849" width="5.26953125" style="27" customWidth="1"/>
    <col min="14850" max="14850" width="27" style="27" customWidth="1"/>
    <col min="14851" max="14851" width="8.7265625" style="27" customWidth="1"/>
    <col min="14852" max="14852" width="11.453125" style="27" customWidth="1"/>
    <col min="14853" max="14853" width="12.1796875" style="27" customWidth="1"/>
    <col min="14854" max="14854" width="19" style="27" customWidth="1"/>
    <col min="14855" max="14857" width="5.26953125" style="27" customWidth="1"/>
    <col min="14858" max="14858" width="11" style="27" customWidth="1"/>
    <col min="14859" max="14859" width="5.26953125" style="27" customWidth="1"/>
    <col min="14860" max="14860" width="8.7265625" style="27" customWidth="1"/>
    <col min="14861" max="14861" width="17.81640625" style="27" customWidth="1"/>
    <col min="14862" max="14862" width="9.1796875" style="27" customWidth="1"/>
    <col min="14863" max="14863" width="17.81640625" style="27" customWidth="1"/>
    <col min="14864" max="15104" width="10.26953125" style="27"/>
    <col min="15105" max="15105" width="5.26953125" style="27" customWidth="1"/>
    <col min="15106" max="15106" width="27" style="27" customWidth="1"/>
    <col min="15107" max="15107" width="8.7265625" style="27" customWidth="1"/>
    <col min="15108" max="15108" width="11.453125" style="27" customWidth="1"/>
    <col min="15109" max="15109" width="12.1796875" style="27" customWidth="1"/>
    <col min="15110" max="15110" width="19" style="27" customWidth="1"/>
    <col min="15111" max="15113" width="5.26953125" style="27" customWidth="1"/>
    <col min="15114" max="15114" width="11" style="27" customWidth="1"/>
    <col min="15115" max="15115" width="5.26953125" style="27" customWidth="1"/>
    <col min="15116" max="15116" width="8.7265625" style="27" customWidth="1"/>
    <col min="15117" max="15117" width="17.81640625" style="27" customWidth="1"/>
    <col min="15118" max="15118" width="9.1796875" style="27" customWidth="1"/>
    <col min="15119" max="15119" width="17.81640625" style="27" customWidth="1"/>
    <col min="15120" max="15360" width="10.26953125" style="27"/>
    <col min="15361" max="15361" width="5.26953125" style="27" customWidth="1"/>
    <col min="15362" max="15362" width="27" style="27" customWidth="1"/>
    <col min="15363" max="15363" width="8.7265625" style="27" customWidth="1"/>
    <col min="15364" max="15364" width="11.453125" style="27" customWidth="1"/>
    <col min="15365" max="15365" width="12.1796875" style="27" customWidth="1"/>
    <col min="15366" max="15366" width="19" style="27" customWidth="1"/>
    <col min="15367" max="15369" width="5.26953125" style="27" customWidth="1"/>
    <col min="15370" max="15370" width="11" style="27" customWidth="1"/>
    <col min="15371" max="15371" width="5.26953125" style="27" customWidth="1"/>
    <col min="15372" max="15372" width="8.7265625" style="27" customWidth="1"/>
    <col min="15373" max="15373" width="17.81640625" style="27" customWidth="1"/>
    <col min="15374" max="15374" width="9.1796875" style="27" customWidth="1"/>
    <col min="15375" max="15375" width="17.81640625" style="27" customWidth="1"/>
    <col min="15376" max="15616" width="10.26953125" style="27"/>
    <col min="15617" max="15617" width="5.26953125" style="27" customWidth="1"/>
    <col min="15618" max="15618" width="27" style="27" customWidth="1"/>
    <col min="15619" max="15619" width="8.7265625" style="27" customWidth="1"/>
    <col min="15620" max="15620" width="11.453125" style="27" customWidth="1"/>
    <col min="15621" max="15621" width="12.1796875" style="27" customWidth="1"/>
    <col min="15622" max="15622" width="19" style="27" customWidth="1"/>
    <col min="15623" max="15625" width="5.26953125" style="27" customWidth="1"/>
    <col min="15626" max="15626" width="11" style="27" customWidth="1"/>
    <col min="15627" max="15627" width="5.26953125" style="27" customWidth="1"/>
    <col min="15628" max="15628" width="8.7265625" style="27" customWidth="1"/>
    <col min="15629" max="15629" width="17.81640625" style="27" customWidth="1"/>
    <col min="15630" max="15630" width="9.1796875" style="27" customWidth="1"/>
    <col min="15631" max="15631" width="17.81640625" style="27" customWidth="1"/>
    <col min="15632" max="15872" width="10.26953125" style="27"/>
    <col min="15873" max="15873" width="5.26953125" style="27" customWidth="1"/>
    <col min="15874" max="15874" width="27" style="27" customWidth="1"/>
    <col min="15875" max="15875" width="8.7265625" style="27" customWidth="1"/>
    <col min="15876" max="15876" width="11.453125" style="27" customWidth="1"/>
    <col min="15877" max="15877" width="12.1796875" style="27" customWidth="1"/>
    <col min="15878" max="15878" width="19" style="27" customWidth="1"/>
    <col min="15879" max="15881" width="5.26953125" style="27" customWidth="1"/>
    <col min="15882" max="15882" width="11" style="27" customWidth="1"/>
    <col min="15883" max="15883" width="5.26953125" style="27" customWidth="1"/>
    <col min="15884" max="15884" width="8.7265625" style="27" customWidth="1"/>
    <col min="15885" max="15885" width="17.81640625" style="27" customWidth="1"/>
    <col min="15886" max="15886" width="9.1796875" style="27" customWidth="1"/>
    <col min="15887" max="15887" width="17.81640625" style="27" customWidth="1"/>
    <col min="15888" max="16128" width="10.26953125" style="27"/>
    <col min="16129" max="16129" width="5.26953125" style="27" customWidth="1"/>
    <col min="16130" max="16130" width="27" style="27" customWidth="1"/>
    <col min="16131" max="16131" width="8.7265625" style="27" customWidth="1"/>
    <col min="16132" max="16132" width="11.453125" style="27" customWidth="1"/>
    <col min="16133" max="16133" width="12.1796875" style="27" customWidth="1"/>
    <col min="16134" max="16134" width="19" style="27" customWidth="1"/>
    <col min="16135" max="16137" width="5.26953125" style="27" customWidth="1"/>
    <col min="16138" max="16138" width="11" style="27" customWidth="1"/>
    <col min="16139" max="16139" width="5.26953125" style="27" customWidth="1"/>
    <col min="16140" max="16140" width="8.7265625" style="27" customWidth="1"/>
    <col min="16141" max="16141" width="17.81640625" style="27" customWidth="1"/>
    <col min="16142" max="16142" width="9.1796875" style="27" customWidth="1"/>
    <col min="16143" max="16143" width="17.81640625" style="27" customWidth="1"/>
    <col min="16144" max="16384" width="10.26953125" style="27"/>
  </cols>
  <sheetData>
    <row r="1" spans="1:15">
      <c r="M1" s="29"/>
    </row>
    <row r="2" spans="1:15" ht="18.5" thickBot="1">
      <c r="A2" s="30" t="s">
        <v>1704</v>
      </c>
    </row>
    <row r="3" spans="1:15" ht="170.15" customHeight="1">
      <c r="A3" s="31" t="s">
        <v>208</v>
      </c>
      <c r="B3" s="32"/>
      <c r="C3" s="32"/>
      <c r="D3" s="32"/>
      <c r="E3" s="32"/>
      <c r="F3" s="32"/>
      <c r="G3" s="32"/>
      <c r="H3" s="32"/>
      <c r="I3" s="32"/>
      <c r="J3" s="32"/>
      <c r="K3" s="32"/>
      <c r="L3" s="32"/>
      <c r="M3" s="32"/>
      <c r="N3" s="32"/>
      <c r="O3" s="33"/>
    </row>
    <row r="4" spans="1:15" ht="20.149999999999999" customHeight="1">
      <c r="A4" s="34"/>
      <c r="B4" s="35"/>
      <c r="C4" s="35"/>
      <c r="D4" s="35"/>
      <c r="E4" s="35"/>
      <c r="F4" s="35"/>
      <c r="G4" s="35"/>
      <c r="H4" s="35"/>
      <c r="I4" s="35"/>
      <c r="J4" s="35"/>
      <c r="K4" s="35"/>
      <c r="L4" s="35"/>
      <c r="M4" s="35"/>
      <c r="N4" s="35"/>
      <c r="O4" s="36"/>
    </row>
    <row r="5" spans="1:15" ht="20.9" customHeight="1">
      <c r="A5" s="34" t="s">
        <v>209</v>
      </c>
      <c r="B5" s="35"/>
      <c r="C5" s="35"/>
      <c r="D5" s="35"/>
      <c r="E5" s="35"/>
      <c r="F5" s="35"/>
      <c r="G5" s="35"/>
      <c r="H5" s="35"/>
      <c r="I5" s="35"/>
      <c r="J5" s="35"/>
      <c r="K5" s="35"/>
      <c r="L5" s="35"/>
      <c r="M5" s="35"/>
      <c r="N5" s="35"/>
      <c r="O5" s="36"/>
    </row>
    <row r="6" spans="1:15" ht="15.75" customHeight="1" thickBot="1">
      <c r="A6" s="37"/>
      <c r="B6" s="38"/>
      <c r="C6" s="38"/>
      <c r="D6" s="38"/>
      <c r="E6" s="38"/>
      <c r="F6" s="38"/>
      <c r="G6" s="38"/>
      <c r="H6" s="38"/>
      <c r="I6" s="38"/>
      <c r="J6" s="38"/>
      <c r="K6" s="38"/>
      <c r="L6" s="38"/>
      <c r="M6" s="38"/>
      <c r="N6" s="38"/>
      <c r="O6" s="39"/>
    </row>
    <row r="7" spans="1:15">
      <c r="A7" s="40"/>
      <c r="B7" s="41"/>
      <c r="C7" s="41"/>
      <c r="D7" s="41"/>
      <c r="E7" s="41"/>
      <c r="F7" s="42"/>
      <c r="G7" s="42"/>
      <c r="H7" s="42"/>
      <c r="I7" s="42"/>
      <c r="J7" s="42"/>
      <c r="K7" s="42"/>
      <c r="L7" s="42"/>
      <c r="M7" s="42"/>
      <c r="N7" s="42"/>
      <c r="O7" s="43"/>
    </row>
    <row r="8" spans="1:15">
      <c r="A8" s="44"/>
      <c r="B8" s="45"/>
      <c r="C8" s="45"/>
      <c r="D8" s="45"/>
      <c r="E8" s="45"/>
      <c r="F8" s="46"/>
      <c r="G8" s="46"/>
      <c r="H8" s="46"/>
      <c r="I8" s="46"/>
      <c r="J8" s="46"/>
      <c r="K8" s="46"/>
      <c r="L8" s="46"/>
      <c r="M8" s="46"/>
      <c r="N8" s="46"/>
      <c r="O8" s="47"/>
    </row>
    <row r="9" spans="1:15">
      <c r="A9" s="44"/>
      <c r="B9" s="45"/>
      <c r="C9" s="45"/>
      <c r="D9" s="45"/>
      <c r="E9" s="45"/>
      <c r="F9" s="46"/>
      <c r="G9" s="46"/>
      <c r="H9" s="46"/>
      <c r="I9" s="46"/>
      <c r="J9" s="46"/>
      <c r="K9" s="46"/>
      <c r="L9" s="46"/>
      <c r="M9" s="46"/>
      <c r="N9" s="46"/>
      <c r="O9" s="47"/>
    </row>
    <row r="10" spans="1:15" ht="35.9" customHeight="1">
      <c r="A10" s="48" t="s">
        <v>662</v>
      </c>
      <c r="B10" s="35"/>
      <c r="C10" s="35"/>
      <c r="D10" s="35"/>
      <c r="E10" s="35"/>
      <c r="F10" s="35"/>
      <c r="G10" s="35"/>
      <c r="H10" s="35"/>
      <c r="I10" s="35"/>
      <c r="J10" s="35"/>
      <c r="K10" s="35"/>
      <c r="L10" s="35"/>
      <c r="M10" s="35"/>
      <c r="N10" s="35"/>
      <c r="O10" s="49"/>
    </row>
    <row r="11" spans="1:15">
      <c r="A11" s="50"/>
      <c r="B11" s="45"/>
      <c r="C11" s="45"/>
      <c r="D11" s="45"/>
      <c r="E11" s="45"/>
      <c r="F11" s="46"/>
      <c r="G11" s="46"/>
      <c r="H11" s="46"/>
      <c r="I11" s="46"/>
      <c r="J11" s="46"/>
      <c r="K11" s="46"/>
      <c r="L11" s="46"/>
      <c r="M11" s="46"/>
      <c r="N11" s="46"/>
      <c r="O11" s="47"/>
    </row>
    <row r="12" spans="1:15" ht="18" customHeight="1">
      <c r="A12" s="50"/>
      <c r="B12" s="45"/>
      <c r="C12" s="45"/>
      <c r="D12" s="45"/>
      <c r="E12" s="45"/>
      <c r="F12" s="46"/>
      <c r="G12" s="46"/>
      <c r="H12" s="46"/>
      <c r="I12" s="46"/>
      <c r="J12" s="46"/>
      <c r="K12" s="46"/>
      <c r="L12" s="46"/>
      <c r="M12" s="46"/>
      <c r="N12" s="46"/>
      <c r="O12" s="47"/>
    </row>
    <row r="13" spans="1:15" ht="16" thickBot="1">
      <c r="A13" s="51"/>
      <c r="B13" s="52"/>
      <c r="C13" s="52"/>
      <c r="D13" s="52"/>
      <c r="E13" s="52"/>
      <c r="F13" s="53"/>
      <c r="G13" s="53"/>
      <c r="H13" s="53"/>
      <c r="I13" s="53"/>
      <c r="J13" s="53"/>
      <c r="K13" s="53"/>
      <c r="L13" s="53"/>
      <c r="M13" s="53"/>
      <c r="N13" s="53"/>
      <c r="O13" s="54"/>
    </row>
    <row r="14" spans="1:15" ht="15.75" customHeight="1">
      <c r="A14" s="55"/>
      <c r="B14" s="56"/>
      <c r="C14" s="56"/>
      <c r="D14" s="56"/>
      <c r="E14" s="56"/>
      <c r="F14" s="56"/>
      <c r="G14" s="56"/>
      <c r="H14" s="56"/>
      <c r="I14" s="56"/>
      <c r="J14" s="56"/>
      <c r="K14" s="56"/>
      <c r="L14" s="56"/>
      <c r="M14" s="57"/>
      <c r="N14" s="57"/>
      <c r="O14" s="58"/>
    </row>
    <row r="15" spans="1:15">
      <c r="A15" s="59"/>
      <c r="B15" s="60"/>
      <c r="C15" s="60"/>
      <c r="D15" s="60"/>
      <c r="E15" s="60"/>
      <c r="F15" s="60"/>
      <c r="G15" s="60"/>
      <c r="H15" s="60"/>
      <c r="I15" s="60"/>
      <c r="J15" s="60"/>
      <c r="K15" s="60"/>
      <c r="L15" s="60"/>
      <c r="M15" s="61"/>
      <c r="N15" s="62"/>
      <c r="O15" s="63"/>
    </row>
    <row r="16" spans="1:15" ht="25">
      <c r="A16" s="34" t="s">
        <v>210</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50">
      <c r="A18" s="68" t="s">
        <v>211</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
      <c r="A24" s="34" t="s">
        <v>212</v>
      </c>
      <c r="B24" s="72"/>
      <c r="C24" s="73"/>
      <c r="D24" s="73"/>
      <c r="E24" s="73"/>
      <c r="F24" s="72"/>
      <c r="G24" s="72"/>
      <c r="H24" s="72"/>
      <c r="I24" s="72"/>
      <c r="J24" s="72"/>
      <c r="K24" s="72"/>
      <c r="L24" s="72"/>
      <c r="M24" s="74"/>
      <c r="N24" s="74"/>
      <c r="O24" s="75"/>
    </row>
    <row r="25" spans="1:15" ht="17.5">
      <c r="A25" s="76"/>
      <c r="B25" s="72"/>
      <c r="C25" s="72"/>
      <c r="D25" s="72"/>
      <c r="E25" s="72"/>
      <c r="F25" s="72"/>
      <c r="G25" s="72"/>
      <c r="H25" s="72"/>
      <c r="I25" s="72"/>
      <c r="J25" s="72"/>
      <c r="K25" s="72"/>
      <c r="L25" s="72"/>
      <c r="M25" s="74"/>
      <c r="N25" s="74"/>
      <c r="O25" s="75"/>
    </row>
    <row r="26" spans="1:15" ht="25">
      <c r="A26" s="34" t="s">
        <v>1705</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5">
      <c r="A42" s="80"/>
      <c r="B42" s="81" t="s">
        <v>1499</v>
      </c>
      <c r="C42" s="82"/>
      <c r="D42" s="82"/>
      <c r="E42" s="82"/>
      <c r="F42" s="82"/>
      <c r="G42" s="82"/>
      <c r="H42" s="82"/>
      <c r="I42" s="82"/>
      <c r="J42" s="82"/>
      <c r="K42" s="82"/>
      <c r="L42" s="82"/>
      <c r="M42" s="83"/>
      <c r="N42" s="83"/>
      <c r="O42" s="84"/>
    </row>
    <row r="43" spans="1:15" ht="20.5">
      <c r="A43" s="85"/>
      <c r="B43" s="86" t="s">
        <v>1500</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5">
      <c r="A47" s="85"/>
      <c r="B47" s="87" t="s">
        <v>892</v>
      </c>
      <c r="C47" s="2664" t="s">
        <v>893</v>
      </c>
      <c r="D47" s="2664"/>
      <c r="E47" s="2664"/>
      <c r="F47" s="2664"/>
      <c r="G47" s="88" t="s">
        <v>894</v>
      </c>
      <c r="H47" s="88"/>
      <c r="I47" s="2664" t="s">
        <v>188</v>
      </c>
      <c r="J47" s="2664"/>
      <c r="K47" s="2664"/>
      <c r="L47" s="2664"/>
      <c r="M47" s="2664"/>
      <c r="N47" s="2664"/>
      <c r="O47" s="84"/>
    </row>
    <row r="48" spans="1:15" ht="20.5">
      <c r="A48" s="85"/>
      <c r="B48" s="89"/>
      <c r="C48" s="86"/>
      <c r="D48" s="86"/>
      <c r="E48" s="86"/>
      <c r="F48" s="86"/>
      <c r="G48" s="86"/>
      <c r="H48" s="86"/>
      <c r="I48" s="86"/>
      <c r="J48" s="86"/>
      <c r="K48" s="86"/>
      <c r="L48" s="86"/>
      <c r="M48" s="90"/>
      <c r="N48" s="83"/>
      <c r="O48" s="84"/>
    </row>
    <row r="49" spans="1:15" ht="20.5">
      <c r="A49" s="85"/>
      <c r="B49" s="89"/>
      <c r="C49" s="86"/>
      <c r="D49" s="86"/>
      <c r="E49" s="86"/>
      <c r="F49" s="86"/>
      <c r="G49" s="86"/>
      <c r="H49" s="86"/>
      <c r="I49" s="86"/>
      <c r="J49" s="86"/>
      <c r="K49" s="86"/>
      <c r="L49" s="86"/>
      <c r="M49" s="90"/>
      <c r="N49" s="83"/>
      <c r="O49" s="84"/>
    </row>
    <row r="50" spans="1:15" ht="20.5">
      <c r="A50" s="85"/>
      <c r="B50" s="89"/>
      <c r="C50" s="86"/>
      <c r="D50" s="86"/>
      <c r="E50" s="86"/>
      <c r="F50" s="86"/>
      <c r="G50" s="86"/>
      <c r="H50" s="86"/>
      <c r="I50" s="86"/>
      <c r="J50" s="86"/>
      <c r="K50" s="86"/>
      <c r="L50" s="86"/>
      <c r="M50" s="90"/>
      <c r="N50" s="83"/>
      <c r="O50" s="84"/>
    </row>
    <row r="51" spans="1:15" ht="20.5">
      <c r="A51" s="85"/>
      <c r="B51" s="89"/>
      <c r="C51" s="86"/>
      <c r="D51" s="86"/>
      <c r="E51" s="86"/>
      <c r="F51" s="86"/>
      <c r="G51" s="86"/>
      <c r="H51" s="86"/>
      <c r="I51" s="86"/>
      <c r="J51" s="86"/>
      <c r="K51" s="86"/>
      <c r="L51" s="86"/>
      <c r="M51" s="90"/>
      <c r="N51" s="83"/>
      <c r="O51" s="84"/>
    </row>
    <row r="52" spans="1:15" ht="20.5">
      <c r="A52" s="85"/>
      <c r="B52" s="86"/>
      <c r="C52" s="86"/>
      <c r="D52" s="86"/>
      <c r="E52" s="86"/>
      <c r="F52" s="81"/>
      <c r="G52" s="81"/>
      <c r="H52" s="81"/>
      <c r="I52" s="81"/>
      <c r="J52" s="81"/>
      <c r="K52" s="81"/>
      <c r="L52" s="81"/>
      <c r="M52" s="90"/>
      <c r="N52" s="83"/>
      <c r="O52" s="84"/>
    </row>
    <row r="53" spans="1:15" ht="20.5">
      <c r="A53" s="85"/>
      <c r="B53" s="91" t="s">
        <v>189</v>
      </c>
      <c r="C53" s="92" t="s">
        <v>190</v>
      </c>
      <c r="D53" s="93"/>
      <c r="E53" s="92" t="s">
        <v>191</v>
      </c>
      <c r="F53" s="94"/>
      <c r="G53" s="94"/>
      <c r="H53" s="94"/>
      <c r="I53" s="94"/>
      <c r="J53" s="94"/>
      <c r="K53" s="94"/>
      <c r="L53" s="94"/>
      <c r="M53" s="95"/>
      <c r="N53" s="96"/>
      <c r="O53" s="84"/>
    </row>
    <row r="54" spans="1:15" ht="20.5">
      <c r="A54" s="85"/>
      <c r="B54" s="86"/>
      <c r="C54" s="81" t="s">
        <v>192</v>
      </c>
      <c r="D54" s="86"/>
      <c r="E54" s="86"/>
      <c r="F54" s="86"/>
      <c r="G54" s="86"/>
      <c r="H54" s="86"/>
      <c r="I54" s="86"/>
      <c r="J54" s="86"/>
      <c r="K54" s="86"/>
      <c r="L54" s="86"/>
      <c r="M54" s="90"/>
      <c r="N54" s="83"/>
      <c r="O54" s="84"/>
    </row>
    <row r="55" spans="1:15" ht="20.5">
      <c r="A55" s="85"/>
      <c r="B55" s="86"/>
      <c r="C55" s="86"/>
      <c r="D55" s="86"/>
      <c r="E55" s="86"/>
      <c r="F55" s="81"/>
      <c r="G55" s="81"/>
      <c r="H55" s="81"/>
      <c r="I55" s="81"/>
      <c r="J55" s="81"/>
      <c r="K55" s="81"/>
      <c r="L55" s="81"/>
      <c r="M55" s="90"/>
      <c r="N55" s="83"/>
      <c r="O55" s="84"/>
    </row>
    <row r="56" spans="1:15" ht="20.5">
      <c r="A56" s="85"/>
      <c r="B56" s="86"/>
      <c r="C56" s="86"/>
      <c r="D56" s="86"/>
      <c r="E56" s="86"/>
      <c r="F56" s="81"/>
      <c r="G56" s="81"/>
      <c r="H56" s="81"/>
      <c r="I56" s="81"/>
      <c r="J56" s="81"/>
      <c r="K56" s="81"/>
      <c r="L56" s="81"/>
      <c r="M56" s="90"/>
      <c r="N56" s="83"/>
      <c r="O56" s="84"/>
    </row>
    <row r="57" spans="1:15" ht="20.5">
      <c r="A57" s="85"/>
      <c r="B57" s="86"/>
      <c r="C57" s="86"/>
      <c r="D57" s="86"/>
      <c r="E57" s="86"/>
      <c r="F57" s="81"/>
      <c r="G57" s="81"/>
      <c r="H57" s="81"/>
      <c r="I57" s="81"/>
      <c r="J57" s="81"/>
      <c r="K57" s="81"/>
      <c r="L57" s="81"/>
      <c r="M57" s="90"/>
      <c r="N57" s="83"/>
      <c r="O57" s="84"/>
    </row>
    <row r="58" spans="1:15" ht="20.5">
      <c r="A58" s="85"/>
      <c r="B58" s="86"/>
      <c r="C58" s="86"/>
      <c r="D58" s="97"/>
      <c r="E58" s="86"/>
      <c r="F58" s="81"/>
      <c r="G58" s="81"/>
      <c r="H58" s="81"/>
      <c r="I58" s="81"/>
      <c r="J58" s="81"/>
      <c r="K58" s="81"/>
      <c r="L58" s="81"/>
      <c r="M58" s="90"/>
      <c r="N58" s="83"/>
      <c r="O58" s="84"/>
    </row>
    <row r="59" spans="1:15" ht="20.5">
      <c r="A59" s="85"/>
      <c r="B59" s="86" t="s">
        <v>193</v>
      </c>
      <c r="C59" s="92" t="s">
        <v>194</v>
      </c>
      <c r="D59" s="93"/>
      <c r="E59" s="93"/>
      <c r="F59" s="92"/>
      <c r="G59" s="92"/>
      <c r="H59" s="93"/>
      <c r="I59" s="92"/>
      <c r="J59" s="98"/>
      <c r="K59" s="98"/>
      <c r="L59" s="98"/>
      <c r="M59" s="95"/>
      <c r="N59" s="96"/>
      <c r="O59" s="84"/>
    </row>
    <row r="60" spans="1:15" ht="20.5">
      <c r="A60" s="85"/>
      <c r="B60" s="86"/>
      <c r="C60" s="81" t="s">
        <v>1360</v>
      </c>
      <c r="D60" s="86"/>
      <c r="E60" s="86"/>
      <c r="F60" s="81"/>
      <c r="G60" s="81"/>
      <c r="H60" s="81"/>
      <c r="I60" s="81"/>
      <c r="J60" s="86"/>
      <c r="K60" s="81"/>
      <c r="L60" s="81"/>
      <c r="M60" s="90"/>
      <c r="N60" s="83"/>
      <c r="O60" s="84"/>
    </row>
    <row r="61" spans="1:15" ht="20.5">
      <c r="A61" s="85"/>
      <c r="B61" s="86"/>
      <c r="C61" s="86"/>
      <c r="D61" s="86"/>
      <c r="E61" s="86"/>
      <c r="F61" s="81"/>
      <c r="G61" s="81"/>
      <c r="H61" s="81"/>
      <c r="I61" s="81"/>
      <c r="J61" s="81"/>
      <c r="K61" s="81"/>
      <c r="L61" s="81"/>
      <c r="M61" s="90"/>
      <c r="N61" s="83"/>
      <c r="O61" s="84"/>
    </row>
    <row r="62" spans="1:15" ht="20.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mergeCells count="2">
    <mergeCell ref="C47:F47"/>
    <mergeCell ref="I47:N47"/>
  </mergeCells>
  <phoneticPr fontId="0" type="noConversion"/>
  <printOptions horizontalCentered="1" gridLinesSet="0"/>
  <pageMargins left="0.5" right="0.5" top="0.5" bottom="0.25" header="0.5" footer="0.5"/>
  <pageSetup scale="52"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sheetPr>
    <tabColor rgb="FF92D050"/>
  </sheetPr>
  <dimension ref="A1:C91"/>
  <sheetViews>
    <sheetView showGridLines="0" workbookViewId="0">
      <selection sqref="A1:C1"/>
    </sheetView>
  </sheetViews>
  <sheetFormatPr defaultColWidth="9.1796875" defaultRowHeight="13"/>
  <cols>
    <col min="1" max="1" width="3.26953125" style="23" customWidth="1"/>
    <col min="2" max="2" width="7.7265625" style="23" customWidth="1"/>
    <col min="3" max="3" width="96" style="23" customWidth="1"/>
    <col min="4" max="256" width="9.1796875" style="23"/>
    <col min="257" max="257" width="3.26953125" style="23" customWidth="1"/>
    <col min="258" max="258" width="7.7265625" style="23" customWidth="1"/>
    <col min="259" max="259" width="96" style="23" customWidth="1"/>
    <col min="260" max="512" width="9.1796875" style="23"/>
    <col min="513" max="513" width="3.26953125" style="23" customWidth="1"/>
    <col min="514" max="514" width="7.7265625" style="23" customWidth="1"/>
    <col min="515" max="515" width="96" style="23" customWidth="1"/>
    <col min="516" max="768" width="9.1796875" style="23"/>
    <col min="769" max="769" width="3.26953125" style="23" customWidth="1"/>
    <col min="770" max="770" width="7.7265625" style="23" customWidth="1"/>
    <col min="771" max="771" width="96" style="23" customWidth="1"/>
    <col min="772" max="1024" width="9.1796875" style="23"/>
    <col min="1025" max="1025" width="3.26953125" style="23" customWidth="1"/>
    <col min="1026" max="1026" width="7.7265625" style="23" customWidth="1"/>
    <col min="1027" max="1027" width="96" style="23" customWidth="1"/>
    <col min="1028" max="1280" width="9.1796875" style="23"/>
    <col min="1281" max="1281" width="3.26953125" style="23" customWidth="1"/>
    <col min="1282" max="1282" width="7.7265625" style="23" customWidth="1"/>
    <col min="1283" max="1283" width="96" style="23" customWidth="1"/>
    <col min="1284" max="1536" width="9.1796875" style="23"/>
    <col min="1537" max="1537" width="3.26953125" style="23" customWidth="1"/>
    <col min="1538" max="1538" width="7.7265625" style="23" customWidth="1"/>
    <col min="1539" max="1539" width="96" style="23" customWidth="1"/>
    <col min="1540" max="1792" width="9.1796875" style="23"/>
    <col min="1793" max="1793" width="3.26953125" style="23" customWidth="1"/>
    <col min="1794" max="1794" width="7.7265625" style="23" customWidth="1"/>
    <col min="1795" max="1795" width="96" style="23" customWidth="1"/>
    <col min="1796" max="2048" width="9.1796875" style="23"/>
    <col min="2049" max="2049" width="3.26953125" style="23" customWidth="1"/>
    <col min="2050" max="2050" width="7.7265625" style="23" customWidth="1"/>
    <col min="2051" max="2051" width="96" style="23" customWidth="1"/>
    <col min="2052" max="2304" width="9.1796875" style="23"/>
    <col min="2305" max="2305" width="3.26953125" style="23" customWidth="1"/>
    <col min="2306" max="2306" width="7.7265625" style="23" customWidth="1"/>
    <col min="2307" max="2307" width="96" style="23" customWidth="1"/>
    <col min="2308" max="2560" width="9.1796875" style="23"/>
    <col min="2561" max="2561" width="3.26953125" style="23" customWidth="1"/>
    <col min="2562" max="2562" width="7.7265625" style="23" customWidth="1"/>
    <col min="2563" max="2563" width="96" style="23" customWidth="1"/>
    <col min="2564" max="2816" width="9.1796875" style="23"/>
    <col min="2817" max="2817" width="3.26953125" style="23" customWidth="1"/>
    <col min="2818" max="2818" width="7.7265625" style="23" customWidth="1"/>
    <col min="2819" max="2819" width="96" style="23" customWidth="1"/>
    <col min="2820" max="3072" width="9.1796875" style="23"/>
    <col min="3073" max="3073" width="3.26953125" style="23" customWidth="1"/>
    <col min="3074" max="3074" width="7.7265625" style="23" customWidth="1"/>
    <col min="3075" max="3075" width="96" style="23" customWidth="1"/>
    <col min="3076" max="3328" width="9.1796875" style="23"/>
    <col min="3329" max="3329" width="3.26953125" style="23" customWidth="1"/>
    <col min="3330" max="3330" width="7.7265625" style="23" customWidth="1"/>
    <col min="3331" max="3331" width="96" style="23" customWidth="1"/>
    <col min="3332" max="3584" width="9.1796875" style="23"/>
    <col min="3585" max="3585" width="3.26953125" style="23" customWidth="1"/>
    <col min="3586" max="3586" width="7.7265625" style="23" customWidth="1"/>
    <col min="3587" max="3587" width="96" style="23" customWidth="1"/>
    <col min="3588" max="3840" width="9.1796875" style="23"/>
    <col min="3841" max="3841" width="3.26953125" style="23" customWidth="1"/>
    <col min="3842" max="3842" width="7.7265625" style="23" customWidth="1"/>
    <col min="3843" max="3843" width="96" style="23" customWidth="1"/>
    <col min="3844" max="4096" width="9.1796875" style="23"/>
    <col min="4097" max="4097" width="3.26953125" style="23" customWidth="1"/>
    <col min="4098" max="4098" width="7.7265625" style="23" customWidth="1"/>
    <col min="4099" max="4099" width="96" style="23" customWidth="1"/>
    <col min="4100" max="4352" width="9.1796875" style="23"/>
    <col min="4353" max="4353" width="3.26953125" style="23" customWidth="1"/>
    <col min="4354" max="4354" width="7.7265625" style="23" customWidth="1"/>
    <col min="4355" max="4355" width="96" style="23" customWidth="1"/>
    <col min="4356" max="4608" width="9.1796875" style="23"/>
    <col min="4609" max="4609" width="3.26953125" style="23" customWidth="1"/>
    <col min="4610" max="4610" width="7.7265625" style="23" customWidth="1"/>
    <col min="4611" max="4611" width="96" style="23" customWidth="1"/>
    <col min="4612" max="4864" width="9.1796875" style="23"/>
    <col min="4865" max="4865" width="3.26953125" style="23" customWidth="1"/>
    <col min="4866" max="4866" width="7.7265625" style="23" customWidth="1"/>
    <col min="4867" max="4867" width="96" style="23" customWidth="1"/>
    <col min="4868" max="5120" width="9.1796875" style="23"/>
    <col min="5121" max="5121" width="3.26953125" style="23" customWidth="1"/>
    <col min="5122" max="5122" width="7.7265625" style="23" customWidth="1"/>
    <col min="5123" max="5123" width="96" style="23" customWidth="1"/>
    <col min="5124" max="5376" width="9.1796875" style="23"/>
    <col min="5377" max="5377" width="3.26953125" style="23" customWidth="1"/>
    <col min="5378" max="5378" width="7.7265625" style="23" customWidth="1"/>
    <col min="5379" max="5379" width="96" style="23" customWidth="1"/>
    <col min="5380" max="5632" width="9.1796875" style="23"/>
    <col min="5633" max="5633" width="3.26953125" style="23" customWidth="1"/>
    <col min="5634" max="5634" width="7.7265625" style="23" customWidth="1"/>
    <col min="5635" max="5635" width="96" style="23" customWidth="1"/>
    <col min="5636" max="5888" width="9.1796875" style="23"/>
    <col min="5889" max="5889" width="3.26953125" style="23" customWidth="1"/>
    <col min="5890" max="5890" width="7.7265625" style="23" customWidth="1"/>
    <col min="5891" max="5891" width="96" style="23" customWidth="1"/>
    <col min="5892" max="6144" width="9.1796875" style="23"/>
    <col min="6145" max="6145" width="3.26953125" style="23" customWidth="1"/>
    <col min="6146" max="6146" width="7.7265625" style="23" customWidth="1"/>
    <col min="6147" max="6147" width="96" style="23" customWidth="1"/>
    <col min="6148" max="6400" width="9.1796875" style="23"/>
    <col min="6401" max="6401" width="3.26953125" style="23" customWidth="1"/>
    <col min="6402" max="6402" width="7.7265625" style="23" customWidth="1"/>
    <col min="6403" max="6403" width="96" style="23" customWidth="1"/>
    <col min="6404" max="6656" width="9.1796875" style="23"/>
    <col min="6657" max="6657" width="3.26953125" style="23" customWidth="1"/>
    <col min="6658" max="6658" width="7.7265625" style="23" customWidth="1"/>
    <col min="6659" max="6659" width="96" style="23" customWidth="1"/>
    <col min="6660" max="6912" width="9.1796875" style="23"/>
    <col min="6913" max="6913" width="3.26953125" style="23" customWidth="1"/>
    <col min="6914" max="6914" width="7.7265625" style="23" customWidth="1"/>
    <col min="6915" max="6915" width="96" style="23" customWidth="1"/>
    <col min="6916" max="7168" width="9.1796875" style="23"/>
    <col min="7169" max="7169" width="3.26953125" style="23" customWidth="1"/>
    <col min="7170" max="7170" width="7.7265625" style="23" customWidth="1"/>
    <col min="7171" max="7171" width="96" style="23" customWidth="1"/>
    <col min="7172" max="7424" width="9.1796875" style="23"/>
    <col min="7425" max="7425" width="3.26953125" style="23" customWidth="1"/>
    <col min="7426" max="7426" width="7.7265625" style="23" customWidth="1"/>
    <col min="7427" max="7427" width="96" style="23" customWidth="1"/>
    <col min="7428" max="7680" width="9.1796875" style="23"/>
    <col min="7681" max="7681" width="3.26953125" style="23" customWidth="1"/>
    <col min="7682" max="7682" width="7.7265625" style="23" customWidth="1"/>
    <col min="7683" max="7683" width="96" style="23" customWidth="1"/>
    <col min="7684" max="7936" width="9.1796875" style="23"/>
    <col min="7937" max="7937" width="3.26953125" style="23" customWidth="1"/>
    <col min="7938" max="7938" width="7.7265625" style="23" customWidth="1"/>
    <col min="7939" max="7939" width="96" style="23" customWidth="1"/>
    <col min="7940" max="8192" width="9.1796875" style="23"/>
    <col min="8193" max="8193" width="3.26953125" style="23" customWidth="1"/>
    <col min="8194" max="8194" width="7.7265625" style="23" customWidth="1"/>
    <col min="8195" max="8195" width="96" style="23" customWidth="1"/>
    <col min="8196" max="8448" width="9.1796875" style="23"/>
    <col min="8449" max="8449" width="3.26953125" style="23" customWidth="1"/>
    <col min="8450" max="8450" width="7.7265625" style="23" customWidth="1"/>
    <col min="8451" max="8451" width="96" style="23" customWidth="1"/>
    <col min="8452" max="8704" width="9.1796875" style="23"/>
    <col min="8705" max="8705" width="3.26953125" style="23" customWidth="1"/>
    <col min="8706" max="8706" width="7.7265625" style="23" customWidth="1"/>
    <col min="8707" max="8707" width="96" style="23" customWidth="1"/>
    <col min="8708" max="8960" width="9.1796875" style="23"/>
    <col min="8961" max="8961" width="3.26953125" style="23" customWidth="1"/>
    <col min="8962" max="8962" width="7.7265625" style="23" customWidth="1"/>
    <col min="8963" max="8963" width="96" style="23" customWidth="1"/>
    <col min="8964" max="9216" width="9.1796875" style="23"/>
    <col min="9217" max="9217" width="3.26953125" style="23" customWidth="1"/>
    <col min="9218" max="9218" width="7.7265625" style="23" customWidth="1"/>
    <col min="9219" max="9219" width="96" style="23" customWidth="1"/>
    <col min="9220" max="9472" width="9.1796875" style="23"/>
    <col min="9473" max="9473" width="3.26953125" style="23" customWidth="1"/>
    <col min="9474" max="9474" width="7.7265625" style="23" customWidth="1"/>
    <col min="9475" max="9475" width="96" style="23" customWidth="1"/>
    <col min="9476" max="9728" width="9.1796875" style="23"/>
    <col min="9729" max="9729" width="3.26953125" style="23" customWidth="1"/>
    <col min="9730" max="9730" width="7.7265625" style="23" customWidth="1"/>
    <col min="9731" max="9731" width="96" style="23" customWidth="1"/>
    <col min="9732" max="9984" width="9.1796875" style="23"/>
    <col min="9985" max="9985" width="3.26953125" style="23" customWidth="1"/>
    <col min="9986" max="9986" width="7.7265625" style="23" customWidth="1"/>
    <col min="9987" max="9987" width="96" style="23" customWidth="1"/>
    <col min="9988" max="10240" width="9.1796875" style="23"/>
    <col min="10241" max="10241" width="3.26953125" style="23" customWidth="1"/>
    <col min="10242" max="10242" width="7.7265625" style="23" customWidth="1"/>
    <col min="10243" max="10243" width="96" style="23" customWidth="1"/>
    <col min="10244" max="10496" width="9.1796875" style="23"/>
    <col min="10497" max="10497" width="3.26953125" style="23" customWidth="1"/>
    <col min="10498" max="10498" width="7.7265625" style="23" customWidth="1"/>
    <col min="10499" max="10499" width="96" style="23" customWidth="1"/>
    <col min="10500" max="10752" width="9.1796875" style="23"/>
    <col min="10753" max="10753" width="3.26953125" style="23" customWidth="1"/>
    <col min="10754" max="10754" width="7.7265625" style="23" customWidth="1"/>
    <col min="10755" max="10755" width="96" style="23" customWidth="1"/>
    <col min="10756" max="11008" width="9.1796875" style="23"/>
    <col min="11009" max="11009" width="3.26953125" style="23" customWidth="1"/>
    <col min="11010" max="11010" width="7.7265625" style="23" customWidth="1"/>
    <col min="11011" max="11011" width="96" style="23" customWidth="1"/>
    <col min="11012" max="11264" width="9.1796875" style="23"/>
    <col min="11265" max="11265" width="3.26953125" style="23" customWidth="1"/>
    <col min="11266" max="11266" width="7.7265625" style="23" customWidth="1"/>
    <col min="11267" max="11267" width="96" style="23" customWidth="1"/>
    <col min="11268" max="11520" width="9.1796875" style="23"/>
    <col min="11521" max="11521" width="3.26953125" style="23" customWidth="1"/>
    <col min="11522" max="11522" width="7.7265625" style="23" customWidth="1"/>
    <col min="11523" max="11523" width="96" style="23" customWidth="1"/>
    <col min="11524" max="11776" width="9.1796875" style="23"/>
    <col min="11777" max="11777" width="3.26953125" style="23" customWidth="1"/>
    <col min="11778" max="11778" width="7.7265625" style="23" customWidth="1"/>
    <col min="11779" max="11779" width="96" style="23" customWidth="1"/>
    <col min="11780" max="12032" width="9.1796875" style="23"/>
    <col min="12033" max="12033" width="3.26953125" style="23" customWidth="1"/>
    <col min="12034" max="12034" width="7.7265625" style="23" customWidth="1"/>
    <col min="12035" max="12035" width="96" style="23" customWidth="1"/>
    <col min="12036" max="12288" width="9.1796875" style="23"/>
    <col min="12289" max="12289" width="3.26953125" style="23" customWidth="1"/>
    <col min="12290" max="12290" width="7.7265625" style="23" customWidth="1"/>
    <col min="12291" max="12291" width="96" style="23" customWidth="1"/>
    <col min="12292" max="12544" width="9.1796875" style="23"/>
    <col min="12545" max="12545" width="3.26953125" style="23" customWidth="1"/>
    <col min="12546" max="12546" width="7.7265625" style="23" customWidth="1"/>
    <col min="12547" max="12547" width="96" style="23" customWidth="1"/>
    <col min="12548" max="12800" width="9.1796875" style="23"/>
    <col min="12801" max="12801" width="3.26953125" style="23" customWidth="1"/>
    <col min="12802" max="12802" width="7.7265625" style="23" customWidth="1"/>
    <col min="12803" max="12803" width="96" style="23" customWidth="1"/>
    <col min="12804" max="13056" width="9.1796875" style="23"/>
    <col min="13057" max="13057" width="3.26953125" style="23" customWidth="1"/>
    <col min="13058" max="13058" width="7.7265625" style="23" customWidth="1"/>
    <col min="13059" max="13059" width="96" style="23" customWidth="1"/>
    <col min="13060" max="13312" width="9.1796875" style="23"/>
    <col min="13313" max="13313" width="3.26953125" style="23" customWidth="1"/>
    <col min="13314" max="13314" width="7.7265625" style="23" customWidth="1"/>
    <col min="13315" max="13315" width="96" style="23" customWidth="1"/>
    <col min="13316" max="13568" width="9.1796875" style="23"/>
    <col min="13569" max="13569" width="3.26953125" style="23" customWidth="1"/>
    <col min="13570" max="13570" width="7.7265625" style="23" customWidth="1"/>
    <col min="13571" max="13571" width="96" style="23" customWidth="1"/>
    <col min="13572" max="13824" width="9.1796875" style="23"/>
    <col min="13825" max="13825" width="3.26953125" style="23" customWidth="1"/>
    <col min="13826" max="13826" width="7.7265625" style="23" customWidth="1"/>
    <col min="13827" max="13827" width="96" style="23" customWidth="1"/>
    <col min="13828" max="14080" width="9.1796875" style="23"/>
    <col min="14081" max="14081" width="3.26953125" style="23" customWidth="1"/>
    <col min="14082" max="14082" width="7.7265625" style="23" customWidth="1"/>
    <col min="14083" max="14083" width="96" style="23" customWidth="1"/>
    <col min="14084" max="14336" width="9.1796875" style="23"/>
    <col min="14337" max="14337" width="3.26953125" style="23" customWidth="1"/>
    <col min="14338" max="14338" width="7.7265625" style="23" customWidth="1"/>
    <col min="14339" max="14339" width="96" style="23" customWidth="1"/>
    <col min="14340" max="14592" width="9.1796875" style="23"/>
    <col min="14593" max="14593" width="3.26953125" style="23" customWidth="1"/>
    <col min="14594" max="14594" width="7.7265625" style="23" customWidth="1"/>
    <col min="14595" max="14595" width="96" style="23" customWidth="1"/>
    <col min="14596" max="14848" width="9.1796875" style="23"/>
    <col min="14849" max="14849" width="3.26953125" style="23" customWidth="1"/>
    <col min="14850" max="14850" width="7.7265625" style="23" customWidth="1"/>
    <col min="14851" max="14851" width="96" style="23" customWidth="1"/>
    <col min="14852" max="15104" width="9.1796875" style="23"/>
    <col min="15105" max="15105" width="3.26953125" style="23" customWidth="1"/>
    <col min="15106" max="15106" width="7.7265625" style="23" customWidth="1"/>
    <col min="15107" max="15107" width="96" style="23" customWidth="1"/>
    <col min="15108" max="15360" width="9.1796875" style="23"/>
    <col min="15361" max="15361" width="3.26953125" style="23" customWidth="1"/>
    <col min="15362" max="15362" width="7.7265625" style="23" customWidth="1"/>
    <col min="15363" max="15363" width="96" style="23" customWidth="1"/>
    <col min="15364" max="15616" width="9.1796875" style="23"/>
    <col min="15617" max="15617" width="3.26953125" style="23" customWidth="1"/>
    <col min="15618" max="15618" width="7.7265625" style="23" customWidth="1"/>
    <col min="15619" max="15619" width="96" style="23" customWidth="1"/>
    <col min="15620" max="15872" width="9.1796875" style="23"/>
    <col min="15873" max="15873" width="3.26953125" style="23" customWidth="1"/>
    <col min="15874" max="15874" width="7.7265625" style="23" customWidth="1"/>
    <col min="15875" max="15875" width="96" style="23" customWidth="1"/>
    <col min="15876" max="16128" width="9.1796875" style="23"/>
    <col min="16129" max="16129" width="3.26953125" style="23" customWidth="1"/>
    <col min="16130" max="16130" width="7.7265625" style="23" customWidth="1"/>
    <col min="16131" max="16131" width="96" style="23" customWidth="1"/>
    <col min="16132" max="16384" width="9.1796875" style="23"/>
  </cols>
  <sheetData>
    <row r="1" spans="1:3" ht="22.5">
      <c r="A1" s="2665" t="s">
        <v>179</v>
      </c>
      <c r="B1" s="2665"/>
      <c r="C1" s="2665"/>
    </row>
    <row r="2" spans="1:3" ht="13.15" customHeight="1">
      <c r="A2" s="24"/>
      <c r="B2" s="24"/>
      <c r="C2" s="24"/>
    </row>
    <row r="3" spans="1:3" ht="13.15" customHeight="1">
      <c r="A3" s="24"/>
      <c r="B3" s="24"/>
      <c r="C3" s="24"/>
    </row>
    <row r="4" spans="1:3" ht="13.9" customHeight="1">
      <c r="A4" s="25" t="s">
        <v>963</v>
      </c>
      <c r="B4" s="24" t="s">
        <v>180</v>
      </c>
      <c r="C4" s="24"/>
    </row>
    <row r="5" spans="1:3" ht="13.9" customHeight="1">
      <c r="A5" s="24"/>
      <c r="B5" s="24" t="s">
        <v>181</v>
      </c>
      <c r="C5" s="24"/>
    </row>
    <row r="6" spans="1:3" ht="13.9" customHeight="1">
      <c r="A6" s="24"/>
      <c r="B6" s="24" t="s">
        <v>1427</v>
      </c>
      <c r="C6" s="24"/>
    </row>
    <row r="7" spans="1:3" ht="13.9" customHeight="1">
      <c r="A7" s="24"/>
      <c r="B7" s="24" t="s">
        <v>182</v>
      </c>
      <c r="C7" s="24"/>
    </row>
    <row r="8" spans="1:3" ht="13.9" customHeight="1">
      <c r="A8" s="24"/>
      <c r="B8" s="24" t="s">
        <v>183</v>
      </c>
      <c r="C8" s="24"/>
    </row>
    <row r="9" spans="1:3" ht="13.9" customHeight="1">
      <c r="A9" s="24"/>
      <c r="B9" s="24"/>
      <c r="C9" s="24"/>
    </row>
    <row r="10" spans="1:3" ht="13.9" customHeight="1">
      <c r="A10" s="25" t="s">
        <v>966</v>
      </c>
      <c r="B10" s="24" t="s">
        <v>1428</v>
      </c>
      <c r="C10" s="24"/>
    </row>
    <row r="11" spans="1:3" ht="13.9" customHeight="1">
      <c r="A11" s="24"/>
      <c r="B11" s="24" t="s">
        <v>1429</v>
      </c>
      <c r="C11" s="24"/>
    </row>
    <row r="12" spans="1:3" ht="13.9" customHeight="1">
      <c r="A12" s="24"/>
      <c r="B12" s="24"/>
      <c r="C12" s="24"/>
    </row>
    <row r="13" spans="1:3" ht="13.9" customHeight="1">
      <c r="A13" s="25" t="s">
        <v>967</v>
      </c>
      <c r="B13" s="24" t="s">
        <v>184</v>
      </c>
      <c r="C13" s="24"/>
    </row>
    <row r="14" spans="1:3" ht="13.9" customHeight="1">
      <c r="A14" s="24"/>
      <c r="B14" s="24" t="s">
        <v>1122</v>
      </c>
      <c r="C14" s="24"/>
    </row>
    <row r="15" spans="1:3" ht="13.9" customHeight="1">
      <c r="A15" s="24"/>
      <c r="B15" s="24"/>
      <c r="C15" s="24"/>
    </row>
    <row r="16" spans="1:3" ht="13.9" customHeight="1">
      <c r="A16" s="25" t="s">
        <v>1347</v>
      </c>
      <c r="B16" s="24" t="s">
        <v>1430</v>
      </c>
      <c r="C16" s="24"/>
    </row>
    <row r="17" spans="1:3" ht="13.9" customHeight="1">
      <c r="A17" s="24"/>
      <c r="B17" s="24" t="s">
        <v>1431</v>
      </c>
      <c r="C17" s="24"/>
    </row>
    <row r="18" spans="1:3" ht="13.9" customHeight="1">
      <c r="A18" s="24"/>
      <c r="B18" s="24"/>
      <c r="C18" s="24"/>
    </row>
    <row r="19" spans="1:3" ht="13.9" customHeight="1">
      <c r="A19" s="25" t="s">
        <v>730</v>
      </c>
      <c r="B19" s="24" t="s">
        <v>1123</v>
      </c>
      <c r="C19" s="24"/>
    </row>
    <row r="20" spans="1:3" ht="13.9" customHeight="1">
      <c r="A20" s="24"/>
      <c r="B20" s="24" t="s">
        <v>1046</v>
      </c>
      <c r="C20" s="24"/>
    </row>
    <row r="21" spans="1:3" ht="13.9" customHeight="1">
      <c r="A21" s="24"/>
      <c r="B21" s="24" t="s">
        <v>1432</v>
      </c>
      <c r="C21" s="24"/>
    </row>
    <row r="22" spans="1:3" ht="13.9" customHeight="1">
      <c r="A22" s="24"/>
      <c r="B22" s="24" t="s">
        <v>1434</v>
      </c>
      <c r="C22" s="24"/>
    </row>
    <row r="23" spans="1:3" ht="13.9" customHeight="1">
      <c r="A23" s="24"/>
      <c r="B23" s="24" t="s">
        <v>1433</v>
      </c>
      <c r="C23" s="24"/>
    </row>
    <row r="24" spans="1:3" ht="13.9" customHeight="1">
      <c r="A24" s="24"/>
      <c r="B24" s="24"/>
      <c r="C24" s="24"/>
    </row>
    <row r="25" spans="1:3" ht="13.9" customHeight="1">
      <c r="A25" s="25" t="s">
        <v>551</v>
      </c>
      <c r="B25" s="24" t="s">
        <v>1435</v>
      </c>
      <c r="C25" s="24"/>
    </row>
    <row r="26" spans="1:3" ht="13.9" customHeight="1">
      <c r="A26" s="24"/>
      <c r="B26" s="24" t="s">
        <v>1436</v>
      </c>
      <c r="C26" s="24"/>
    </row>
    <row r="27" spans="1:3" ht="13.9" customHeight="1">
      <c r="A27" s="24"/>
      <c r="B27" s="24"/>
      <c r="C27" s="24"/>
    </row>
    <row r="28" spans="1:3" ht="13.9" customHeight="1">
      <c r="A28" s="24"/>
      <c r="B28" s="24"/>
      <c r="C28" s="24" t="s">
        <v>1437</v>
      </c>
    </row>
    <row r="29" spans="1:3" ht="13.9" customHeight="1">
      <c r="A29" s="24"/>
      <c r="B29" s="24"/>
      <c r="C29" s="24"/>
    </row>
    <row r="30" spans="1:3" ht="13.9" customHeight="1">
      <c r="A30" s="24"/>
      <c r="B30" s="24"/>
      <c r="C30" s="24" t="s">
        <v>1438</v>
      </c>
    </row>
    <row r="31" spans="1:3" ht="13.9" customHeight="1">
      <c r="A31" s="24"/>
      <c r="B31" s="24"/>
      <c r="C31" s="24"/>
    </row>
    <row r="32" spans="1:3" ht="13.9" customHeight="1">
      <c r="A32" s="24"/>
      <c r="B32" s="24"/>
      <c r="C32" s="24" t="s">
        <v>1439</v>
      </c>
    </row>
    <row r="33" spans="1:3" ht="13.9" customHeight="1">
      <c r="A33" s="24"/>
      <c r="B33" s="24"/>
      <c r="C33" s="24"/>
    </row>
    <row r="34" spans="1:3" ht="13.9" customHeight="1">
      <c r="A34" s="24"/>
      <c r="B34" s="24"/>
      <c r="C34" s="24" t="s">
        <v>1440</v>
      </c>
    </row>
    <row r="35" spans="1:3" ht="13.9" customHeight="1">
      <c r="A35" s="24"/>
      <c r="B35" s="24" t="s">
        <v>1444</v>
      </c>
      <c r="C35" s="24"/>
    </row>
    <row r="36" spans="1:3" ht="13.9" customHeight="1">
      <c r="A36" s="24"/>
      <c r="B36" s="24" t="s">
        <v>1049</v>
      </c>
      <c r="C36" s="24"/>
    </row>
    <row r="37" spans="1:3" ht="13.9" customHeight="1">
      <c r="A37" s="24"/>
      <c r="B37" s="24"/>
      <c r="C37" s="24"/>
    </row>
    <row r="38" spans="1:3" ht="13.9" customHeight="1">
      <c r="A38" s="24"/>
      <c r="B38" s="24"/>
      <c r="C38" s="24" t="s">
        <v>1441</v>
      </c>
    </row>
    <row r="39" spans="1:3" ht="13.9" customHeight="1">
      <c r="A39" s="24"/>
      <c r="B39" s="24" t="s">
        <v>1442</v>
      </c>
      <c r="C39" s="24"/>
    </row>
    <row r="40" spans="1:3" ht="13.9" customHeight="1">
      <c r="A40" s="24"/>
      <c r="B40" s="24"/>
      <c r="C40" s="24"/>
    </row>
    <row r="41" spans="1:3" ht="13.9" customHeight="1">
      <c r="A41" s="24"/>
      <c r="B41" s="24"/>
      <c r="C41" s="24" t="s">
        <v>1445</v>
      </c>
    </row>
    <row r="42" spans="1:3" ht="13.9" customHeight="1">
      <c r="A42" s="24"/>
      <c r="B42" s="24" t="s">
        <v>1446</v>
      </c>
      <c r="C42" s="24"/>
    </row>
    <row r="43" spans="1:3" ht="13.9" customHeight="1">
      <c r="A43" s="24"/>
      <c r="B43" s="24"/>
      <c r="C43" s="24"/>
    </row>
    <row r="44" spans="1:3" ht="13.9" customHeight="1">
      <c r="A44" s="24"/>
      <c r="B44" s="24"/>
      <c r="C44" s="24" t="s">
        <v>1443</v>
      </c>
    </row>
    <row r="45" spans="1:3" ht="13.9" customHeight="1">
      <c r="A45" s="24"/>
      <c r="B45" s="24" t="s">
        <v>1047</v>
      </c>
      <c r="C45" s="24"/>
    </row>
    <row r="46" spans="1:3" ht="13.9" customHeight="1">
      <c r="A46" s="24"/>
      <c r="B46" s="24"/>
      <c r="C46" s="24"/>
    </row>
    <row r="47" spans="1:3" ht="13.9" customHeight="1">
      <c r="A47" s="25" t="s">
        <v>578</v>
      </c>
      <c r="B47" s="24" t="s">
        <v>1447</v>
      </c>
      <c r="C47" s="24"/>
    </row>
    <row r="48" spans="1:3" ht="13.9" customHeight="1">
      <c r="A48" s="24"/>
      <c r="B48" s="24" t="s">
        <v>1448</v>
      </c>
      <c r="C48" s="24"/>
    </row>
    <row r="49" spans="1:3" ht="13.9" customHeight="1">
      <c r="A49" s="24"/>
      <c r="B49" s="24" t="s">
        <v>1449</v>
      </c>
      <c r="C49" s="24"/>
    </row>
    <row r="50" spans="1:3" ht="13.9" customHeight="1">
      <c r="A50" s="24"/>
      <c r="B50" s="24"/>
      <c r="C50" s="24"/>
    </row>
    <row r="51" spans="1:3" ht="13.9" customHeight="1">
      <c r="A51" s="25" t="s">
        <v>581</v>
      </c>
      <c r="B51" s="24" t="s">
        <v>1450</v>
      </c>
      <c r="C51" s="24"/>
    </row>
    <row r="52" spans="1:3" ht="13.9" customHeight="1">
      <c r="A52" s="24"/>
      <c r="B52" s="24" t="s">
        <v>1451</v>
      </c>
      <c r="C52" s="24"/>
    </row>
    <row r="53" spans="1:3" ht="13.9" customHeight="1">
      <c r="A53" s="24"/>
      <c r="B53" s="24"/>
      <c r="C53" s="24"/>
    </row>
    <row r="54" spans="1:3" ht="13.9" customHeight="1">
      <c r="A54" s="24" t="s">
        <v>250</v>
      </c>
      <c r="B54" s="24"/>
      <c r="C54" s="24"/>
    </row>
    <row r="55" spans="1:3" ht="13.9" customHeight="1">
      <c r="A55" s="24"/>
      <c r="B55" s="24"/>
      <c r="C55" s="24"/>
    </row>
    <row r="56" spans="1:3" ht="13.9" customHeight="1">
      <c r="A56" s="24"/>
      <c r="B56" s="24"/>
      <c r="C56" s="24"/>
    </row>
    <row r="57" spans="1:3" ht="13.9" customHeight="1">
      <c r="A57" s="25"/>
      <c r="B57" s="24"/>
      <c r="C57" s="24"/>
    </row>
    <row r="58" spans="1:3" ht="13.9" customHeight="1">
      <c r="A58" s="24"/>
      <c r="B58" s="24"/>
      <c r="C58" s="24"/>
    </row>
    <row r="59" spans="1:3" ht="13.9" customHeight="1">
      <c r="A59" s="24"/>
      <c r="B59" s="24"/>
      <c r="C59" s="24"/>
    </row>
    <row r="60" spans="1:3" ht="13.9" customHeight="1">
      <c r="A60" s="25"/>
      <c r="B60" s="24"/>
      <c r="C60" s="24"/>
    </row>
    <row r="61" spans="1:3" ht="13.9" customHeight="1">
      <c r="A61" s="24"/>
      <c r="B61" s="24"/>
      <c r="C61" s="24"/>
    </row>
    <row r="62" spans="1:3" ht="13.9" customHeight="1">
      <c r="A62" s="24"/>
      <c r="B62" s="24"/>
      <c r="C62" s="24"/>
    </row>
    <row r="63" spans="1:3" ht="13.9" customHeight="1">
      <c r="A63" s="26"/>
      <c r="B63" s="24"/>
      <c r="C63" s="24"/>
    </row>
    <row r="64" spans="1:3" ht="14">
      <c r="A64" s="24"/>
      <c r="B64" s="24"/>
      <c r="C64" s="24"/>
    </row>
    <row r="65" spans="1:3" ht="14">
      <c r="A65" s="24"/>
      <c r="B65" s="24"/>
      <c r="C65" s="24"/>
    </row>
    <row r="66" spans="1:3" ht="14">
      <c r="A66" s="24"/>
      <c r="B66" s="24"/>
      <c r="C66" s="24"/>
    </row>
    <row r="67" spans="1:3" ht="14">
      <c r="A67" s="24"/>
      <c r="B67" s="24"/>
      <c r="C67" s="24"/>
    </row>
    <row r="68" spans="1:3" ht="14">
      <c r="A68" s="24"/>
      <c r="B68" s="24"/>
      <c r="C68" s="24"/>
    </row>
    <row r="69" spans="1:3" ht="14">
      <c r="A69" s="24"/>
      <c r="B69" s="24"/>
      <c r="C69" s="24"/>
    </row>
    <row r="70" spans="1:3" ht="14">
      <c r="A70" s="24"/>
      <c r="B70" s="24"/>
      <c r="C70" s="24"/>
    </row>
    <row r="71" spans="1:3" ht="14">
      <c r="A71" s="24"/>
      <c r="B71" s="24"/>
      <c r="C71" s="24"/>
    </row>
    <row r="72" spans="1:3" ht="14">
      <c r="A72" s="24"/>
      <c r="B72" s="24"/>
      <c r="C72" s="24"/>
    </row>
    <row r="73" spans="1:3" ht="14">
      <c r="A73" s="24"/>
      <c r="B73" s="24"/>
      <c r="C73" s="24"/>
    </row>
    <row r="74" spans="1:3" ht="14">
      <c r="A74" s="24"/>
      <c r="B74" s="24"/>
      <c r="C74" s="24"/>
    </row>
    <row r="75" spans="1:3" ht="14">
      <c r="A75" s="24"/>
      <c r="B75" s="24"/>
      <c r="C75" s="24"/>
    </row>
    <row r="76" spans="1:3" ht="14">
      <c r="A76" s="24"/>
      <c r="B76" s="24"/>
      <c r="C76" s="24"/>
    </row>
    <row r="77" spans="1:3" ht="14">
      <c r="A77" s="24"/>
      <c r="B77" s="24"/>
      <c r="C77" s="24"/>
    </row>
    <row r="78" spans="1:3" ht="14">
      <c r="A78" s="24"/>
      <c r="B78" s="24"/>
      <c r="C78" s="24"/>
    </row>
    <row r="79" spans="1:3" ht="14">
      <c r="A79" s="24"/>
      <c r="B79" s="24"/>
      <c r="C79" s="24"/>
    </row>
    <row r="80" spans="1:3" ht="14">
      <c r="A80" s="24"/>
      <c r="B80" s="24"/>
      <c r="C80" s="24"/>
    </row>
    <row r="81" spans="1:3" ht="14">
      <c r="A81" s="24"/>
      <c r="B81" s="24"/>
      <c r="C81" s="24"/>
    </row>
    <row r="82" spans="1:3" ht="14">
      <c r="A82" s="24"/>
      <c r="B82" s="24"/>
      <c r="C82" s="24"/>
    </row>
    <row r="83" spans="1:3" ht="14">
      <c r="A83" s="24"/>
      <c r="B83" s="24"/>
      <c r="C83" s="24"/>
    </row>
    <row r="84" spans="1:3" ht="14">
      <c r="A84" s="24"/>
      <c r="B84" s="24"/>
      <c r="C84" s="24"/>
    </row>
    <row r="85" spans="1:3" ht="14">
      <c r="A85" s="24"/>
      <c r="B85" s="24"/>
      <c r="C85" s="24"/>
    </row>
    <row r="86" spans="1:3" ht="14">
      <c r="A86" s="24"/>
      <c r="B86" s="24"/>
      <c r="C86" s="24"/>
    </row>
    <row r="87" spans="1:3" ht="14">
      <c r="A87" s="24"/>
      <c r="B87" s="24"/>
      <c r="C87" s="24"/>
    </row>
    <row r="88" spans="1:3" ht="14">
      <c r="A88" s="24"/>
      <c r="B88" s="24"/>
      <c r="C88" s="24"/>
    </row>
    <row r="89" spans="1:3" ht="14">
      <c r="A89" s="24"/>
      <c r="B89" s="24"/>
      <c r="C89" s="24"/>
    </row>
    <row r="90" spans="1:3" ht="14">
      <c r="A90" s="24"/>
      <c r="B90" s="24"/>
      <c r="C90" s="24"/>
    </row>
    <row r="91" spans="1:3" ht="14">
      <c r="A91" s="24"/>
      <c r="B91" s="24"/>
      <c r="C91" s="24"/>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3">
    <tabColor rgb="FF92D050"/>
    <pageSetUpPr fitToPage="1"/>
  </sheetPr>
  <dimension ref="A1:N74"/>
  <sheetViews>
    <sheetView showGridLines="0" zoomScale="70" workbookViewId="0"/>
  </sheetViews>
  <sheetFormatPr defaultColWidth="10.26953125" defaultRowHeight="15.5"/>
  <cols>
    <col min="1" max="1" width="3" style="111" customWidth="1"/>
    <col min="2" max="2" width="49.81640625" style="111" customWidth="1"/>
    <col min="3" max="3" width="46.453125" style="111" customWidth="1"/>
    <col min="4" max="4" width="6.453125" style="111" customWidth="1"/>
    <col min="5" max="5" width="3" style="111" customWidth="1"/>
    <col min="6" max="6" width="17.81640625" style="111" customWidth="1"/>
    <col min="7" max="7" width="12.1796875" style="111" customWidth="1"/>
    <col min="8" max="8" width="3" style="111" customWidth="1"/>
    <col min="9" max="256" width="10.26953125" style="111"/>
    <col min="257" max="257" width="3" style="111" customWidth="1"/>
    <col min="258" max="258" width="49.81640625" style="111" customWidth="1"/>
    <col min="259" max="259" width="46.453125" style="111" customWidth="1"/>
    <col min="260" max="260" width="6.453125" style="111" customWidth="1"/>
    <col min="261" max="261" width="3" style="111" customWidth="1"/>
    <col min="262" max="262" width="17.81640625" style="111" customWidth="1"/>
    <col min="263" max="263" width="12.1796875" style="111" customWidth="1"/>
    <col min="264" max="264" width="3" style="111" customWidth="1"/>
    <col min="265" max="512" width="10.26953125" style="111"/>
    <col min="513" max="513" width="3" style="111" customWidth="1"/>
    <col min="514" max="514" width="49.81640625" style="111" customWidth="1"/>
    <col min="515" max="515" width="46.453125" style="111" customWidth="1"/>
    <col min="516" max="516" width="6.453125" style="111" customWidth="1"/>
    <col min="517" max="517" width="3" style="111" customWidth="1"/>
    <col min="518" max="518" width="17.81640625" style="111" customWidth="1"/>
    <col min="519" max="519" width="12.1796875" style="111" customWidth="1"/>
    <col min="520" max="520" width="3" style="111" customWidth="1"/>
    <col min="521" max="768" width="10.26953125" style="111"/>
    <col min="769" max="769" width="3" style="111" customWidth="1"/>
    <col min="770" max="770" width="49.81640625" style="111" customWidth="1"/>
    <col min="771" max="771" width="46.453125" style="111" customWidth="1"/>
    <col min="772" max="772" width="6.453125" style="111" customWidth="1"/>
    <col min="773" max="773" width="3" style="111" customWidth="1"/>
    <col min="774" max="774" width="17.81640625" style="111" customWidth="1"/>
    <col min="775" max="775" width="12.1796875" style="111" customWidth="1"/>
    <col min="776" max="776" width="3" style="111" customWidth="1"/>
    <col min="777" max="1024" width="10.26953125" style="111"/>
    <col min="1025" max="1025" width="3" style="111" customWidth="1"/>
    <col min="1026" max="1026" width="49.81640625" style="111" customWidth="1"/>
    <col min="1027" max="1027" width="46.453125" style="111" customWidth="1"/>
    <col min="1028" max="1028" width="6.453125" style="111" customWidth="1"/>
    <col min="1029" max="1029" width="3" style="111" customWidth="1"/>
    <col min="1030" max="1030" width="17.81640625" style="111" customWidth="1"/>
    <col min="1031" max="1031" width="12.1796875" style="111" customWidth="1"/>
    <col min="1032" max="1032" width="3" style="111" customWidth="1"/>
    <col min="1033" max="1280" width="10.26953125" style="111"/>
    <col min="1281" max="1281" width="3" style="111" customWidth="1"/>
    <col min="1282" max="1282" width="49.81640625" style="111" customWidth="1"/>
    <col min="1283" max="1283" width="46.453125" style="111" customWidth="1"/>
    <col min="1284" max="1284" width="6.453125" style="111" customWidth="1"/>
    <col min="1285" max="1285" width="3" style="111" customWidth="1"/>
    <col min="1286" max="1286" width="17.81640625" style="111" customWidth="1"/>
    <col min="1287" max="1287" width="12.1796875" style="111" customWidth="1"/>
    <col min="1288" max="1288" width="3" style="111" customWidth="1"/>
    <col min="1289" max="1536" width="10.26953125" style="111"/>
    <col min="1537" max="1537" width="3" style="111" customWidth="1"/>
    <col min="1538" max="1538" width="49.81640625" style="111" customWidth="1"/>
    <col min="1539" max="1539" width="46.453125" style="111" customWidth="1"/>
    <col min="1540" max="1540" width="6.453125" style="111" customWidth="1"/>
    <col min="1541" max="1541" width="3" style="111" customWidth="1"/>
    <col min="1542" max="1542" width="17.81640625" style="111" customWidth="1"/>
    <col min="1543" max="1543" width="12.1796875" style="111" customWidth="1"/>
    <col min="1544" max="1544" width="3" style="111" customWidth="1"/>
    <col min="1545" max="1792" width="10.26953125" style="111"/>
    <col min="1793" max="1793" width="3" style="111" customWidth="1"/>
    <col min="1794" max="1794" width="49.81640625" style="111" customWidth="1"/>
    <col min="1795" max="1795" width="46.453125" style="111" customWidth="1"/>
    <col min="1796" max="1796" width="6.453125" style="111" customWidth="1"/>
    <col min="1797" max="1797" width="3" style="111" customWidth="1"/>
    <col min="1798" max="1798" width="17.81640625" style="111" customWidth="1"/>
    <col min="1799" max="1799" width="12.1796875" style="111" customWidth="1"/>
    <col min="1800" max="1800" width="3" style="111" customWidth="1"/>
    <col min="1801" max="2048" width="10.26953125" style="111"/>
    <col min="2049" max="2049" width="3" style="111" customWidth="1"/>
    <col min="2050" max="2050" width="49.81640625" style="111" customWidth="1"/>
    <col min="2051" max="2051" width="46.453125" style="111" customWidth="1"/>
    <col min="2052" max="2052" width="6.453125" style="111" customWidth="1"/>
    <col min="2053" max="2053" width="3" style="111" customWidth="1"/>
    <col min="2054" max="2054" width="17.81640625" style="111" customWidth="1"/>
    <col min="2055" max="2055" width="12.1796875" style="111" customWidth="1"/>
    <col min="2056" max="2056" width="3" style="111" customWidth="1"/>
    <col min="2057" max="2304" width="10.26953125" style="111"/>
    <col min="2305" max="2305" width="3" style="111" customWidth="1"/>
    <col min="2306" max="2306" width="49.81640625" style="111" customWidth="1"/>
    <col min="2307" max="2307" width="46.453125" style="111" customWidth="1"/>
    <col min="2308" max="2308" width="6.453125" style="111" customWidth="1"/>
    <col min="2309" max="2309" width="3" style="111" customWidth="1"/>
    <col min="2310" max="2310" width="17.81640625" style="111" customWidth="1"/>
    <col min="2311" max="2311" width="12.1796875" style="111" customWidth="1"/>
    <col min="2312" max="2312" width="3" style="111" customWidth="1"/>
    <col min="2313" max="2560" width="10.26953125" style="111"/>
    <col min="2561" max="2561" width="3" style="111" customWidth="1"/>
    <col min="2562" max="2562" width="49.81640625" style="111" customWidth="1"/>
    <col min="2563" max="2563" width="46.453125" style="111" customWidth="1"/>
    <col min="2564" max="2564" width="6.453125" style="111" customWidth="1"/>
    <col min="2565" max="2565" width="3" style="111" customWidth="1"/>
    <col min="2566" max="2566" width="17.81640625" style="111" customWidth="1"/>
    <col min="2567" max="2567" width="12.1796875" style="111" customWidth="1"/>
    <col min="2568" max="2568" width="3" style="111" customWidth="1"/>
    <col min="2569" max="2816" width="10.26953125" style="111"/>
    <col min="2817" max="2817" width="3" style="111" customWidth="1"/>
    <col min="2818" max="2818" width="49.81640625" style="111" customWidth="1"/>
    <col min="2819" max="2819" width="46.453125" style="111" customWidth="1"/>
    <col min="2820" max="2820" width="6.453125" style="111" customWidth="1"/>
    <col min="2821" max="2821" width="3" style="111" customWidth="1"/>
    <col min="2822" max="2822" width="17.81640625" style="111" customWidth="1"/>
    <col min="2823" max="2823" width="12.1796875" style="111" customWidth="1"/>
    <col min="2824" max="2824" width="3" style="111" customWidth="1"/>
    <col min="2825" max="3072" width="10.26953125" style="111"/>
    <col min="3073" max="3073" width="3" style="111" customWidth="1"/>
    <col min="3074" max="3074" width="49.81640625" style="111" customWidth="1"/>
    <col min="3075" max="3075" width="46.453125" style="111" customWidth="1"/>
    <col min="3076" max="3076" width="6.453125" style="111" customWidth="1"/>
    <col min="3077" max="3077" width="3" style="111" customWidth="1"/>
    <col min="3078" max="3078" width="17.81640625" style="111" customWidth="1"/>
    <col min="3079" max="3079" width="12.1796875" style="111" customWidth="1"/>
    <col min="3080" max="3080" width="3" style="111" customWidth="1"/>
    <col min="3081" max="3328" width="10.26953125" style="111"/>
    <col min="3329" max="3329" width="3" style="111" customWidth="1"/>
    <col min="3330" max="3330" width="49.81640625" style="111" customWidth="1"/>
    <col min="3331" max="3331" width="46.453125" style="111" customWidth="1"/>
    <col min="3332" max="3332" width="6.453125" style="111" customWidth="1"/>
    <col min="3333" max="3333" width="3" style="111" customWidth="1"/>
    <col min="3334" max="3334" width="17.81640625" style="111" customWidth="1"/>
    <col min="3335" max="3335" width="12.1796875" style="111" customWidth="1"/>
    <col min="3336" max="3336" width="3" style="111" customWidth="1"/>
    <col min="3337" max="3584" width="10.26953125" style="111"/>
    <col min="3585" max="3585" width="3" style="111" customWidth="1"/>
    <col min="3586" max="3586" width="49.81640625" style="111" customWidth="1"/>
    <col min="3587" max="3587" width="46.453125" style="111" customWidth="1"/>
    <col min="3588" max="3588" width="6.453125" style="111" customWidth="1"/>
    <col min="3589" max="3589" width="3" style="111" customWidth="1"/>
    <col min="3590" max="3590" width="17.81640625" style="111" customWidth="1"/>
    <col min="3591" max="3591" width="12.1796875" style="111" customWidth="1"/>
    <col min="3592" max="3592" width="3" style="111" customWidth="1"/>
    <col min="3593" max="3840" width="10.26953125" style="111"/>
    <col min="3841" max="3841" width="3" style="111" customWidth="1"/>
    <col min="3842" max="3842" width="49.81640625" style="111" customWidth="1"/>
    <col min="3843" max="3843" width="46.453125" style="111" customWidth="1"/>
    <col min="3844" max="3844" width="6.453125" style="111" customWidth="1"/>
    <col min="3845" max="3845" width="3" style="111" customWidth="1"/>
    <col min="3846" max="3846" width="17.81640625" style="111" customWidth="1"/>
    <col min="3847" max="3847" width="12.1796875" style="111" customWidth="1"/>
    <col min="3848" max="3848" width="3" style="111" customWidth="1"/>
    <col min="3849" max="4096" width="10.26953125" style="111"/>
    <col min="4097" max="4097" width="3" style="111" customWidth="1"/>
    <col min="4098" max="4098" width="49.81640625" style="111" customWidth="1"/>
    <col min="4099" max="4099" width="46.453125" style="111" customWidth="1"/>
    <col min="4100" max="4100" width="6.453125" style="111" customWidth="1"/>
    <col min="4101" max="4101" width="3" style="111" customWidth="1"/>
    <col min="4102" max="4102" width="17.81640625" style="111" customWidth="1"/>
    <col min="4103" max="4103" width="12.1796875" style="111" customWidth="1"/>
    <col min="4104" max="4104" width="3" style="111" customWidth="1"/>
    <col min="4105" max="4352" width="10.26953125" style="111"/>
    <col min="4353" max="4353" width="3" style="111" customWidth="1"/>
    <col min="4354" max="4354" width="49.81640625" style="111" customWidth="1"/>
    <col min="4355" max="4355" width="46.453125" style="111" customWidth="1"/>
    <col min="4356" max="4356" width="6.453125" style="111" customWidth="1"/>
    <col min="4357" max="4357" width="3" style="111" customWidth="1"/>
    <col min="4358" max="4358" width="17.81640625" style="111" customWidth="1"/>
    <col min="4359" max="4359" width="12.1796875" style="111" customWidth="1"/>
    <col min="4360" max="4360" width="3" style="111" customWidth="1"/>
    <col min="4361" max="4608" width="10.26953125" style="111"/>
    <col min="4609" max="4609" width="3" style="111" customWidth="1"/>
    <col min="4610" max="4610" width="49.81640625" style="111" customWidth="1"/>
    <col min="4611" max="4611" width="46.453125" style="111" customWidth="1"/>
    <col min="4612" max="4612" width="6.453125" style="111" customWidth="1"/>
    <col min="4613" max="4613" width="3" style="111" customWidth="1"/>
    <col min="4614" max="4614" width="17.81640625" style="111" customWidth="1"/>
    <col min="4615" max="4615" width="12.1796875" style="111" customWidth="1"/>
    <col min="4616" max="4616" width="3" style="111" customWidth="1"/>
    <col min="4617" max="4864" width="10.26953125" style="111"/>
    <col min="4865" max="4865" width="3" style="111" customWidth="1"/>
    <col min="4866" max="4866" width="49.81640625" style="111" customWidth="1"/>
    <col min="4867" max="4867" width="46.453125" style="111" customWidth="1"/>
    <col min="4868" max="4868" width="6.453125" style="111" customWidth="1"/>
    <col min="4869" max="4869" width="3" style="111" customWidth="1"/>
    <col min="4870" max="4870" width="17.81640625" style="111" customWidth="1"/>
    <col min="4871" max="4871" width="12.1796875" style="111" customWidth="1"/>
    <col min="4872" max="4872" width="3" style="111" customWidth="1"/>
    <col min="4873" max="5120" width="10.26953125" style="111"/>
    <col min="5121" max="5121" width="3" style="111" customWidth="1"/>
    <col min="5122" max="5122" width="49.81640625" style="111" customWidth="1"/>
    <col min="5123" max="5123" width="46.453125" style="111" customWidth="1"/>
    <col min="5124" max="5124" width="6.453125" style="111" customWidth="1"/>
    <col min="5125" max="5125" width="3" style="111" customWidth="1"/>
    <col min="5126" max="5126" width="17.81640625" style="111" customWidth="1"/>
    <col min="5127" max="5127" width="12.1796875" style="111" customWidth="1"/>
    <col min="5128" max="5128" width="3" style="111" customWidth="1"/>
    <col min="5129" max="5376" width="10.26953125" style="111"/>
    <col min="5377" max="5377" width="3" style="111" customWidth="1"/>
    <col min="5378" max="5378" width="49.81640625" style="111" customWidth="1"/>
    <col min="5379" max="5379" width="46.453125" style="111" customWidth="1"/>
    <col min="5380" max="5380" width="6.453125" style="111" customWidth="1"/>
    <col min="5381" max="5381" width="3" style="111" customWidth="1"/>
    <col min="5382" max="5382" width="17.81640625" style="111" customWidth="1"/>
    <col min="5383" max="5383" width="12.1796875" style="111" customWidth="1"/>
    <col min="5384" max="5384" width="3" style="111" customWidth="1"/>
    <col min="5385" max="5632" width="10.26953125" style="111"/>
    <col min="5633" max="5633" width="3" style="111" customWidth="1"/>
    <col min="5634" max="5634" width="49.81640625" style="111" customWidth="1"/>
    <col min="5635" max="5635" width="46.453125" style="111" customWidth="1"/>
    <col min="5636" max="5636" width="6.453125" style="111" customWidth="1"/>
    <col min="5637" max="5637" width="3" style="111" customWidth="1"/>
    <col min="5638" max="5638" width="17.81640625" style="111" customWidth="1"/>
    <col min="5639" max="5639" width="12.1796875" style="111" customWidth="1"/>
    <col min="5640" max="5640" width="3" style="111" customWidth="1"/>
    <col min="5641" max="5888" width="10.26953125" style="111"/>
    <col min="5889" max="5889" width="3" style="111" customWidth="1"/>
    <col min="5890" max="5890" width="49.81640625" style="111" customWidth="1"/>
    <col min="5891" max="5891" width="46.453125" style="111" customWidth="1"/>
    <col min="5892" max="5892" width="6.453125" style="111" customWidth="1"/>
    <col min="5893" max="5893" width="3" style="111" customWidth="1"/>
    <col min="5894" max="5894" width="17.81640625" style="111" customWidth="1"/>
    <col min="5895" max="5895" width="12.1796875" style="111" customWidth="1"/>
    <col min="5896" max="5896" width="3" style="111" customWidth="1"/>
    <col min="5897" max="6144" width="10.26953125" style="111"/>
    <col min="6145" max="6145" width="3" style="111" customWidth="1"/>
    <col min="6146" max="6146" width="49.81640625" style="111" customWidth="1"/>
    <col min="6147" max="6147" width="46.453125" style="111" customWidth="1"/>
    <col min="6148" max="6148" width="6.453125" style="111" customWidth="1"/>
    <col min="6149" max="6149" width="3" style="111" customWidth="1"/>
    <col min="6150" max="6150" width="17.81640625" style="111" customWidth="1"/>
    <col min="6151" max="6151" width="12.1796875" style="111" customWidth="1"/>
    <col min="6152" max="6152" width="3" style="111" customWidth="1"/>
    <col min="6153" max="6400" width="10.26953125" style="111"/>
    <col min="6401" max="6401" width="3" style="111" customWidth="1"/>
    <col min="6402" max="6402" width="49.81640625" style="111" customWidth="1"/>
    <col min="6403" max="6403" width="46.453125" style="111" customWidth="1"/>
    <col min="6404" max="6404" width="6.453125" style="111" customWidth="1"/>
    <col min="6405" max="6405" width="3" style="111" customWidth="1"/>
    <col min="6406" max="6406" width="17.81640625" style="111" customWidth="1"/>
    <col min="6407" max="6407" width="12.1796875" style="111" customWidth="1"/>
    <col min="6408" max="6408" width="3" style="111" customWidth="1"/>
    <col min="6409" max="6656" width="10.26953125" style="111"/>
    <col min="6657" max="6657" width="3" style="111" customWidth="1"/>
    <col min="6658" max="6658" width="49.81640625" style="111" customWidth="1"/>
    <col min="6659" max="6659" width="46.453125" style="111" customWidth="1"/>
    <col min="6660" max="6660" width="6.453125" style="111" customWidth="1"/>
    <col min="6661" max="6661" width="3" style="111" customWidth="1"/>
    <col min="6662" max="6662" width="17.81640625" style="111" customWidth="1"/>
    <col min="6663" max="6663" width="12.1796875" style="111" customWidth="1"/>
    <col min="6664" max="6664" width="3" style="111" customWidth="1"/>
    <col min="6665" max="6912" width="10.26953125" style="111"/>
    <col min="6913" max="6913" width="3" style="111" customWidth="1"/>
    <col min="6914" max="6914" width="49.81640625" style="111" customWidth="1"/>
    <col min="6915" max="6915" width="46.453125" style="111" customWidth="1"/>
    <col min="6916" max="6916" width="6.453125" style="111" customWidth="1"/>
    <col min="6917" max="6917" width="3" style="111" customWidth="1"/>
    <col min="6918" max="6918" width="17.81640625" style="111" customWidth="1"/>
    <col min="6919" max="6919" width="12.1796875" style="111" customWidth="1"/>
    <col min="6920" max="6920" width="3" style="111" customWidth="1"/>
    <col min="6921" max="7168" width="10.26953125" style="111"/>
    <col min="7169" max="7169" width="3" style="111" customWidth="1"/>
    <col min="7170" max="7170" width="49.81640625" style="111" customWidth="1"/>
    <col min="7171" max="7171" width="46.453125" style="111" customWidth="1"/>
    <col min="7172" max="7172" width="6.453125" style="111" customWidth="1"/>
    <col min="7173" max="7173" width="3" style="111" customWidth="1"/>
    <col min="7174" max="7174" width="17.81640625" style="111" customWidth="1"/>
    <col min="7175" max="7175" width="12.1796875" style="111" customWidth="1"/>
    <col min="7176" max="7176" width="3" style="111" customWidth="1"/>
    <col min="7177" max="7424" width="10.26953125" style="111"/>
    <col min="7425" max="7425" width="3" style="111" customWidth="1"/>
    <col min="7426" max="7426" width="49.81640625" style="111" customWidth="1"/>
    <col min="7427" max="7427" width="46.453125" style="111" customWidth="1"/>
    <col min="7428" max="7428" width="6.453125" style="111" customWidth="1"/>
    <col min="7429" max="7429" width="3" style="111" customWidth="1"/>
    <col min="7430" max="7430" width="17.81640625" style="111" customWidth="1"/>
    <col min="7431" max="7431" width="12.1796875" style="111" customWidth="1"/>
    <col min="7432" max="7432" width="3" style="111" customWidth="1"/>
    <col min="7433" max="7680" width="10.26953125" style="111"/>
    <col min="7681" max="7681" width="3" style="111" customWidth="1"/>
    <col min="7682" max="7682" width="49.81640625" style="111" customWidth="1"/>
    <col min="7683" max="7683" width="46.453125" style="111" customWidth="1"/>
    <col min="7684" max="7684" width="6.453125" style="111" customWidth="1"/>
    <col min="7685" max="7685" width="3" style="111" customWidth="1"/>
    <col min="7686" max="7686" width="17.81640625" style="111" customWidth="1"/>
    <col min="7687" max="7687" width="12.1796875" style="111" customWidth="1"/>
    <col min="7688" max="7688" width="3" style="111" customWidth="1"/>
    <col min="7689" max="7936" width="10.26953125" style="111"/>
    <col min="7937" max="7937" width="3" style="111" customWidth="1"/>
    <col min="7938" max="7938" width="49.81640625" style="111" customWidth="1"/>
    <col min="7939" max="7939" width="46.453125" style="111" customWidth="1"/>
    <col min="7940" max="7940" width="6.453125" style="111" customWidth="1"/>
    <col min="7941" max="7941" width="3" style="111" customWidth="1"/>
    <col min="7942" max="7942" width="17.81640625" style="111" customWidth="1"/>
    <col min="7943" max="7943" width="12.1796875" style="111" customWidth="1"/>
    <col min="7944" max="7944" width="3" style="111" customWidth="1"/>
    <col min="7945" max="8192" width="10.26953125" style="111"/>
    <col min="8193" max="8193" width="3" style="111" customWidth="1"/>
    <col min="8194" max="8194" width="49.81640625" style="111" customWidth="1"/>
    <col min="8195" max="8195" width="46.453125" style="111" customWidth="1"/>
    <col min="8196" max="8196" width="6.453125" style="111" customWidth="1"/>
    <col min="8197" max="8197" width="3" style="111" customWidth="1"/>
    <col min="8198" max="8198" width="17.81640625" style="111" customWidth="1"/>
    <col min="8199" max="8199" width="12.1796875" style="111" customWidth="1"/>
    <col min="8200" max="8200" width="3" style="111" customWidth="1"/>
    <col min="8201" max="8448" width="10.26953125" style="111"/>
    <col min="8449" max="8449" width="3" style="111" customWidth="1"/>
    <col min="8450" max="8450" width="49.81640625" style="111" customWidth="1"/>
    <col min="8451" max="8451" width="46.453125" style="111" customWidth="1"/>
    <col min="8452" max="8452" width="6.453125" style="111" customWidth="1"/>
    <col min="8453" max="8453" width="3" style="111" customWidth="1"/>
    <col min="8454" max="8454" width="17.81640625" style="111" customWidth="1"/>
    <col min="8455" max="8455" width="12.1796875" style="111" customWidth="1"/>
    <col min="8456" max="8456" width="3" style="111" customWidth="1"/>
    <col min="8457" max="8704" width="10.26953125" style="111"/>
    <col min="8705" max="8705" width="3" style="111" customWidth="1"/>
    <col min="8706" max="8706" width="49.81640625" style="111" customWidth="1"/>
    <col min="8707" max="8707" width="46.453125" style="111" customWidth="1"/>
    <col min="8708" max="8708" width="6.453125" style="111" customWidth="1"/>
    <col min="8709" max="8709" width="3" style="111" customWidth="1"/>
    <col min="8710" max="8710" width="17.81640625" style="111" customWidth="1"/>
    <col min="8711" max="8711" width="12.1796875" style="111" customWidth="1"/>
    <col min="8712" max="8712" width="3" style="111" customWidth="1"/>
    <col min="8713" max="8960" width="10.26953125" style="111"/>
    <col min="8961" max="8961" width="3" style="111" customWidth="1"/>
    <col min="8962" max="8962" width="49.81640625" style="111" customWidth="1"/>
    <col min="8963" max="8963" width="46.453125" style="111" customWidth="1"/>
    <col min="8964" max="8964" width="6.453125" style="111" customWidth="1"/>
    <col min="8965" max="8965" width="3" style="111" customWidth="1"/>
    <col min="8966" max="8966" width="17.81640625" style="111" customWidth="1"/>
    <col min="8967" max="8967" width="12.1796875" style="111" customWidth="1"/>
    <col min="8968" max="8968" width="3" style="111" customWidth="1"/>
    <col min="8969" max="9216" width="10.26953125" style="111"/>
    <col min="9217" max="9217" width="3" style="111" customWidth="1"/>
    <col min="9218" max="9218" width="49.81640625" style="111" customWidth="1"/>
    <col min="9219" max="9219" width="46.453125" style="111" customWidth="1"/>
    <col min="9220" max="9220" width="6.453125" style="111" customWidth="1"/>
    <col min="9221" max="9221" width="3" style="111" customWidth="1"/>
    <col min="9222" max="9222" width="17.81640625" style="111" customWidth="1"/>
    <col min="9223" max="9223" width="12.1796875" style="111" customWidth="1"/>
    <col min="9224" max="9224" width="3" style="111" customWidth="1"/>
    <col min="9225" max="9472" width="10.26953125" style="111"/>
    <col min="9473" max="9473" width="3" style="111" customWidth="1"/>
    <col min="9474" max="9474" width="49.81640625" style="111" customWidth="1"/>
    <col min="9475" max="9475" width="46.453125" style="111" customWidth="1"/>
    <col min="9476" max="9476" width="6.453125" style="111" customWidth="1"/>
    <col min="9477" max="9477" width="3" style="111" customWidth="1"/>
    <col min="9478" max="9478" width="17.81640625" style="111" customWidth="1"/>
    <col min="9479" max="9479" width="12.1796875" style="111" customWidth="1"/>
    <col min="9480" max="9480" width="3" style="111" customWidth="1"/>
    <col min="9481" max="9728" width="10.26953125" style="111"/>
    <col min="9729" max="9729" width="3" style="111" customWidth="1"/>
    <col min="9730" max="9730" width="49.81640625" style="111" customWidth="1"/>
    <col min="9731" max="9731" width="46.453125" style="111" customWidth="1"/>
    <col min="9732" max="9732" width="6.453125" style="111" customWidth="1"/>
    <col min="9733" max="9733" width="3" style="111" customWidth="1"/>
    <col min="9734" max="9734" width="17.81640625" style="111" customWidth="1"/>
    <col min="9735" max="9735" width="12.1796875" style="111" customWidth="1"/>
    <col min="9736" max="9736" width="3" style="111" customWidth="1"/>
    <col min="9737" max="9984" width="10.26953125" style="111"/>
    <col min="9985" max="9985" width="3" style="111" customWidth="1"/>
    <col min="9986" max="9986" width="49.81640625" style="111" customWidth="1"/>
    <col min="9987" max="9987" width="46.453125" style="111" customWidth="1"/>
    <col min="9988" max="9988" width="6.453125" style="111" customWidth="1"/>
    <col min="9989" max="9989" width="3" style="111" customWidth="1"/>
    <col min="9990" max="9990" width="17.81640625" style="111" customWidth="1"/>
    <col min="9991" max="9991" width="12.1796875" style="111" customWidth="1"/>
    <col min="9992" max="9992" width="3" style="111" customWidth="1"/>
    <col min="9993" max="10240" width="10.26953125" style="111"/>
    <col min="10241" max="10241" width="3" style="111" customWidth="1"/>
    <col min="10242" max="10242" width="49.81640625" style="111" customWidth="1"/>
    <col min="10243" max="10243" width="46.453125" style="111" customWidth="1"/>
    <col min="10244" max="10244" width="6.453125" style="111" customWidth="1"/>
    <col min="10245" max="10245" width="3" style="111" customWidth="1"/>
    <col min="10246" max="10246" width="17.81640625" style="111" customWidth="1"/>
    <col min="10247" max="10247" width="12.1796875" style="111" customWidth="1"/>
    <col min="10248" max="10248" width="3" style="111" customWidth="1"/>
    <col min="10249" max="10496" width="10.26953125" style="111"/>
    <col min="10497" max="10497" width="3" style="111" customWidth="1"/>
    <col min="10498" max="10498" width="49.81640625" style="111" customWidth="1"/>
    <col min="10499" max="10499" width="46.453125" style="111" customWidth="1"/>
    <col min="10500" max="10500" width="6.453125" style="111" customWidth="1"/>
    <col min="10501" max="10501" width="3" style="111" customWidth="1"/>
    <col min="10502" max="10502" width="17.81640625" style="111" customWidth="1"/>
    <col min="10503" max="10503" width="12.1796875" style="111" customWidth="1"/>
    <col min="10504" max="10504" width="3" style="111" customWidth="1"/>
    <col min="10505" max="10752" width="10.26953125" style="111"/>
    <col min="10753" max="10753" width="3" style="111" customWidth="1"/>
    <col min="10754" max="10754" width="49.81640625" style="111" customWidth="1"/>
    <col min="10755" max="10755" width="46.453125" style="111" customWidth="1"/>
    <col min="10756" max="10756" width="6.453125" style="111" customWidth="1"/>
    <col min="10757" max="10757" width="3" style="111" customWidth="1"/>
    <col min="10758" max="10758" width="17.81640625" style="111" customWidth="1"/>
    <col min="10759" max="10759" width="12.1796875" style="111" customWidth="1"/>
    <col min="10760" max="10760" width="3" style="111" customWidth="1"/>
    <col min="10761" max="11008" width="10.26953125" style="111"/>
    <col min="11009" max="11009" width="3" style="111" customWidth="1"/>
    <col min="11010" max="11010" width="49.81640625" style="111" customWidth="1"/>
    <col min="11011" max="11011" width="46.453125" style="111" customWidth="1"/>
    <col min="11012" max="11012" width="6.453125" style="111" customWidth="1"/>
    <col min="11013" max="11013" width="3" style="111" customWidth="1"/>
    <col min="11014" max="11014" width="17.81640625" style="111" customWidth="1"/>
    <col min="11015" max="11015" width="12.1796875" style="111" customWidth="1"/>
    <col min="11016" max="11016" width="3" style="111" customWidth="1"/>
    <col min="11017" max="11264" width="10.26953125" style="111"/>
    <col min="11265" max="11265" width="3" style="111" customWidth="1"/>
    <col min="11266" max="11266" width="49.81640625" style="111" customWidth="1"/>
    <col min="11267" max="11267" width="46.453125" style="111" customWidth="1"/>
    <col min="11268" max="11268" width="6.453125" style="111" customWidth="1"/>
    <col min="11269" max="11269" width="3" style="111" customWidth="1"/>
    <col min="11270" max="11270" width="17.81640625" style="111" customWidth="1"/>
    <col min="11271" max="11271" width="12.1796875" style="111" customWidth="1"/>
    <col min="11272" max="11272" width="3" style="111" customWidth="1"/>
    <col min="11273" max="11520" width="10.26953125" style="111"/>
    <col min="11521" max="11521" width="3" style="111" customWidth="1"/>
    <col min="11522" max="11522" width="49.81640625" style="111" customWidth="1"/>
    <col min="11523" max="11523" width="46.453125" style="111" customWidth="1"/>
    <col min="11524" max="11524" width="6.453125" style="111" customWidth="1"/>
    <col min="11525" max="11525" width="3" style="111" customWidth="1"/>
    <col min="11526" max="11526" width="17.81640625" style="111" customWidth="1"/>
    <col min="11527" max="11527" width="12.1796875" style="111" customWidth="1"/>
    <col min="11528" max="11528" width="3" style="111" customWidth="1"/>
    <col min="11529" max="11776" width="10.26953125" style="111"/>
    <col min="11777" max="11777" width="3" style="111" customWidth="1"/>
    <col min="11778" max="11778" width="49.81640625" style="111" customWidth="1"/>
    <col min="11779" max="11779" width="46.453125" style="111" customWidth="1"/>
    <col min="11780" max="11780" width="6.453125" style="111" customWidth="1"/>
    <col min="11781" max="11781" width="3" style="111" customWidth="1"/>
    <col min="11782" max="11782" width="17.81640625" style="111" customWidth="1"/>
    <col min="11783" max="11783" width="12.1796875" style="111" customWidth="1"/>
    <col min="11784" max="11784" width="3" style="111" customWidth="1"/>
    <col min="11785" max="12032" width="10.26953125" style="111"/>
    <col min="12033" max="12033" width="3" style="111" customWidth="1"/>
    <col min="12034" max="12034" width="49.81640625" style="111" customWidth="1"/>
    <col min="12035" max="12035" width="46.453125" style="111" customWidth="1"/>
    <col min="12036" max="12036" width="6.453125" style="111" customWidth="1"/>
    <col min="12037" max="12037" width="3" style="111" customWidth="1"/>
    <col min="12038" max="12038" width="17.81640625" style="111" customWidth="1"/>
    <col min="12039" max="12039" width="12.1796875" style="111" customWidth="1"/>
    <col min="12040" max="12040" width="3" style="111" customWidth="1"/>
    <col min="12041" max="12288" width="10.26953125" style="111"/>
    <col min="12289" max="12289" width="3" style="111" customWidth="1"/>
    <col min="12290" max="12290" width="49.81640625" style="111" customWidth="1"/>
    <col min="12291" max="12291" width="46.453125" style="111" customWidth="1"/>
    <col min="12292" max="12292" width="6.453125" style="111" customWidth="1"/>
    <col min="12293" max="12293" width="3" style="111" customWidth="1"/>
    <col min="12294" max="12294" width="17.81640625" style="111" customWidth="1"/>
    <col min="12295" max="12295" width="12.1796875" style="111" customWidth="1"/>
    <col min="12296" max="12296" width="3" style="111" customWidth="1"/>
    <col min="12297" max="12544" width="10.26953125" style="111"/>
    <col min="12545" max="12545" width="3" style="111" customWidth="1"/>
    <col min="12546" max="12546" width="49.81640625" style="111" customWidth="1"/>
    <col min="12547" max="12547" width="46.453125" style="111" customWidth="1"/>
    <col min="12548" max="12548" width="6.453125" style="111" customWidth="1"/>
    <col min="12549" max="12549" width="3" style="111" customWidth="1"/>
    <col min="12550" max="12550" width="17.81640625" style="111" customWidth="1"/>
    <col min="12551" max="12551" width="12.1796875" style="111" customWidth="1"/>
    <col min="12552" max="12552" width="3" style="111" customWidth="1"/>
    <col min="12553" max="12800" width="10.26953125" style="111"/>
    <col min="12801" max="12801" width="3" style="111" customWidth="1"/>
    <col min="12802" max="12802" width="49.81640625" style="111" customWidth="1"/>
    <col min="12803" max="12803" width="46.453125" style="111" customWidth="1"/>
    <col min="12804" max="12804" width="6.453125" style="111" customWidth="1"/>
    <col min="12805" max="12805" width="3" style="111" customWidth="1"/>
    <col min="12806" max="12806" width="17.81640625" style="111" customWidth="1"/>
    <col min="12807" max="12807" width="12.1796875" style="111" customWidth="1"/>
    <col min="12808" max="12808" width="3" style="111" customWidth="1"/>
    <col min="12809" max="13056" width="10.26953125" style="111"/>
    <col min="13057" max="13057" width="3" style="111" customWidth="1"/>
    <col min="13058" max="13058" width="49.81640625" style="111" customWidth="1"/>
    <col min="13059" max="13059" width="46.453125" style="111" customWidth="1"/>
    <col min="13060" max="13060" width="6.453125" style="111" customWidth="1"/>
    <col min="13061" max="13061" width="3" style="111" customWidth="1"/>
    <col min="13062" max="13062" width="17.81640625" style="111" customWidth="1"/>
    <col min="13063" max="13063" width="12.1796875" style="111" customWidth="1"/>
    <col min="13064" max="13064" width="3" style="111" customWidth="1"/>
    <col min="13065" max="13312" width="10.26953125" style="111"/>
    <col min="13313" max="13313" width="3" style="111" customWidth="1"/>
    <col min="13314" max="13314" width="49.81640625" style="111" customWidth="1"/>
    <col min="13315" max="13315" width="46.453125" style="111" customWidth="1"/>
    <col min="13316" max="13316" width="6.453125" style="111" customWidth="1"/>
    <col min="13317" max="13317" width="3" style="111" customWidth="1"/>
    <col min="13318" max="13318" width="17.81640625" style="111" customWidth="1"/>
    <col min="13319" max="13319" width="12.1796875" style="111" customWidth="1"/>
    <col min="13320" max="13320" width="3" style="111" customWidth="1"/>
    <col min="13321" max="13568" width="10.26953125" style="111"/>
    <col min="13569" max="13569" width="3" style="111" customWidth="1"/>
    <col min="13570" max="13570" width="49.81640625" style="111" customWidth="1"/>
    <col min="13571" max="13571" width="46.453125" style="111" customWidth="1"/>
    <col min="13572" max="13572" width="6.453125" style="111" customWidth="1"/>
    <col min="13573" max="13573" width="3" style="111" customWidth="1"/>
    <col min="13574" max="13574" width="17.81640625" style="111" customWidth="1"/>
    <col min="13575" max="13575" width="12.1796875" style="111" customWidth="1"/>
    <col min="13576" max="13576" width="3" style="111" customWidth="1"/>
    <col min="13577" max="13824" width="10.26953125" style="111"/>
    <col min="13825" max="13825" width="3" style="111" customWidth="1"/>
    <col min="13826" max="13826" width="49.81640625" style="111" customWidth="1"/>
    <col min="13827" max="13827" width="46.453125" style="111" customWidth="1"/>
    <col min="13828" max="13828" width="6.453125" style="111" customWidth="1"/>
    <col min="13829" max="13829" width="3" style="111" customWidth="1"/>
    <col min="13830" max="13830" width="17.81640625" style="111" customWidth="1"/>
    <col min="13831" max="13831" width="12.1796875" style="111" customWidth="1"/>
    <col min="13832" max="13832" width="3" style="111" customWidth="1"/>
    <col min="13833" max="14080" width="10.26953125" style="111"/>
    <col min="14081" max="14081" width="3" style="111" customWidth="1"/>
    <col min="14082" max="14082" width="49.81640625" style="111" customWidth="1"/>
    <col min="14083" max="14083" width="46.453125" style="111" customWidth="1"/>
    <col min="14084" max="14084" width="6.453125" style="111" customWidth="1"/>
    <col min="14085" max="14085" width="3" style="111" customWidth="1"/>
    <col min="14086" max="14086" width="17.81640625" style="111" customWidth="1"/>
    <col min="14087" max="14087" width="12.1796875" style="111" customWidth="1"/>
    <col min="14088" max="14088" width="3" style="111" customWidth="1"/>
    <col min="14089" max="14336" width="10.26953125" style="111"/>
    <col min="14337" max="14337" width="3" style="111" customWidth="1"/>
    <col min="14338" max="14338" width="49.81640625" style="111" customWidth="1"/>
    <col min="14339" max="14339" width="46.453125" style="111" customWidth="1"/>
    <col min="14340" max="14340" width="6.453125" style="111" customWidth="1"/>
    <col min="14341" max="14341" width="3" style="111" customWidth="1"/>
    <col min="14342" max="14342" width="17.81640625" style="111" customWidth="1"/>
    <col min="14343" max="14343" width="12.1796875" style="111" customWidth="1"/>
    <col min="14344" max="14344" width="3" style="111" customWidth="1"/>
    <col min="14345" max="14592" width="10.26953125" style="111"/>
    <col min="14593" max="14593" width="3" style="111" customWidth="1"/>
    <col min="14594" max="14594" width="49.81640625" style="111" customWidth="1"/>
    <col min="14595" max="14595" width="46.453125" style="111" customWidth="1"/>
    <col min="14596" max="14596" width="6.453125" style="111" customWidth="1"/>
    <col min="14597" max="14597" width="3" style="111" customWidth="1"/>
    <col min="14598" max="14598" width="17.81640625" style="111" customWidth="1"/>
    <col min="14599" max="14599" width="12.1796875" style="111" customWidth="1"/>
    <col min="14600" max="14600" width="3" style="111" customWidth="1"/>
    <col min="14601" max="14848" width="10.26953125" style="111"/>
    <col min="14849" max="14849" width="3" style="111" customWidth="1"/>
    <col min="14850" max="14850" width="49.81640625" style="111" customWidth="1"/>
    <col min="14851" max="14851" width="46.453125" style="111" customWidth="1"/>
    <col min="14852" max="14852" width="6.453125" style="111" customWidth="1"/>
    <col min="14853" max="14853" width="3" style="111" customWidth="1"/>
    <col min="14854" max="14854" width="17.81640625" style="111" customWidth="1"/>
    <col min="14855" max="14855" width="12.1796875" style="111" customWidth="1"/>
    <col min="14856" max="14856" width="3" style="111" customWidth="1"/>
    <col min="14857" max="15104" width="10.26953125" style="111"/>
    <col min="15105" max="15105" width="3" style="111" customWidth="1"/>
    <col min="15106" max="15106" width="49.81640625" style="111" customWidth="1"/>
    <col min="15107" max="15107" width="46.453125" style="111" customWidth="1"/>
    <col min="15108" max="15108" width="6.453125" style="111" customWidth="1"/>
    <col min="15109" max="15109" width="3" style="111" customWidth="1"/>
    <col min="15110" max="15110" width="17.81640625" style="111" customWidth="1"/>
    <col min="15111" max="15111" width="12.1796875" style="111" customWidth="1"/>
    <col min="15112" max="15112" width="3" style="111" customWidth="1"/>
    <col min="15113" max="15360" width="10.26953125" style="111"/>
    <col min="15361" max="15361" width="3" style="111" customWidth="1"/>
    <col min="15362" max="15362" width="49.81640625" style="111" customWidth="1"/>
    <col min="15363" max="15363" width="46.453125" style="111" customWidth="1"/>
    <col min="15364" max="15364" width="6.453125" style="111" customWidth="1"/>
    <col min="15365" max="15365" width="3" style="111" customWidth="1"/>
    <col min="15366" max="15366" width="17.81640625" style="111" customWidth="1"/>
    <col min="15367" max="15367" width="12.1796875" style="111" customWidth="1"/>
    <col min="15368" max="15368" width="3" style="111" customWidth="1"/>
    <col min="15369" max="15616" width="10.26953125" style="111"/>
    <col min="15617" max="15617" width="3" style="111" customWidth="1"/>
    <col min="15618" max="15618" width="49.81640625" style="111" customWidth="1"/>
    <col min="15619" max="15619" width="46.453125" style="111" customWidth="1"/>
    <col min="15620" max="15620" width="6.453125" style="111" customWidth="1"/>
    <col min="15621" max="15621" width="3" style="111" customWidth="1"/>
    <col min="15622" max="15622" width="17.81640625" style="111" customWidth="1"/>
    <col min="15623" max="15623" width="12.1796875" style="111" customWidth="1"/>
    <col min="15624" max="15624" width="3" style="111" customWidth="1"/>
    <col min="15625" max="15872" width="10.26953125" style="111"/>
    <col min="15873" max="15873" width="3" style="111" customWidth="1"/>
    <col min="15874" max="15874" width="49.81640625" style="111" customWidth="1"/>
    <col min="15875" max="15875" width="46.453125" style="111" customWidth="1"/>
    <col min="15876" max="15876" width="6.453125" style="111" customWidth="1"/>
    <col min="15877" max="15877" width="3" style="111" customWidth="1"/>
    <col min="15878" max="15878" width="17.81640625" style="111" customWidth="1"/>
    <col min="15879" max="15879" width="12.1796875" style="111" customWidth="1"/>
    <col min="15880" max="15880" width="3" style="111" customWidth="1"/>
    <col min="15881" max="16128" width="10.26953125" style="111"/>
    <col min="16129" max="16129" width="3" style="111" customWidth="1"/>
    <col min="16130" max="16130" width="49.81640625" style="111" customWidth="1"/>
    <col min="16131" max="16131" width="46.453125" style="111" customWidth="1"/>
    <col min="16132" max="16132" width="6.453125" style="111" customWidth="1"/>
    <col min="16133" max="16133" width="3" style="111" customWidth="1"/>
    <col min="16134" max="16134" width="17.81640625" style="111" customWidth="1"/>
    <col min="16135" max="16135" width="12.1796875" style="111" customWidth="1"/>
    <col min="16136" max="16136" width="3" style="111" customWidth="1"/>
    <col min="16137" max="16384" width="10.26953125" style="111"/>
  </cols>
  <sheetData>
    <row r="1" spans="1:14" ht="17" thickBot="1">
      <c r="A1" s="110" t="str">
        <f>'Annual Report'!A2</f>
        <v>Road Initials:    GTC           Year  2013</v>
      </c>
      <c r="F1" s="112"/>
      <c r="J1" s="2635"/>
      <c r="K1" s="2635"/>
      <c r="L1" s="2635"/>
      <c r="M1" s="2635"/>
      <c r="N1" s="2635"/>
    </row>
    <row r="2" spans="1:14">
      <c r="A2" s="113"/>
      <c r="B2" s="114"/>
      <c r="C2" s="114"/>
      <c r="D2" s="114"/>
      <c r="E2" s="114"/>
      <c r="F2" s="114"/>
      <c r="G2" s="114"/>
      <c r="H2" s="115"/>
    </row>
    <row r="3" spans="1:14" ht="18">
      <c r="A3" s="116" t="s">
        <v>196</v>
      </c>
      <c r="B3" s="117"/>
      <c r="C3" s="118"/>
      <c r="D3" s="118"/>
      <c r="E3" s="118"/>
      <c r="F3" s="118"/>
      <c r="G3" s="118"/>
      <c r="H3" s="119"/>
    </row>
    <row r="4" spans="1:14" ht="18">
      <c r="A4" s="116"/>
      <c r="B4" s="117"/>
      <c r="C4" s="118"/>
      <c r="D4" s="118"/>
      <c r="E4" s="118"/>
      <c r="F4" s="118"/>
      <c r="G4" s="118"/>
      <c r="H4" s="119"/>
    </row>
    <row r="5" spans="1:14" ht="17.149999999999999" customHeight="1">
      <c r="A5" s="85"/>
      <c r="B5" s="120"/>
      <c r="C5" s="120"/>
      <c r="D5" s="120"/>
      <c r="E5" s="120"/>
      <c r="F5" s="120"/>
      <c r="G5" s="120"/>
      <c r="H5" s="121"/>
    </row>
    <row r="6" spans="1:14" s="127" customFormat="1" ht="17.149999999999999" customHeight="1">
      <c r="A6" s="122"/>
      <c r="B6" s="123"/>
      <c r="C6" s="120"/>
      <c r="D6" s="120"/>
      <c r="E6" s="123"/>
      <c r="F6" s="124" t="s">
        <v>197</v>
      </c>
      <c r="G6" s="125" t="s">
        <v>198</v>
      </c>
      <c r="H6" s="126"/>
    </row>
    <row r="7" spans="1:14" ht="17.149999999999999" customHeight="1">
      <c r="A7" s="85"/>
      <c r="B7" s="120"/>
      <c r="C7" s="120"/>
      <c r="D7" s="120"/>
      <c r="E7" s="120"/>
      <c r="F7" s="120"/>
      <c r="G7" s="120"/>
      <c r="H7" s="121"/>
    </row>
    <row r="8" spans="1:14" ht="17.149999999999999" customHeight="1">
      <c r="A8" s="85"/>
      <c r="B8" s="128" t="s">
        <v>199</v>
      </c>
      <c r="C8" s="128"/>
      <c r="D8" s="128"/>
      <c r="E8" s="128"/>
      <c r="F8" s="129" t="s">
        <v>200</v>
      </c>
      <c r="G8" s="128">
        <v>1</v>
      </c>
      <c r="H8" s="121"/>
    </row>
    <row r="9" spans="1:14" ht="17.149999999999999" customHeight="1">
      <c r="A9" s="85"/>
      <c r="B9" s="128" t="s">
        <v>898</v>
      </c>
      <c r="C9" s="128"/>
      <c r="D9" s="128"/>
      <c r="E9" s="128"/>
      <c r="F9" s="129" t="s">
        <v>899</v>
      </c>
      <c r="G9" s="128">
        <v>2</v>
      </c>
      <c r="H9" s="121"/>
    </row>
    <row r="10" spans="1:14" ht="17.149999999999999" customHeight="1">
      <c r="A10" s="85"/>
      <c r="B10" s="128" t="s">
        <v>900</v>
      </c>
      <c r="C10" s="128"/>
      <c r="D10" s="128"/>
      <c r="E10" s="128"/>
      <c r="F10" s="129" t="s">
        <v>901</v>
      </c>
      <c r="G10" s="128">
        <v>3</v>
      </c>
      <c r="H10" s="121"/>
    </row>
    <row r="11" spans="1:14" ht="17.149999999999999" customHeight="1">
      <c r="A11" s="85"/>
      <c r="B11" s="128" t="s">
        <v>902</v>
      </c>
      <c r="C11" s="128"/>
      <c r="D11" s="128"/>
      <c r="E11" s="128"/>
      <c r="F11" s="128">
        <v>200</v>
      </c>
      <c r="G11" s="128">
        <v>5</v>
      </c>
      <c r="H11" s="121"/>
      <c r="J11" s="2536"/>
    </row>
    <row r="12" spans="1:14" ht="17.149999999999999" customHeight="1">
      <c r="A12" s="85"/>
      <c r="B12" s="128" t="s">
        <v>903</v>
      </c>
      <c r="C12" s="128"/>
      <c r="D12" s="128"/>
      <c r="E12" s="128"/>
      <c r="F12" s="128">
        <v>210</v>
      </c>
      <c r="G12" s="128">
        <v>16</v>
      </c>
      <c r="H12" s="121"/>
    </row>
    <row r="13" spans="1:14" ht="17.149999999999999" customHeight="1">
      <c r="A13" s="85"/>
      <c r="B13" s="128" t="s">
        <v>1452</v>
      </c>
      <c r="C13" s="128"/>
      <c r="D13" s="128"/>
      <c r="E13" s="128"/>
      <c r="F13" s="128">
        <v>220</v>
      </c>
      <c r="G13" s="128">
        <v>19</v>
      </c>
      <c r="H13" s="121"/>
    </row>
    <row r="14" spans="1:14" ht="17.149999999999999" customHeight="1">
      <c r="A14" s="85"/>
      <c r="B14" s="128" t="s">
        <v>904</v>
      </c>
      <c r="C14" s="128"/>
      <c r="D14" s="128"/>
      <c r="E14" s="128"/>
      <c r="F14" s="128">
        <v>230</v>
      </c>
      <c r="G14" s="128">
        <v>20</v>
      </c>
      <c r="H14" s="121"/>
    </row>
    <row r="15" spans="1:14" ht="17.149999999999999" customHeight="1">
      <c r="A15" s="85"/>
      <c r="B15" s="128" t="s">
        <v>1691</v>
      </c>
      <c r="C15" s="128"/>
      <c r="D15" s="128"/>
      <c r="E15" s="128"/>
      <c r="F15" s="128">
        <v>240</v>
      </c>
      <c r="G15" s="128">
        <v>21</v>
      </c>
      <c r="H15" s="121"/>
    </row>
    <row r="16" spans="1:14" ht="17.149999999999999" customHeight="1">
      <c r="A16" s="85"/>
      <c r="B16" s="128" t="s">
        <v>1453</v>
      </c>
      <c r="C16" s="128"/>
      <c r="D16" s="128"/>
      <c r="E16" s="128"/>
      <c r="F16" s="128">
        <v>245</v>
      </c>
      <c r="G16" s="128">
        <v>23</v>
      </c>
      <c r="H16" s="121"/>
    </row>
    <row r="17" spans="1:8" ht="17.149999999999999" customHeight="1">
      <c r="A17" s="85"/>
      <c r="B17" s="130" t="s">
        <v>905</v>
      </c>
      <c r="C17" s="128"/>
      <c r="D17" s="128"/>
      <c r="E17" s="128"/>
      <c r="F17" s="128">
        <v>310</v>
      </c>
      <c r="G17" s="128">
        <v>26</v>
      </c>
      <c r="H17" s="121"/>
    </row>
    <row r="18" spans="1:8" ht="17.149999999999999" customHeight="1">
      <c r="A18" s="85"/>
      <c r="B18" s="130" t="s">
        <v>0</v>
      </c>
      <c r="C18" s="128"/>
      <c r="D18" s="128"/>
      <c r="E18" s="128"/>
      <c r="F18" s="129" t="s">
        <v>906</v>
      </c>
      <c r="G18" s="128">
        <v>30</v>
      </c>
      <c r="H18" s="121"/>
    </row>
    <row r="19" spans="1:8" ht="17.149999999999999" customHeight="1">
      <c r="A19" s="85"/>
      <c r="B19" s="130" t="s">
        <v>907</v>
      </c>
      <c r="C19" s="128"/>
      <c r="D19" s="128"/>
      <c r="E19" s="128"/>
      <c r="F19" s="129">
        <v>330</v>
      </c>
      <c r="G19" s="128">
        <v>32</v>
      </c>
      <c r="H19" s="121"/>
    </row>
    <row r="20" spans="1:8" ht="17.149999999999999" customHeight="1">
      <c r="A20" s="85"/>
      <c r="B20" s="130" t="s">
        <v>1767</v>
      </c>
      <c r="C20" s="128"/>
      <c r="D20" s="128"/>
      <c r="E20" s="128"/>
      <c r="F20" s="129">
        <v>332</v>
      </c>
      <c r="G20" s="128">
        <v>34</v>
      </c>
      <c r="H20" s="121"/>
    </row>
    <row r="21" spans="1:8" ht="17.149999999999999" customHeight="1">
      <c r="A21" s="85"/>
      <c r="B21" s="130" t="s">
        <v>908</v>
      </c>
      <c r="C21" s="128"/>
      <c r="D21" s="128"/>
      <c r="E21" s="128"/>
      <c r="F21" s="129">
        <v>335</v>
      </c>
      <c r="G21" s="128">
        <v>35</v>
      </c>
      <c r="H21" s="121"/>
    </row>
    <row r="22" spans="1:8" ht="17.149999999999999" customHeight="1">
      <c r="A22" s="85"/>
      <c r="B22" s="128" t="s">
        <v>909</v>
      </c>
      <c r="C22" s="128"/>
      <c r="D22" s="128"/>
      <c r="E22" s="128"/>
      <c r="F22" s="129">
        <v>339</v>
      </c>
      <c r="G22" s="128">
        <v>36</v>
      </c>
      <c r="H22" s="121"/>
    </row>
    <row r="23" spans="1:8" ht="17.149999999999999" customHeight="1">
      <c r="A23" s="85"/>
      <c r="B23" s="130" t="s">
        <v>910</v>
      </c>
      <c r="C23" s="128"/>
      <c r="D23" s="128"/>
      <c r="E23" s="128"/>
      <c r="F23" s="129">
        <v>340</v>
      </c>
      <c r="G23" s="128">
        <v>37</v>
      </c>
      <c r="H23" s="121"/>
    </row>
    <row r="24" spans="1:8" ht="17.149999999999999" customHeight="1">
      <c r="A24" s="85"/>
      <c r="B24" s="130" t="s">
        <v>911</v>
      </c>
      <c r="C24" s="128"/>
      <c r="D24" s="128"/>
      <c r="E24" s="128"/>
      <c r="F24" s="129">
        <v>342</v>
      </c>
      <c r="G24" s="128">
        <v>38</v>
      </c>
      <c r="H24" s="121"/>
    </row>
    <row r="25" spans="1:8" ht="17.149999999999999" customHeight="1">
      <c r="A25" s="85"/>
      <c r="B25" s="130" t="s">
        <v>912</v>
      </c>
      <c r="C25" s="128"/>
      <c r="D25" s="128"/>
      <c r="E25" s="128"/>
      <c r="F25" s="128">
        <v>350</v>
      </c>
      <c r="G25" s="128">
        <v>40</v>
      </c>
      <c r="H25" s="121"/>
    </row>
    <row r="26" spans="1:8" ht="17.149999999999999" customHeight="1">
      <c r="A26" s="85"/>
      <c r="B26" s="130" t="s">
        <v>913</v>
      </c>
      <c r="C26" s="128"/>
      <c r="D26" s="128"/>
      <c r="E26" s="128"/>
      <c r="F26" s="128">
        <v>351</v>
      </c>
      <c r="G26" s="128">
        <v>41</v>
      </c>
      <c r="H26" s="121"/>
    </row>
    <row r="27" spans="1:8" ht="17.149999999999999" customHeight="1">
      <c r="A27" s="85"/>
      <c r="B27" s="130" t="s">
        <v>914</v>
      </c>
      <c r="C27" s="128"/>
      <c r="D27" s="128"/>
      <c r="E27" s="128"/>
      <c r="F27" s="131" t="s">
        <v>915</v>
      </c>
      <c r="G27" s="128">
        <v>42</v>
      </c>
      <c r="H27" s="121"/>
    </row>
    <row r="28" spans="1:8" ht="16.5" customHeight="1">
      <c r="A28" s="85"/>
      <c r="B28" s="130" t="s">
        <v>1779</v>
      </c>
      <c r="C28" s="128"/>
      <c r="D28" s="128"/>
      <c r="E28" s="128"/>
      <c r="F28" s="131" t="s">
        <v>916</v>
      </c>
      <c r="G28" s="128">
        <v>43</v>
      </c>
      <c r="H28" s="121"/>
    </row>
    <row r="29" spans="1:8" ht="17.149999999999999" customHeight="1">
      <c r="A29" s="85"/>
      <c r="B29" s="128" t="s">
        <v>934</v>
      </c>
      <c r="C29" s="128"/>
      <c r="D29" s="128"/>
      <c r="E29" s="128"/>
      <c r="F29" s="128">
        <v>410</v>
      </c>
      <c r="G29" s="128">
        <v>45</v>
      </c>
      <c r="H29" s="121"/>
    </row>
    <row r="30" spans="1:8" ht="17.149999999999999" customHeight="1">
      <c r="A30" s="85"/>
      <c r="B30" s="128" t="s">
        <v>935</v>
      </c>
      <c r="C30" s="128"/>
      <c r="D30" s="128"/>
      <c r="E30" s="128"/>
      <c r="F30" s="128">
        <v>412</v>
      </c>
      <c r="G30" s="128">
        <v>52</v>
      </c>
      <c r="H30" s="121"/>
    </row>
    <row r="31" spans="1:8" ht="17.149999999999999" customHeight="1">
      <c r="A31" s="85"/>
      <c r="B31" s="130" t="s">
        <v>936</v>
      </c>
      <c r="C31" s="128"/>
      <c r="D31" s="128"/>
      <c r="E31" s="128"/>
      <c r="F31" s="128">
        <v>414</v>
      </c>
      <c r="G31" s="128">
        <v>53</v>
      </c>
      <c r="H31" s="121"/>
    </row>
    <row r="32" spans="1:8" ht="17.149999999999999" customHeight="1">
      <c r="A32" s="85"/>
      <c r="B32" s="128" t="s">
        <v>937</v>
      </c>
      <c r="C32" s="128"/>
      <c r="D32" s="128"/>
      <c r="E32" s="128"/>
      <c r="F32" s="128">
        <v>415</v>
      </c>
      <c r="G32" s="128">
        <v>56</v>
      </c>
      <c r="H32" s="121"/>
    </row>
    <row r="33" spans="1:8" ht="17.149999999999999" customHeight="1">
      <c r="A33" s="85"/>
      <c r="B33" s="128" t="s">
        <v>938</v>
      </c>
      <c r="C33" s="128"/>
      <c r="D33" s="128"/>
      <c r="E33" s="128"/>
      <c r="F33" s="128">
        <v>416</v>
      </c>
      <c r="G33" s="128">
        <v>58</v>
      </c>
      <c r="H33" s="121"/>
    </row>
    <row r="34" spans="1:8" ht="17.149999999999999" customHeight="1">
      <c r="A34" s="85"/>
      <c r="B34" s="128" t="s">
        <v>939</v>
      </c>
      <c r="C34" s="128"/>
      <c r="D34" s="128"/>
      <c r="E34" s="128"/>
      <c r="F34" s="128">
        <v>417</v>
      </c>
      <c r="G34" s="128">
        <v>60</v>
      </c>
      <c r="H34" s="121"/>
    </row>
    <row r="35" spans="1:8" ht="17.149999999999999" customHeight="1">
      <c r="A35" s="85"/>
      <c r="B35" s="128" t="s">
        <v>940</v>
      </c>
      <c r="C35" s="128"/>
      <c r="D35" s="128"/>
      <c r="E35" s="128"/>
      <c r="F35" s="128">
        <v>418</v>
      </c>
      <c r="G35" s="128">
        <v>61</v>
      </c>
      <c r="H35" s="121"/>
    </row>
    <row r="36" spans="1:8" ht="17.149999999999999" customHeight="1">
      <c r="A36" s="85"/>
      <c r="B36" s="128" t="s">
        <v>941</v>
      </c>
      <c r="C36" s="128"/>
      <c r="D36" s="128"/>
      <c r="E36" s="128"/>
      <c r="F36" s="128">
        <v>450</v>
      </c>
      <c r="G36" s="128">
        <v>63</v>
      </c>
      <c r="H36" s="121"/>
    </row>
    <row r="37" spans="1:8" ht="17.149999999999999" customHeight="1">
      <c r="A37" s="85"/>
      <c r="B37" s="130" t="s">
        <v>942</v>
      </c>
      <c r="C37" s="128"/>
      <c r="D37" s="128"/>
      <c r="E37" s="128"/>
      <c r="F37" s="128">
        <v>460</v>
      </c>
      <c r="G37" s="128">
        <v>65</v>
      </c>
      <c r="H37" s="121"/>
    </row>
    <row r="38" spans="1:8" ht="17.149999999999999" customHeight="1">
      <c r="A38" s="85"/>
      <c r="B38" s="128" t="s">
        <v>943</v>
      </c>
      <c r="C38" s="128"/>
      <c r="D38" s="128"/>
      <c r="E38" s="128"/>
      <c r="F38" s="128">
        <v>501</v>
      </c>
      <c r="G38" s="128">
        <v>66</v>
      </c>
      <c r="H38" s="121"/>
    </row>
    <row r="39" spans="1:8" ht="17.149999999999999" customHeight="1">
      <c r="A39" s="85"/>
      <c r="B39" s="130" t="s">
        <v>944</v>
      </c>
      <c r="C39" s="128"/>
      <c r="D39" s="128"/>
      <c r="E39" s="128"/>
      <c r="F39" s="128">
        <v>502</v>
      </c>
      <c r="G39" s="128">
        <v>67</v>
      </c>
      <c r="H39" s="121"/>
    </row>
    <row r="40" spans="1:8" ht="17.149999999999999" customHeight="1">
      <c r="A40" s="85"/>
      <c r="B40" s="130" t="s">
        <v>945</v>
      </c>
      <c r="C40" s="128"/>
      <c r="D40" s="128"/>
      <c r="E40" s="128"/>
      <c r="F40" s="128">
        <v>510</v>
      </c>
      <c r="G40" s="128">
        <v>69</v>
      </c>
      <c r="H40" s="121"/>
    </row>
    <row r="41" spans="1:8" ht="17.149999999999999" customHeight="1">
      <c r="A41" s="85"/>
      <c r="B41" s="130" t="s">
        <v>946</v>
      </c>
      <c r="C41" s="128"/>
      <c r="D41" s="128"/>
      <c r="E41" s="128"/>
      <c r="F41" s="128"/>
      <c r="G41" s="128"/>
      <c r="H41" s="121"/>
    </row>
    <row r="42" spans="1:8" ht="17.149999999999999" customHeight="1">
      <c r="A42" s="85"/>
      <c r="B42" s="128" t="s">
        <v>947</v>
      </c>
      <c r="C42" s="128"/>
      <c r="D42" s="128"/>
      <c r="E42" s="128"/>
      <c r="F42" s="128">
        <v>512</v>
      </c>
      <c r="G42" s="128">
        <v>72</v>
      </c>
      <c r="H42" s="121"/>
    </row>
    <row r="43" spans="1:8" ht="17.149999999999999" customHeight="1">
      <c r="A43" s="85"/>
      <c r="B43" s="128" t="s">
        <v>948</v>
      </c>
      <c r="C43" s="128"/>
      <c r="D43" s="128"/>
      <c r="E43" s="128"/>
      <c r="F43" s="128">
        <v>700</v>
      </c>
      <c r="G43" s="128">
        <v>74</v>
      </c>
      <c r="H43" s="121"/>
    </row>
    <row r="44" spans="1:8" ht="17.149999999999999" customHeight="1">
      <c r="A44" s="85"/>
      <c r="B44" s="130" t="s">
        <v>923</v>
      </c>
      <c r="C44" s="128"/>
      <c r="D44" s="128"/>
      <c r="E44" s="128"/>
      <c r="F44" s="128">
        <v>702</v>
      </c>
      <c r="G44" s="128">
        <v>75</v>
      </c>
      <c r="H44" s="121"/>
    </row>
    <row r="45" spans="1:8" ht="17.149999999999999" customHeight="1">
      <c r="A45" s="85"/>
      <c r="B45" s="128" t="s">
        <v>924</v>
      </c>
      <c r="C45" s="128"/>
      <c r="D45" s="128"/>
      <c r="E45" s="128"/>
      <c r="F45" s="128">
        <v>710</v>
      </c>
      <c r="G45" s="128">
        <v>78</v>
      </c>
      <c r="H45" s="121"/>
    </row>
    <row r="46" spans="1:8" ht="17.149999999999999" customHeight="1">
      <c r="A46" s="85"/>
      <c r="B46" s="128" t="s">
        <v>925</v>
      </c>
      <c r="C46" s="128"/>
      <c r="D46" s="128"/>
      <c r="E46" s="128"/>
      <c r="F46" s="131" t="s">
        <v>926</v>
      </c>
      <c r="G46" s="128">
        <v>84</v>
      </c>
      <c r="H46" s="121"/>
    </row>
    <row r="47" spans="1:8" s="2540" customFormat="1" ht="17.149999999999999" customHeight="1">
      <c r="A47" s="2537"/>
      <c r="B47" s="2538" t="s">
        <v>927</v>
      </c>
      <c r="C47" s="2538"/>
      <c r="D47" s="2538"/>
      <c r="E47" s="2538"/>
      <c r="F47" s="2538">
        <v>720</v>
      </c>
      <c r="G47" s="2538">
        <v>85</v>
      </c>
      <c r="H47" s="2539"/>
    </row>
    <row r="48" spans="1:8" ht="17.149999999999999" customHeight="1">
      <c r="A48" s="85"/>
      <c r="B48" s="128" t="s">
        <v>928</v>
      </c>
      <c r="C48" s="128"/>
      <c r="D48" s="128"/>
      <c r="E48" s="128"/>
      <c r="F48" s="128">
        <v>721</v>
      </c>
      <c r="G48" s="128">
        <v>86</v>
      </c>
      <c r="H48" s="121"/>
    </row>
    <row r="49" spans="1:9" ht="17.149999999999999" customHeight="1">
      <c r="A49" s="85"/>
      <c r="B49" s="130" t="s">
        <v>929</v>
      </c>
      <c r="C49" s="128"/>
      <c r="D49" s="128"/>
      <c r="E49" s="128"/>
      <c r="F49" s="128">
        <v>722</v>
      </c>
      <c r="G49" s="128">
        <v>87</v>
      </c>
      <c r="H49" s="121"/>
    </row>
    <row r="50" spans="1:9" ht="17.149999999999999" customHeight="1">
      <c r="A50" s="85"/>
      <c r="B50" s="128" t="s">
        <v>930</v>
      </c>
      <c r="C50" s="128"/>
      <c r="D50" s="128"/>
      <c r="E50" s="128"/>
      <c r="F50" s="128">
        <v>723</v>
      </c>
      <c r="G50" s="128">
        <v>88</v>
      </c>
      <c r="H50" s="121"/>
    </row>
    <row r="51" spans="1:9" ht="17.149999999999999" customHeight="1">
      <c r="A51" s="85"/>
      <c r="B51" s="130" t="s">
        <v>931</v>
      </c>
      <c r="C51" s="128"/>
      <c r="D51" s="128"/>
      <c r="E51" s="128"/>
      <c r="F51" s="128">
        <v>724</v>
      </c>
      <c r="G51" s="128">
        <v>89</v>
      </c>
      <c r="H51" s="121"/>
    </row>
    <row r="52" spans="1:9" ht="17.149999999999999" customHeight="1">
      <c r="A52" s="85"/>
      <c r="B52" s="128" t="s">
        <v>932</v>
      </c>
      <c r="C52" s="128"/>
      <c r="D52" s="128"/>
      <c r="E52" s="128"/>
      <c r="F52" s="128">
        <v>725</v>
      </c>
      <c r="G52" s="128">
        <v>90</v>
      </c>
      <c r="H52" s="121"/>
    </row>
    <row r="53" spans="1:9" ht="17.149999999999999" customHeight="1">
      <c r="A53" s="85"/>
      <c r="B53" s="128" t="s">
        <v>933</v>
      </c>
      <c r="C53" s="128"/>
      <c r="D53" s="128"/>
      <c r="E53" s="128"/>
      <c r="F53" s="128">
        <v>726</v>
      </c>
      <c r="G53" s="128">
        <v>91</v>
      </c>
      <c r="H53" s="121"/>
    </row>
    <row r="54" spans="1:9" ht="17.149999999999999" customHeight="1">
      <c r="A54" s="85"/>
      <c r="B54" s="2137" t="s">
        <v>1</v>
      </c>
      <c r="C54" s="2137"/>
      <c r="D54" s="2137"/>
      <c r="E54" s="2137"/>
      <c r="F54" s="2137">
        <v>750</v>
      </c>
      <c r="G54" s="2137">
        <v>91</v>
      </c>
      <c r="H54" s="121"/>
    </row>
    <row r="55" spans="1:9" ht="17.149999999999999" customHeight="1">
      <c r="A55" s="85"/>
      <c r="B55" s="128" t="s">
        <v>956</v>
      </c>
      <c r="C55" s="128"/>
      <c r="D55" s="128"/>
      <c r="E55" s="128"/>
      <c r="F55" s="128">
        <v>755</v>
      </c>
      <c r="G55" s="128">
        <v>94</v>
      </c>
      <c r="H55" s="121"/>
    </row>
    <row r="56" spans="1:9" ht="17.149999999999999" customHeight="1">
      <c r="A56" s="85"/>
      <c r="B56" s="128" t="s">
        <v>1706</v>
      </c>
      <c r="C56" s="128"/>
      <c r="D56" s="128"/>
      <c r="E56" s="128"/>
      <c r="F56" s="129"/>
      <c r="G56" s="128">
        <v>98</v>
      </c>
      <c r="H56" s="121"/>
    </row>
    <row r="57" spans="1:9" ht="17.149999999999999" customHeight="1">
      <c r="A57" s="85"/>
      <c r="B57" s="128" t="s">
        <v>1768</v>
      </c>
      <c r="C57" s="128"/>
      <c r="D57" s="128"/>
      <c r="E57" s="128"/>
      <c r="F57" s="2632" t="s">
        <v>1707</v>
      </c>
      <c r="G57" s="128">
        <v>99</v>
      </c>
      <c r="H57" s="121"/>
      <c r="I57" s="130"/>
    </row>
    <row r="58" spans="1:9" ht="17.149999999999999" customHeight="1">
      <c r="A58" s="85"/>
      <c r="B58" s="128" t="s">
        <v>1775</v>
      </c>
      <c r="C58" s="128"/>
      <c r="D58" s="128"/>
      <c r="E58" s="128"/>
      <c r="F58" s="129" t="s">
        <v>1708</v>
      </c>
      <c r="G58" s="128">
        <v>101</v>
      </c>
      <c r="H58" s="121"/>
      <c r="I58" s="2541"/>
    </row>
    <row r="59" spans="1:9" ht="17.149999999999999" customHeight="1">
      <c r="A59" s="85"/>
      <c r="B59" s="128" t="s">
        <v>1769</v>
      </c>
      <c r="C59" s="128"/>
      <c r="D59" s="128"/>
      <c r="E59" s="128"/>
      <c r="F59" s="129" t="s">
        <v>1709</v>
      </c>
      <c r="G59" s="128">
        <v>102</v>
      </c>
      <c r="H59" s="121"/>
      <c r="I59" s="130"/>
    </row>
    <row r="60" spans="1:9" ht="17.149999999999999" customHeight="1">
      <c r="A60" s="85"/>
      <c r="B60" s="128" t="s">
        <v>1780</v>
      </c>
      <c r="C60" s="128"/>
      <c r="D60" s="128"/>
      <c r="E60" s="128"/>
      <c r="F60" s="129" t="s">
        <v>1710</v>
      </c>
      <c r="G60" s="128">
        <v>103</v>
      </c>
      <c r="H60" s="121"/>
      <c r="I60" s="130"/>
    </row>
    <row r="61" spans="1:9" ht="17.149999999999999" customHeight="1">
      <c r="A61" s="85"/>
      <c r="B61" s="128" t="s">
        <v>1770</v>
      </c>
      <c r="C61" s="128"/>
      <c r="D61" s="128"/>
      <c r="E61" s="128"/>
      <c r="F61" s="129" t="s">
        <v>1711</v>
      </c>
      <c r="G61" s="128">
        <v>104</v>
      </c>
      <c r="H61" s="121"/>
      <c r="I61" s="128"/>
    </row>
    <row r="62" spans="1:9" ht="17.149999999999999" customHeight="1">
      <c r="A62" s="85"/>
      <c r="B62" s="128" t="s">
        <v>1771</v>
      </c>
      <c r="C62" s="128"/>
      <c r="D62" s="128"/>
      <c r="E62" s="128"/>
      <c r="F62" s="129" t="s">
        <v>1712</v>
      </c>
      <c r="G62" s="128">
        <v>111</v>
      </c>
      <c r="H62" s="121"/>
      <c r="I62" s="128"/>
    </row>
    <row r="63" spans="1:9" ht="17.149999999999999" customHeight="1">
      <c r="A63" s="85"/>
      <c r="B63" s="128" t="s">
        <v>1772</v>
      </c>
      <c r="C63" s="128"/>
      <c r="D63" s="128"/>
      <c r="E63" s="128"/>
      <c r="F63" s="129" t="s">
        <v>1713</v>
      </c>
      <c r="G63" s="128">
        <v>113</v>
      </c>
      <c r="H63" s="121"/>
      <c r="I63" s="128"/>
    </row>
    <row r="64" spans="1:9" ht="17.149999999999999" customHeight="1">
      <c r="A64" s="85"/>
      <c r="B64" s="128" t="s">
        <v>1773</v>
      </c>
      <c r="C64" s="128"/>
      <c r="D64" s="128"/>
      <c r="E64" s="128"/>
      <c r="F64" s="129" t="s">
        <v>1714</v>
      </c>
      <c r="G64" s="128">
        <v>119</v>
      </c>
      <c r="H64" s="121"/>
      <c r="I64" s="128"/>
    </row>
    <row r="65" spans="1:9" ht="17.149999999999999" customHeight="1">
      <c r="A65" s="85"/>
      <c r="B65" s="128" t="s">
        <v>1774</v>
      </c>
      <c r="C65" s="128"/>
      <c r="D65" s="128"/>
      <c r="E65" s="128"/>
      <c r="F65" s="129" t="s">
        <v>1715</v>
      </c>
      <c r="G65" s="128">
        <v>120</v>
      </c>
      <c r="H65" s="121"/>
      <c r="I65" s="2538"/>
    </row>
    <row r="66" spans="1:9" ht="16.5" customHeight="1">
      <c r="A66" s="85"/>
      <c r="B66" s="128" t="s">
        <v>957</v>
      </c>
      <c r="C66" s="128"/>
      <c r="D66" s="128"/>
      <c r="E66" s="128"/>
      <c r="F66" s="128"/>
      <c r="G66" s="128">
        <v>121</v>
      </c>
      <c r="H66" s="121"/>
    </row>
    <row r="67" spans="1:9" ht="17.149999999999999" customHeight="1">
      <c r="A67" s="85"/>
      <c r="B67" s="128" t="s">
        <v>958</v>
      </c>
      <c r="C67" s="128"/>
      <c r="D67" s="128"/>
      <c r="E67" s="128"/>
      <c r="F67" s="128"/>
      <c r="G67" s="128">
        <v>122</v>
      </c>
      <c r="H67" s="121"/>
    </row>
    <row r="68" spans="1:9" ht="17.149999999999999" customHeight="1">
      <c r="A68" s="85"/>
      <c r="B68" s="128" t="s">
        <v>959</v>
      </c>
      <c r="C68" s="128"/>
      <c r="D68" s="128"/>
      <c r="E68" s="128"/>
      <c r="F68" s="128"/>
      <c r="G68" s="128">
        <v>123</v>
      </c>
      <c r="H68" s="121"/>
    </row>
    <row r="69" spans="1:9" ht="17.149999999999999" customHeight="1">
      <c r="A69" s="85"/>
      <c r="B69" s="128"/>
      <c r="C69" s="128"/>
      <c r="D69" s="128"/>
      <c r="E69" s="128"/>
      <c r="F69" s="128"/>
      <c r="G69" s="128"/>
      <c r="H69" s="121"/>
    </row>
    <row r="70" spans="1:9" ht="17.149999999999999" customHeight="1">
      <c r="A70" s="85"/>
      <c r="B70" s="128"/>
      <c r="C70" s="128"/>
      <c r="D70" s="128"/>
      <c r="E70" s="128"/>
      <c r="F70" s="128"/>
      <c r="G70" s="128"/>
      <c r="H70" s="121"/>
    </row>
    <row r="71" spans="1:9" ht="17.149999999999999" customHeight="1" thickBot="1">
      <c r="A71" s="132"/>
      <c r="B71" s="133"/>
      <c r="C71" s="133"/>
      <c r="D71" s="133"/>
      <c r="E71" s="133"/>
      <c r="F71" s="133"/>
      <c r="G71" s="133"/>
      <c r="H71" s="134"/>
    </row>
    <row r="72" spans="1:9" ht="16.5">
      <c r="A72" s="135" t="s">
        <v>195</v>
      </c>
      <c r="B72" s="135"/>
      <c r="C72" s="135"/>
      <c r="D72" s="135"/>
      <c r="E72" s="135"/>
      <c r="F72" s="135"/>
      <c r="G72" s="135"/>
    </row>
    <row r="73" spans="1:9" ht="16.5">
      <c r="B73" s="135"/>
      <c r="C73" s="135"/>
      <c r="D73" s="135"/>
      <c r="E73" s="135"/>
      <c r="F73" s="135"/>
      <c r="G73" s="135"/>
    </row>
    <row r="74" spans="1:9" ht="16.5">
      <c r="B74" s="135"/>
      <c r="C74" s="135"/>
      <c r="D74" s="135"/>
      <c r="E74" s="135"/>
      <c r="F74" s="135"/>
      <c r="G74" s="135"/>
    </row>
  </sheetData>
  <phoneticPr fontId="0" type="noConversion"/>
  <printOptions horizontalCentered="1"/>
  <pageMargins left="0.25" right="0.25" top="0.35" bottom="0.1" header="0.511811023622047" footer="0.511811023622047"/>
  <pageSetup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Sheet4">
    <tabColor rgb="FF92D050"/>
    <pageSetUpPr fitToPage="1"/>
  </sheetPr>
  <dimension ref="A1:F73"/>
  <sheetViews>
    <sheetView showGridLines="0" zoomScale="65" workbookViewId="0"/>
  </sheetViews>
  <sheetFormatPr defaultColWidth="10.26953125" defaultRowHeight="15.5"/>
  <cols>
    <col min="1" max="1" width="5.7265625" style="27" customWidth="1"/>
    <col min="2" max="2" width="49.81640625" style="27" customWidth="1"/>
    <col min="3" max="3" width="31" style="27" customWidth="1"/>
    <col min="4" max="4" width="32" style="27" customWidth="1"/>
    <col min="5" max="5" width="17.81640625" style="27" customWidth="1"/>
    <col min="6" max="6" width="3" style="27" customWidth="1"/>
    <col min="7" max="256" width="10.26953125" style="27"/>
    <col min="257" max="257" width="5.7265625" style="27" customWidth="1"/>
    <col min="258" max="258" width="49.81640625" style="27" customWidth="1"/>
    <col min="259" max="259" width="31" style="27" customWidth="1"/>
    <col min="260" max="260" width="49.81640625" style="27" customWidth="1"/>
    <col min="261" max="261" width="17.81640625" style="27" customWidth="1"/>
    <col min="262" max="262" width="3" style="27" customWidth="1"/>
    <col min="263" max="512" width="10.26953125" style="27"/>
    <col min="513" max="513" width="5.7265625" style="27" customWidth="1"/>
    <col min="514" max="514" width="49.81640625" style="27" customWidth="1"/>
    <col min="515" max="515" width="31" style="27" customWidth="1"/>
    <col min="516" max="516" width="49.81640625" style="27" customWidth="1"/>
    <col min="517" max="517" width="17.81640625" style="27" customWidth="1"/>
    <col min="518" max="518" width="3" style="27" customWidth="1"/>
    <col min="519" max="768" width="10.26953125" style="27"/>
    <col min="769" max="769" width="5.7265625" style="27" customWidth="1"/>
    <col min="770" max="770" width="49.81640625" style="27" customWidth="1"/>
    <col min="771" max="771" width="31" style="27" customWidth="1"/>
    <col min="772" max="772" width="49.81640625" style="27" customWidth="1"/>
    <col min="773" max="773" width="17.81640625" style="27" customWidth="1"/>
    <col min="774" max="774" width="3" style="27" customWidth="1"/>
    <col min="775" max="1024" width="10.26953125" style="27"/>
    <col min="1025" max="1025" width="5.7265625" style="27" customWidth="1"/>
    <col min="1026" max="1026" width="49.81640625" style="27" customWidth="1"/>
    <col min="1027" max="1027" width="31" style="27" customWidth="1"/>
    <col min="1028" max="1028" width="49.81640625" style="27" customWidth="1"/>
    <col min="1029" max="1029" width="17.81640625" style="27" customWidth="1"/>
    <col min="1030" max="1030" width="3" style="27" customWidth="1"/>
    <col min="1031" max="1280" width="10.26953125" style="27"/>
    <col min="1281" max="1281" width="5.7265625" style="27" customWidth="1"/>
    <col min="1282" max="1282" width="49.81640625" style="27" customWidth="1"/>
    <col min="1283" max="1283" width="31" style="27" customWidth="1"/>
    <col min="1284" max="1284" width="49.81640625" style="27" customWidth="1"/>
    <col min="1285" max="1285" width="17.81640625" style="27" customWidth="1"/>
    <col min="1286" max="1286" width="3" style="27" customWidth="1"/>
    <col min="1287" max="1536" width="10.26953125" style="27"/>
    <col min="1537" max="1537" width="5.7265625" style="27" customWidth="1"/>
    <col min="1538" max="1538" width="49.81640625" style="27" customWidth="1"/>
    <col min="1539" max="1539" width="31" style="27" customWidth="1"/>
    <col min="1540" max="1540" width="49.81640625" style="27" customWidth="1"/>
    <col min="1541" max="1541" width="17.81640625" style="27" customWidth="1"/>
    <col min="1542" max="1542" width="3" style="27" customWidth="1"/>
    <col min="1543" max="1792" width="10.26953125" style="27"/>
    <col min="1793" max="1793" width="5.7265625" style="27" customWidth="1"/>
    <col min="1794" max="1794" width="49.81640625" style="27" customWidth="1"/>
    <col min="1795" max="1795" width="31" style="27" customWidth="1"/>
    <col min="1796" max="1796" width="49.81640625" style="27" customWidth="1"/>
    <col min="1797" max="1797" width="17.81640625" style="27" customWidth="1"/>
    <col min="1798" max="1798" width="3" style="27" customWidth="1"/>
    <col min="1799" max="2048" width="10.26953125" style="27"/>
    <col min="2049" max="2049" width="5.7265625" style="27" customWidth="1"/>
    <col min="2050" max="2050" width="49.81640625" style="27" customWidth="1"/>
    <col min="2051" max="2051" width="31" style="27" customWidth="1"/>
    <col min="2052" max="2052" width="49.81640625" style="27" customWidth="1"/>
    <col min="2053" max="2053" width="17.81640625" style="27" customWidth="1"/>
    <col min="2054" max="2054" width="3" style="27" customWidth="1"/>
    <col min="2055" max="2304" width="10.26953125" style="27"/>
    <col min="2305" max="2305" width="5.7265625" style="27" customWidth="1"/>
    <col min="2306" max="2306" width="49.81640625" style="27" customWidth="1"/>
    <col min="2307" max="2307" width="31" style="27" customWidth="1"/>
    <col min="2308" max="2308" width="49.81640625" style="27" customWidth="1"/>
    <col min="2309" max="2309" width="17.81640625" style="27" customWidth="1"/>
    <col min="2310" max="2310" width="3" style="27" customWidth="1"/>
    <col min="2311" max="2560" width="10.26953125" style="27"/>
    <col min="2561" max="2561" width="5.7265625" style="27" customWidth="1"/>
    <col min="2562" max="2562" width="49.81640625" style="27" customWidth="1"/>
    <col min="2563" max="2563" width="31" style="27" customWidth="1"/>
    <col min="2564" max="2564" width="49.81640625" style="27" customWidth="1"/>
    <col min="2565" max="2565" width="17.81640625" style="27" customWidth="1"/>
    <col min="2566" max="2566" width="3" style="27" customWidth="1"/>
    <col min="2567" max="2816" width="10.26953125" style="27"/>
    <col min="2817" max="2817" width="5.7265625" style="27" customWidth="1"/>
    <col min="2818" max="2818" width="49.81640625" style="27" customWidth="1"/>
    <col min="2819" max="2819" width="31" style="27" customWidth="1"/>
    <col min="2820" max="2820" width="49.81640625" style="27" customWidth="1"/>
    <col min="2821" max="2821" width="17.81640625" style="27" customWidth="1"/>
    <col min="2822" max="2822" width="3" style="27" customWidth="1"/>
    <col min="2823" max="3072" width="10.26953125" style="27"/>
    <col min="3073" max="3073" width="5.7265625" style="27" customWidth="1"/>
    <col min="3074" max="3074" width="49.81640625" style="27" customWidth="1"/>
    <col min="3075" max="3075" width="31" style="27" customWidth="1"/>
    <col min="3076" max="3076" width="49.81640625" style="27" customWidth="1"/>
    <col min="3077" max="3077" width="17.81640625" style="27" customWidth="1"/>
    <col min="3078" max="3078" width="3" style="27" customWidth="1"/>
    <col min="3079" max="3328" width="10.26953125" style="27"/>
    <col min="3329" max="3329" width="5.7265625" style="27" customWidth="1"/>
    <col min="3330" max="3330" width="49.81640625" style="27" customWidth="1"/>
    <col min="3331" max="3331" width="31" style="27" customWidth="1"/>
    <col min="3332" max="3332" width="49.81640625" style="27" customWidth="1"/>
    <col min="3333" max="3333" width="17.81640625" style="27" customWidth="1"/>
    <col min="3334" max="3334" width="3" style="27" customWidth="1"/>
    <col min="3335" max="3584" width="10.26953125" style="27"/>
    <col min="3585" max="3585" width="5.7265625" style="27" customWidth="1"/>
    <col min="3586" max="3586" width="49.81640625" style="27" customWidth="1"/>
    <col min="3587" max="3587" width="31" style="27" customWidth="1"/>
    <col min="3588" max="3588" width="49.81640625" style="27" customWidth="1"/>
    <col min="3589" max="3589" width="17.81640625" style="27" customWidth="1"/>
    <col min="3590" max="3590" width="3" style="27" customWidth="1"/>
    <col min="3591" max="3840" width="10.26953125" style="27"/>
    <col min="3841" max="3841" width="5.7265625" style="27" customWidth="1"/>
    <col min="3842" max="3842" width="49.81640625" style="27" customWidth="1"/>
    <col min="3843" max="3843" width="31" style="27" customWidth="1"/>
    <col min="3844" max="3844" width="49.81640625" style="27" customWidth="1"/>
    <col min="3845" max="3845" width="17.81640625" style="27" customWidth="1"/>
    <col min="3846" max="3846" width="3" style="27" customWidth="1"/>
    <col min="3847" max="4096" width="10.26953125" style="27"/>
    <col min="4097" max="4097" width="5.7265625" style="27" customWidth="1"/>
    <col min="4098" max="4098" width="49.81640625" style="27" customWidth="1"/>
    <col min="4099" max="4099" width="31" style="27" customWidth="1"/>
    <col min="4100" max="4100" width="49.81640625" style="27" customWidth="1"/>
    <col min="4101" max="4101" width="17.81640625" style="27" customWidth="1"/>
    <col min="4102" max="4102" width="3" style="27" customWidth="1"/>
    <col min="4103" max="4352" width="10.26953125" style="27"/>
    <col min="4353" max="4353" width="5.7265625" style="27" customWidth="1"/>
    <col min="4354" max="4354" width="49.81640625" style="27" customWidth="1"/>
    <col min="4355" max="4355" width="31" style="27" customWidth="1"/>
    <col min="4356" max="4356" width="49.81640625" style="27" customWidth="1"/>
    <col min="4357" max="4357" width="17.81640625" style="27" customWidth="1"/>
    <col min="4358" max="4358" width="3" style="27" customWidth="1"/>
    <col min="4359" max="4608" width="10.26953125" style="27"/>
    <col min="4609" max="4609" width="5.7265625" style="27" customWidth="1"/>
    <col min="4610" max="4610" width="49.81640625" style="27" customWidth="1"/>
    <col min="4611" max="4611" width="31" style="27" customWidth="1"/>
    <col min="4612" max="4612" width="49.81640625" style="27" customWidth="1"/>
    <col min="4613" max="4613" width="17.81640625" style="27" customWidth="1"/>
    <col min="4614" max="4614" width="3" style="27" customWidth="1"/>
    <col min="4615" max="4864" width="10.26953125" style="27"/>
    <col min="4865" max="4865" width="5.7265625" style="27" customWidth="1"/>
    <col min="4866" max="4866" width="49.81640625" style="27" customWidth="1"/>
    <col min="4867" max="4867" width="31" style="27" customWidth="1"/>
    <col min="4868" max="4868" width="49.81640625" style="27" customWidth="1"/>
    <col min="4869" max="4869" width="17.81640625" style="27" customWidth="1"/>
    <col min="4870" max="4870" width="3" style="27" customWidth="1"/>
    <col min="4871" max="5120" width="10.26953125" style="27"/>
    <col min="5121" max="5121" width="5.7265625" style="27" customWidth="1"/>
    <col min="5122" max="5122" width="49.81640625" style="27" customWidth="1"/>
    <col min="5123" max="5123" width="31" style="27" customWidth="1"/>
    <col min="5124" max="5124" width="49.81640625" style="27" customWidth="1"/>
    <col min="5125" max="5125" width="17.81640625" style="27" customWidth="1"/>
    <col min="5126" max="5126" width="3" style="27" customWidth="1"/>
    <col min="5127" max="5376" width="10.26953125" style="27"/>
    <col min="5377" max="5377" width="5.7265625" style="27" customWidth="1"/>
    <col min="5378" max="5378" width="49.81640625" style="27" customWidth="1"/>
    <col min="5379" max="5379" width="31" style="27" customWidth="1"/>
    <col min="5380" max="5380" width="49.81640625" style="27" customWidth="1"/>
    <col min="5381" max="5381" width="17.81640625" style="27" customWidth="1"/>
    <col min="5382" max="5382" width="3" style="27" customWidth="1"/>
    <col min="5383" max="5632" width="10.26953125" style="27"/>
    <col min="5633" max="5633" width="5.7265625" style="27" customWidth="1"/>
    <col min="5634" max="5634" width="49.81640625" style="27" customWidth="1"/>
    <col min="5635" max="5635" width="31" style="27" customWidth="1"/>
    <col min="5636" max="5636" width="49.81640625" style="27" customWidth="1"/>
    <col min="5637" max="5637" width="17.81640625" style="27" customWidth="1"/>
    <col min="5638" max="5638" width="3" style="27" customWidth="1"/>
    <col min="5639" max="5888" width="10.26953125" style="27"/>
    <col min="5889" max="5889" width="5.7265625" style="27" customWidth="1"/>
    <col min="5890" max="5890" width="49.81640625" style="27" customWidth="1"/>
    <col min="5891" max="5891" width="31" style="27" customWidth="1"/>
    <col min="5892" max="5892" width="49.81640625" style="27" customWidth="1"/>
    <col min="5893" max="5893" width="17.81640625" style="27" customWidth="1"/>
    <col min="5894" max="5894" width="3" style="27" customWidth="1"/>
    <col min="5895" max="6144" width="10.26953125" style="27"/>
    <col min="6145" max="6145" width="5.7265625" style="27" customWidth="1"/>
    <col min="6146" max="6146" width="49.81640625" style="27" customWidth="1"/>
    <col min="6147" max="6147" width="31" style="27" customWidth="1"/>
    <col min="6148" max="6148" width="49.81640625" style="27" customWidth="1"/>
    <col min="6149" max="6149" width="17.81640625" style="27" customWidth="1"/>
    <col min="6150" max="6150" width="3" style="27" customWidth="1"/>
    <col min="6151" max="6400" width="10.26953125" style="27"/>
    <col min="6401" max="6401" width="5.7265625" style="27" customWidth="1"/>
    <col min="6402" max="6402" width="49.81640625" style="27" customWidth="1"/>
    <col min="6403" max="6403" width="31" style="27" customWidth="1"/>
    <col min="6404" max="6404" width="49.81640625" style="27" customWidth="1"/>
    <col min="6405" max="6405" width="17.81640625" style="27" customWidth="1"/>
    <col min="6406" max="6406" width="3" style="27" customWidth="1"/>
    <col min="6407" max="6656" width="10.26953125" style="27"/>
    <col min="6657" max="6657" width="5.7265625" style="27" customWidth="1"/>
    <col min="6658" max="6658" width="49.81640625" style="27" customWidth="1"/>
    <col min="6659" max="6659" width="31" style="27" customWidth="1"/>
    <col min="6660" max="6660" width="49.81640625" style="27" customWidth="1"/>
    <col min="6661" max="6661" width="17.81640625" style="27" customWidth="1"/>
    <col min="6662" max="6662" width="3" style="27" customWidth="1"/>
    <col min="6663" max="6912" width="10.26953125" style="27"/>
    <col min="6913" max="6913" width="5.7265625" style="27" customWidth="1"/>
    <col min="6914" max="6914" width="49.81640625" style="27" customWidth="1"/>
    <col min="6915" max="6915" width="31" style="27" customWidth="1"/>
    <col min="6916" max="6916" width="49.81640625" style="27" customWidth="1"/>
    <col min="6917" max="6917" width="17.81640625" style="27" customWidth="1"/>
    <col min="6918" max="6918" width="3" style="27" customWidth="1"/>
    <col min="6919" max="7168" width="10.26953125" style="27"/>
    <col min="7169" max="7169" width="5.7265625" style="27" customWidth="1"/>
    <col min="7170" max="7170" width="49.81640625" style="27" customWidth="1"/>
    <col min="7171" max="7171" width="31" style="27" customWidth="1"/>
    <col min="7172" max="7172" width="49.81640625" style="27" customWidth="1"/>
    <col min="7173" max="7173" width="17.81640625" style="27" customWidth="1"/>
    <col min="7174" max="7174" width="3" style="27" customWidth="1"/>
    <col min="7175" max="7424" width="10.26953125" style="27"/>
    <col min="7425" max="7425" width="5.7265625" style="27" customWidth="1"/>
    <col min="7426" max="7426" width="49.81640625" style="27" customWidth="1"/>
    <col min="7427" max="7427" width="31" style="27" customWidth="1"/>
    <col min="7428" max="7428" width="49.81640625" style="27" customWidth="1"/>
    <col min="7429" max="7429" width="17.81640625" style="27" customWidth="1"/>
    <col min="7430" max="7430" width="3" style="27" customWidth="1"/>
    <col min="7431" max="7680" width="10.26953125" style="27"/>
    <col min="7681" max="7681" width="5.7265625" style="27" customWidth="1"/>
    <col min="7682" max="7682" width="49.81640625" style="27" customWidth="1"/>
    <col min="7683" max="7683" width="31" style="27" customWidth="1"/>
    <col min="7684" max="7684" width="49.81640625" style="27" customWidth="1"/>
    <col min="7685" max="7685" width="17.81640625" style="27" customWidth="1"/>
    <col min="7686" max="7686" width="3" style="27" customWidth="1"/>
    <col min="7687" max="7936" width="10.26953125" style="27"/>
    <col min="7937" max="7937" width="5.7265625" style="27" customWidth="1"/>
    <col min="7938" max="7938" width="49.81640625" style="27" customWidth="1"/>
    <col min="7939" max="7939" width="31" style="27" customWidth="1"/>
    <col min="7940" max="7940" width="49.81640625" style="27" customWidth="1"/>
    <col min="7941" max="7941" width="17.81640625" style="27" customWidth="1"/>
    <col min="7942" max="7942" width="3" style="27" customWidth="1"/>
    <col min="7943" max="8192" width="10.26953125" style="27"/>
    <col min="8193" max="8193" width="5.7265625" style="27" customWidth="1"/>
    <col min="8194" max="8194" width="49.81640625" style="27" customWidth="1"/>
    <col min="8195" max="8195" width="31" style="27" customWidth="1"/>
    <col min="8196" max="8196" width="49.81640625" style="27" customWidth="1"/>
    <col min="8197" max="8197" width="17.81640625" style="27" customWidth="1"/>
    <col min="8198" max="8198" width="3" style="27" customWidth="1"/>
    <col min="8199" max="8448" width="10.26953125" style="27"/>
    <col min="8449" max="8449" width="5.7265625" style="27" customWidth="1"/>
    <col min="8450" max="8450" width="49.81640625" style="27" customWidth="1"/>
    <col min="8451" max="8451" width="31" style="27" customWidth="1"/>
    <col min="8452" max="8452" width="49.81640625" style="27" customWidth="1"/>
    <col min="8453" max="8453" width="17.81640625" style="27" customWidth="1"/>
    <col min="8454" max="8454" width="3" style="27" customWidth="1"/>
    <col min="8455" max="8704" width="10.26953125" style="27"/>
    <col min="8705" max="8705" width="5.7265625" style="27" customWidth="1"/>
    <col min="8706" max="8706" width="49.81640625" style="27" customWidth="1"/>
    <col min="8707" max="8707" width="31" style="27" customWidth="1"/>
    <col min="8708" max="8708" width="49.81640625" style="27" customWidth="1"/>
    <col min="8709" max="8709" width="17.81640625" style="27" customWidth="1"/>
    <col min="8710" max="8710" width="3" style="27" customWidth="1"/>
    <col min="8711" max="8960" width="10.26953125" style="27"/>
    <col min="8961" max="8961" width="5.7265625" style="27" customWidth="1"/>
    <col min="8962" max="8962" width="49.81640625" style="27" customWidth="1"/>
    <col min="8963" max="8963" width="31" style="27" customWidth="1"/>
    <col min="8964" max="8964" width="49.81640625" style="27" customWidth="1"/>
    <col min="8965" max="8965" width="17.81640625" style="27" customWidth="1"/>
    <col min="8966" max="8966" width="3" style="27" customWidth="1"/>
    <col min="8967" max="9216" width="10.26953125" style="27"/>
    <col min="9217" max="9217" width="5.7265625" style="27" customWidth="1"/>
    <col min="9218" max="9218" width="49.81640625" style="27" customWidth="1"/>
    <col min="9219" max="9219" width="31" style="27" customWidth="1"/>
    <col min="9220" max="9220" width="49.81640625" style="27" customWidth="1"/>
    <col min="9221" max="9221" width="17.81640625" style="27" customWidth="1"/>
    <col min="9222" max="9222" width="3" style="27" customWidth="1"/>
    <col min="9223" max="9472" width="10.26953125" style="27"/>
    <col min="9473" max="9473" width="5.7265625" style="27" customWidth="1"/>
    <col min="9474" max="9474" width="49.81640625" style="27" customWidth="1"/>
    <col min="9475" max="9475" width="31" style="27" customWidth="1"/>
    <col min="9476" max="9476" width="49.81640625" style="27" customWidth="1"/>
    <col min="9477" max="9477" width="17.81640625" style="27" customWidth="1"/>
    <col min="9478" max="9478" width="3" style="27" customWidth="1"/>
    <col min="9479" max="9728" width="10.26953125" style="27"/>
    <col min="9729" max="9729" width="5.7265625" style="27" customWidth="1"/>
    <col min="9730" max="9730" width="49.81640625" style="27" customWidth="1"/>
    <col min="9731" max="9731" width="31" style="27" customWidth="1"/>
    <col min="9732" max="9732" width="49.81640625" style="27" customWidth="1"/>
    <col min="9733" max="9733" width="17.81640625" style="27" customWidth="1"/>
    <col min="9734" max="9734" width="3" style="27" customWidth="1"/>
    <col min="9735" max="9984" width="10.26953125" style="27"/>
    <col min="9985" max="9985" width="5.7265625" style="27" customWidth="1"/>
    <col min="9986" max="9986" width="49.81640625" style="27" customWidth="1"/>
    <col min="9987" max="9987" width="31" style="27" customWidth="1"/>
    <col min="9988" max="9988" width="49.81640625" style="27" customWidth="1"/>
    <col min="9989" max="9989" width="17.81640625" style="27" customWidth="1"/>
    <col min="9990" max="9990" width="3" style="27" customWidth="1"/>
    <col min="9991" max="10240" width="10.26953125" style="27"/>
    <col min="10241" max="10241" width="5.7265625" style="27" customWidth="1"/>
    <col min="10242" max="10242" width="49.81640625" style="27" customWidth="1"/>
    <col min="10243" max="10243" width="31" style="27" customWidth="1"/>
    <col min="10244" max="10244" width="49.81640625" style="27" customWidth="1"/>
    <col min="10245" max="10245" width="17.81640625" style="27" customWidth="1"/>
    <col min="10246" max="10246" width="3" style="27" customWidth="1"/>
    <col min="10247" max="10496" width="10.26953125" style="27"/>
    <col min="10497" max="10497" width="5.7265625" style="27" customWidth="1"/>
    <col min="10498" max="10498" width="49.81640625" style="27" customWidth="1"/>
    <col min="10499" max="10499" width="31" style="27" customWidth="1"/>
    <col min="10500" max="10500" width="49.81640625" style="27" customWidth="1"/>
    <col min="10501" max="10501" width="17.81640625" style="27" customWidth="1"/>
    <col min="10502" max="10502" width="3" style="27" customWidth="1"/>
    <col min="10503" max="10752" width="10.26953125" style="27"/>
    <col min="10753" max="10753" width="5.7265625" style="27" customWidth="1"/>
    <col min="10754" max="10754" width="49.81640625" style="27" customWidth="1"/>
    <col min="10755" max="10755" width="31" style="27" customWidth="1"/>
    <col min="10756" max="10756" width="49.81640625" style="27" customWidth="1"/>
    <col min="10757" max="10757" width="17.81640625" style="27" customWidth="1"/>
    <col min="10758" max="10758" width="3" style="27" customWidth="1"/>
    <col min="10759" max="11008" width="10.26953125" style="27"/>
    <col min="11009" max="11009" width="5.7265625" style="27" customWidth="1"/>
    <col min="11010" max="11010" width="49.81640625" style="27" customWidth="1"/>
    <col min="11011" max="11011" width="31" style="27" customWidth="1"/>
    <col min="11012" max="11012" width="49.81640625" style="27" customWidth="1"/>
    <col min="11013" max="11013" width="17.81640625" style="27" customWidth="1"/>
    <col min="11014" max="11014" width="3" style="27" customWidth="1"/>
    <col min="11015" max="11264" width="10.26953125" style="27"/>
    <col min="11265" max="11265" width="5.7265625" style="27" customWidth="1"/>
    <col min="11266" max="11266" width="49.81640625" style="27" customWidth="1"/>
    <col min="11267" max="11267" width="31" style="27" customWidth="1"/>
    <col min="11268" max="11268" width="49.81640625" style="27" customWidth="1"/>
    <col min="11269" max="11269" width="17.81640625" style="27" customWidth="1"/>
    <col min="11270" max="11270" width="3" style="27" customWidth="1"/>
    <col min="11271" max="11520" width="10.26953125" style="27"/>
    <col min="11521" max="11521" width="5.7265625" style="27" customWidth="1"/>
    <col min="11522" max="11522" width="49.81640625" style="27" customWidth="1"/>
    <col min="11523" max="11523" width="31" style="27" customWidth="1"/>
    <col min="11524" max="11524" width="49.81640625" style="27" customWidth="1"/>
    <col min="11525" max="11525" width="17.81640625" style="27" customWidth="1"/>
    <col min="11526" max="11526" width="3" style="27" customWidth="1"/>
    <col min="11527" max="11776" width="10.26953125" style="27"/>
    <col min="11777" max="11777" width="5.7265625" style="27" customWidth="1"/>
    <col min="11778" max="11778" width="49.81640625" style="27" customWidth="1"/>
    <col min="11779" max="11779" width="31" style="27" customWidth="1"/>
    <col min="11780" max="11780" width="49.81640625" style="27" customWidth="1"/>
    <col min="11781" max="11781" width="17.81640625" style="27" customWidth="1"/>
    <col min="11782" max="11782" width="3" style="27" customWidth="1"/>
    <col min="11783" max="12032" width="10.26953125" style="27"/>
    <col min="12033" max="12033" width="5.7265625" style="27" customWidth="1"/>
    <col min="12034" max="12034" width="49.81640625" style="27" customWidth="1"/>
    <col min="12035" max="12035" width="31" style="27" customWidth="1"/>
    <col min="12036" max="12036" width="49.81640625" style="27" customWidth="1"/>
    <col min="12037" max="12037" width="17.81640625" style="27" customWidth="1"/>
    <col min="12038" max="12038" width="3" style="27" customWidth="1"/>
    <col min="12039" max="12288" width="10.26953125" style="27"/>
    <col min="12289" max="12289" width="5.7265625" style="27" customWidth="1"/>
    <col min="12290" max="12290" width="49.81640625" style="27" customWidth="1"/>
    <col min="12291" max="12291" width="31" style="27" customWidth="1"/>
    <col min="12292" max="12292" width="49.81640625" style="27" customWidth="1"/>
    <col min="12293" max="12293" width="17.81640625" style="27" customWidth="1"/>
    <col min="12294" max="12294" width="3" style="27" customWidth="1"/>
    <col min="12295" max="12544" width="10.26953125" style="27"/>
    <col min="12545" max="12545" width="5.7265625" style="27" customWidth="1"/>
    <col min="12546" max="12546" width="49.81640625" style="27" customWidth="1"/>
    <col min="12547" max="12547" width="31" style="27" customWidth="1"/>
    <col min="12548" max="12548" width="49.81640625" style="27" customWidth="1"/>
    <col min="12549" max="12549" width="17.81640625" style="27" customWidth="1"/>
    <col min="12550" max="12550" width="3" style="27" customWidth="1"/>
    <col min="12551" max="12800" width="10.26953125" style="27"/>
    <col min="12801" max="12801" width="5.7265625" style="27" customWidth="1"/>
    <col min="12802" max="12802" width="49.81640625" style="27" customWidth="1"/>
    <col min="12803" max="12803" width="31" style="27" customWidth="1"/>
    <col min="12804" max="12804" width="49.81640625" style="27" customWidth="1"/>
    <col min="12805" max="12805" width="17.81640625" style="27" customWidth="1"/>
    <col min="12806" max="12806" width="3" style="27" customWidth="1"/>
    <col min="12807" max="13056" width="10.26953125" style="27"/>
    <col min="13057" max="13057" width="5.7265625" style="27" customWidth="1"/>
    <col min="13058" max="13058" width="49.81640625" style="27" customWidth="1"/>
    <col min="13059" max="13059" width="31" style="27" customWidth="1"/>
    <col min="13060" max="13060" width="49.81640625" style="27" customWidth="1"/>
    <col min="13061" max="13061" width="17.81640625" style="27" customWidth="1"/>
    <col min="13062" max="13062" width="3" style="27" customWidth="1"/>
    <col min="13063" max="13312" width="10.26953125" style="27"/>
    <col min="13313" max="13313" width="5.7265625" style="27" customWidth="1"/>
    <col min="13314" max="13314" width="49.81640625" style="27" customWidth="1"/>
    <col min="13315" max="13315" width="31" style="27" customWidth="1"/>
    <col min="13316" max="13316" width="49.81640625" style="27" customWidth="1"/>
    <col min="13317" max="13317" width="17.81640625" style="27" customWidth="1"/>
    <col min="13318" max="13318" width="3" style="27" customWidth="1"/>
    <col min="13319" max="13568" width="10.26953125" style="27"/>
    <col min="13569" max="13569" width="5.7265625" style="27" customWidth="1"/>
    <col min="13570" max="13570" width="49.81640625" style="27" customWidth="1"/>
    <col min="13571" max="13571" width="31" style="27" customWidth="1"/>
    <col min="13572" max="13572" width="49.81640625" style="27" customWidth="1"/>
    <col min="13573" max="13573" width="17.81640625" style="27" customWidth="1"/>
    <col min="13574" max="13574" width="3" style="27" customWidth="1"/>
    <col min="13575" max="13824" width="10.26953125" style="27"/>
    <col min="13825" max="13825" width="5.7265625" style="27" customWidth="1"/>
    <col min="13826" max="13826" width="49.81640625" style="27" customWidth="1"/>
    <col min="13827" max="13827" width="31" style="27" customWidth="1"/>
    <col min="13828" max="13828" width="49.81640625" style="27" customWidth="1"/>
    <col min="13829" max="13829" width="17.81640625" style="27" customWidth="1"/>
    <col min="13830" max="13830" width="3" style="27" customWidth="1"/>
    <col min="13831" max="14080" width="10.26953125" style="27"/>
    <col min="14081" max="14081" width="5.7265625" style="27" customWidth="1"/>
    <col min="14082" max="14082" width="49.81640625" style="27" customWidth="1"/>
    <col min="14083" max="14083" width="31" style="27" customWidth="1"/>
    <col min="14084" max="14084" width="49.81640625" style="27" customWidth="1"/>
    <col min="14085" max="14085" width="17.81640625" style="27" customWidth="1"/>
    <col min="14086" max="14086" width="3" style="27" customWidth="1"/>
    <col min="14087" max="14336" width="10.26953125" style="27"/>
    <col min="14337" max="14337" width="5.7265625" style="27" customWidth="1"/>
    <col min="14338" max="14338" width="49.81640625" style="27" customWidth="1"/>
    <col min="14339" max="14339" width="31" style="27" customWidth="1"/>
    <col min="14340" max="14340" width="49.81640625" style="27" customWidth="1"/>
    <col min="14341" max="14341" width="17.81640625" style="27" customWidth="1"/>
    <col min="14342" max="14342" width="3" style="27" customWidth="1"/>
    <col min="14343" max="14592" width="10.26953125" style="27"/>
    <col min="14593" max="14593" width="5.7265625" style="27" customWidth="1"/>
    <col min="14594" max="14594" width="49.81640625" style="27" customWidth="1"/>
    <col min="14595" max="14595" width="31" style="27" customWidth="1"/>
    <col min="14596" max="14596" width="49.81640625" style="27" customWidth="1"/>
    <col min="14597" max="14597" width="17.81640625" style="27" customWidth="1"/>
    <col min="14598" max="14598" width="3" style="27" customWidth="1"/>
    <col min="14599" max="14848" width="10.26953125" style="27"/>
    <col min="14849" max="14849" width="5.7265625" style="27" customWidth="1"/>
    <col min="14850" max="14850" width="49.81640625" style="27" customWidth="1"/>
    <col min="14851" max="14851" width="31" style="27" customWidth="1"/>
    <col min="14852" max="14852" width="49.81640625" style="27" customWidth="1"/>
    <col min="14853" max="14853" width="17.81640625" style="27" customWidth="1"/>
    <col min="14854" max="14854" width="3" style="27" customWidth="1"/>
    <col min="14855" max="15104" width="10.26953125" style="27"/>
    <col min="15105" max="15105" width="5.7265625" style="27" customWidth="1"/>
    <col min="15106" max="15106" width="49.81640625" style="27" customWidth="1"/>
    <col min="15107" max="15107" width="31" style="27" customWidth="1"/>
    <col min="15108" max="15108" width="49.81640625" style="27" customWidth="1"/>
    <col min="15109" max="15109" width="17.81640625" style="27" customWidth="1"/>
    <col min="15110" max="15110" width="3" style="27" customWidth="1"/>
    <col min="15111" max="15360" width="10.26953125" style="27"/>
    <col min="15361" max="15361" width="5.7265625" style="27" customWidth="1"/>
    <col min="15362" max="15362" width="49.81640625" style="27" customWidth="1"/>
    <col min="15363" max="15363" width="31" style="27" customWidth="1"/>
    <col min="15364" max="15364" width="49.81640625" style="27" customWidth="1"/>
    <col min="15365" max="15365" width="17.81640625" style="27" customWidth="1"/>
    <col min="15366" max="15366" width="3" style="27" customWidth="1"/>
    <col min="15367" max="15616" width="10.26953125" style="27"/>
    <col min="15617" max="15617" width="5.7265625" style="27" customWidth="1"/>
    <col min="15618" max="15618" width="49.81640625" style="27" customWidth="1"/>
    <col min="15619" max="15619" width="31" style="27" customWidth="1"/>
    <col min="15620" max="15620" width="49.81640625" style="27" customWidth="1"/>
    <col min="15621" max="15621" width="17.81640625" style="27" customWidth="1"/>
    <col min="15622" max="15622" width="3" style="27" customWidth="1"/>
    <col min="15623" max="15872" width="10.26953125" style="27"/>
    <col min="15873" max="15873" width="5.7265625" style="27" customWidth="1"/>
    <col min="15874" max="15874" width="49.81640625" style="27" customWidth="1"/>
    <col min="15875" max="15875" width="31" style="27" customWidth="1"/>
    <col min="15876" max="15876" width="49.81640625" style="27" customWidth="1"/>
    <col min="15877" max="15877" width="17.81640625" style="27" customWidth="1"/>
    <col min="15878" max="15878" width="3" style="27" customWidth="1"/>
    <col min="15879" max="16128" width="10.26953125" style="27"/>
    <col min="16129" max="16129" width="5.7265625" style="27" customWidth="1"/>
    <col min="16130" max="16130" width="49.81640625" style="27" customWidth="1"/>
    <col min="16131" max="16131" width="31" style="27" customWidth="1"/>
    <col min="16132" max="16132" width="49.81640625" style="27" customWidth="1"/>
    <col min="16133" max="16133" width="17.81640625" style="27" customWidth="1"/>
    <col min="16134" max="16134" width="3" style="27" customWidth="1"/>
    <col min="16135" max="16384" width="10.26953125" style="27"/>
  </cols>
  <sheetData>
    <row r="1" spans="1:6" s="109" customFormat="1" ht="18.5" thickBot="1">
      <c r="A1" s="136"/>
      <c r="D1" s="27"/>
      <c r="E1" s="27"/>
      <c r="F1" s="137" t="str">
        <f>'Annual Report'!A2</f>
        <v>Road Initials:    GTC           Year  2013</v>
      </c>
    </row>
    <row r="2" spans="1:6">
      <c r="A2" s="138"/>
      <c r="B2" s="139"/>
      <c r="C2" s="139"/>
      <c r="D2" s="139"/>
      <c r="E2" s="139"/>
      <c r="F2" s="140"/>
    </row>
    <row r="3" spans="1:6" ht="20">
      <c r="A3" s="141" t="s">
        <v>960</v>
      </c>
      <c r="B3" s="35"/>
      <c r="C3" s="118"/>
      <c r="D3" s="118"/>
      <c r="E3" s="118"/>
      <c r="F3" s="49"/>
    </row>
    <row r="4" spans="1:6">
      <c r="A4" s="142"/>
      <c r="B4" s="143"/>
      <c r="C4" s="143"/>
      <c r="D4" s="143"/>
      <c r="E4" s="143"/>
      <c r="F4" s="144"/>
    </row>
    <row r="5" spans="1:6" s="148" customFormat="1" ht="20.149999999999999" customHeight="1">
      <c r="A5" s="145"/>
      <c r="B5" s="146"/>
      <c r="C5" s="146"/>
      <c r="D5" s="146"/>
      <c r="E5" s="146"/>
      <c r="F5" s="147"/>
    </row>
    <row r="6" spans="1:6" ht="20.149999999999999" customHeight="1">
      <c r="A6" s="149"/>
      <c r="B6" s="150" t="s">
        <v>961</v>
      </c>
      <c r="C6" s="143"/>
      <c r="D6" s="143"/>
      <c r="E6" s="143"/>
      <c r="F6" s="144"/>
    </row>
    <row r="7" spans="1:6" ht="20.149999999999999" customHeight="1">
      <c r="A7" s="149"/>
      <c r="B7" s="150" t="s">
        <v>1719</v>
      </c>
      <c r="C7" s="45"/>
      <c r="D7" s="143"/>
      <c r="E7" s="143"/>
      <c r="F7" s="144"/>
    </row>
    <row r="8" spans="1:6" ht="20.149999999999999" customHeight="1">
      <c r="A8" s="149"/>
      <c r="B8" s="151" t="s">
        <v>1720</v>
      </c>
      <c r="C8" s="45"/>
      <c r="D8" s="143"/>
      <c r="E8" s="143"/>
      <c r="F8" s="144"/>
    </row>
    <row r="9" spans="1:6" ht="20.149999999999999" customHeight="1">
      <c r="A9" s="149"/>
      <c r="B9" s="151"/>
      <c r="C9" s="45"/>
      <c r="D9" s="143"/>
      <c r="E9" s="143"/>
      <c r="F9" s="144"/>
    </row>
    <row r="10" spans="1:6" ht="20.149999999999999" customHeight="1">
      <c r="A10" s="149"/>
      <c r="B10" s="151"/>
      <c r="C10" s="45"/>
      <c r="D10" s="143"/>
      <c r="E10" s="143"/>
      <c r="F10" s="144"/>
    </row>
    <row r="11" spans="1:6" ht="20.149999999999999" customHeight="1">
      <c r="A11" s="149"/>
      <c r="B11" s="151" t="s">
        <v>1721</v>
      </c>
      <c r="C11" s="143"/>
      <c r="D11" s="143"/>
      <c r="E11" s="143"/>
      <c r="F11" s="144"/>
    </row>
    <row r="12" spans="1:6" ht="20.149999999999999" customHeight="1">
      <c r="A12" s="149"/>
      <c r="B12" s="151"/>
      <c r="C12" s="143"/>
      <c r="D12" s="143"/>
      <c r="E12" s="143"/>
      <c r="F12" s="144"/>
    </row>
    <row r="13" spans="1:6" ht="20.149999999999999" customHeight="1">
      <c r="A13" s="149"/>
      <c r="B13" s="151"/>
      <c r="C13" s="143"/>
      <c r="D13" s="143"/>
      <c r="E13" s="143"/>
      <c r="F13" s="144"/>
    </row>
    <row r="14" spans="1:6" ht="20.149999999999999" customHeight="1">
      <c r="A14" s="149"/>
      <c r="B14" s="152"/>
      <c r="C14" s="153"/>
      <c r="D14" s="153"/>
      <c r="E14" s="153"/>
      <c r="F14" s="144"/>
    </row>
    <row r="15" spans="1:6" ht="20.149999999999999" customHeight="1">
      <c r="A15" s="149"/>
      <c r="B15" s="151"/>
      <c r="C15" s="143"/>
      <c r="D15" s="143"/>
      <c r="E15" s="143"/>
      <c r="F15" s="144"/>
    </row>
    <row r="16" spans="1:6" ht="20.149999999999999" customHeight="1">
      <c r="A16" s="2666" t="s">
        <v>1048</v>
      </c>
      <c r="B16" s="2667"/>
      <c r="C16" s="2667"/>
      <c r="D16" s="2667"/>
      <c r="E16" s="2667"/>
      <c r="F16" s="2668"/>
    </row>
    <row r="17" spans="1:6" ht="20.149999999999999" customHeight="1">
      <c r="A17" s="149"/>
      <c r="C17" s="143"/>
      <c r="D17" s="143"/>
      <c r="E17" s="143"/>
      <c r="F17" s="144"/>
    </row>
    <row r="18" spans="1:6" ht="20.149999999999999" customHeight="1">
      <c r="A18" s="149"/>
      <c r="B18" s="150" t="s">
        <v>1454</v>
      </c>
      <c r="C18" s="143"/>
      <c r="D18" s="154"/>
      <c r="E18" s="155"/>
      <c r="F18" s="144"/>
    </row>
    <row r="19" spans="1:6" ht="20.149999999999999" customHeight="1">
      <c r="A19" s="149"/>
      <c r="B19" s="156" t="s">
        <v>1489</v>
      </c>
      <c r="C19" s="143"/>
      <c r="D19" s="154"/>
      <c r="E19" s="155"/>
      <c r="F19" s="144"/>
    </row>
    <row r="20" spans="1:6" ht="20.149999999999999" customHeight="1">
      <c r="A20" s="149"/>
      <c r="B20" s="157"/>
      <c r="C20" s="45"/>
      <c r="D20" s="143"/>
      <c r="E20" s="143"/>
      <c r="F20" s="144"/>
    </row>
    <row r="21" spans="1:6" ht="20.149999999999999" customHeight="1">
      <c r="A21" s="149"/>
      <c r="B21" s="128"/>
      <c r="C21" s="45"/>
      <c r="D21" s="158"/>
      <c r="E21" s="143"/>
      <c r="F21" s="144"/>
    </row>
    <row r="22" spans="1:6" ht="20.149999999999999" customHeight="1">
      <c r="A22" s="149"/>
      <c r="B22" s="156" t="s">
        <v>1490</v>
      </c>
      <c r="C22" s="2139"/>
      <c r="D22" s="151"/>
      <c r="E22" s="151"/>
      <c r="F22" s="2140"/>
    </row>
    <row r="23" spans="1:6" ht="18">
      <c r="A23" s="149"/>
      <c r="B23" s="151" t="s">
        <v>1455</v>
      </c>
      <c r="C23" s="2139"/>
      <c r="D23" s="151"/>
      <c r="E23" s="151"/>
      <c r="F23" s="2140"/>
    </row>
    <row r="24" spans="1:6" ht="18">
      <c r="A24" s="149"/>
      <c r="B24" s="151" t="s">
        <v>1456</v>
      </c>
      <c r="C24" s="2139"/>
      <c r="D24" s="151"/>
      <c r="E24" s="151"/>
      <c r="F24" s="2140"/>
    </row>
    <row r="25" spans="1:6" ht="18">
      <c r="A25" s="149"/>
      <c r="B25" s="151" t="s">
        <v>1457</v>
      </c>
      <c r="C25" s="2139"/>
      <c r="D25" s="151"/>
      <c r="E25" s="151"/>
      <c r="F25" s="2140"/>
    </row>
    <row r="26" spans="1:6" ht="18">
      <c r="A26" s="149"/>
      <c r="B26" s="151" t="s">
        <v>1458</v>
      </c>
      <c r="C26" s="2139"/>
      <c r="D26" s="150"/>
      <c r="E26" s="151"/>
      <c r="F26" s="2140"/>
    </row>
    <row r="27" spans="1:6" ht="18">
      <c r="A27" s="149"/>
      <c r="B27" s="156" t="s">
        <v>1459</v>
      </c>
      <c r="C27" s="2139"/>
      <c r="D27" s="151"/>
      <c r="E27" s="151"/>
      <c r="F27" s="2140"/>
    </row>
    <row r="28" spans="1:6" ht="18">
      <c r="A28" s="149"/>
      <c r="B28" s="156" t="s">
        <v>1460</v>
      </c>
      <c r="C28" s="2139"/>
      <c r="D28" s="151"/>
      <c r="E28" s="151"/>
      <c r="F28" s="2140"/>
    </row>
    <row r="29" spans="1:6" ht="18">
      <c r="A29" s="149"/>
      <c r="B29" s="156" t="s">
        <v>1461</v>
      </c>
      <c r="C29" s="2139"/>
      <c r="D29" s="151"/>
      <c r="E29" s="2141"/>
      <c r="F29" s="2140"/>
    </row>
    <row r="30" spans="1:6" ht="18">
      <c r="A30" s="149"/>
      <c r="B30" s="156" t="s">
        <v>1501</v>
      </c>
      <c r="C30" s="2139"/>
      <c r="D30" s="151"/>
      <c r="E30" s="2141"/>
      <c r="F30" s="2140"/>
    </row>
    <row r="31" spans="1:6" ht="18">
      <c r="A31" s="149"/>
      <c r="B31" s="151" t="s">
        <v>1462</v>
      </c>
      <c r="C31" s="2139"/>
      <c r="D31" s="151"/>
      <c r="E31" s="151"/>
      <c r="F31" s="2140"/>
    </row>
    <row r="32" spans="1:6" ht="18">
      <c r="A32" s="149"/>
      <c r="B32" s="151" t="s">
        <v>1502</v>
      </c>
      <c r="C32" s="151"/>
      <c r="D32" s="151"/>
      <c r="E32" s="151"/>
      <c r="F32" s="2140"/>
    </row>
    <row r="33" spans="1:6" ht="18">
      <c r="A33" s="149"/>
      <c r="B33" s="151" t="s">
        <v>1463</v>
      </c>
      <c r="C33" s="151"/>
      <c r="D33" s="151"/>
      <c r="E33" s="151"/>
      <c r="F33" s="2140"/>
    </row>
    <row r="34" spans="1:6" ht="18">
      <c r="A34" s="149"/>
      <c r="B34" s="151" t="s">
        <v>1464</v>
      </c>
      <c r="C34" s="151"/>
      <c r="D34" s="151"/>
      <c r="E34" s="151"/>
      <c r="F34" s="2140"/>
    </row>
    <row r="35" spans="1:6" ht="18">
      <c r="A35" s="149"/>
      <c r="B35" s="151" t="s">
        <v>1465</v>
      </c>
      <c r="C35" s="151"/>
      <c r="D35" s="151"/>
      <c r="E35" s="151"/>
      <c r="F35" s="2140"/>
    </row>
    <row r="36" spans="1:6" ht="18">
      <c r="A36" s="149"/>
      <c r="B36" s="151" t="s">
        <v>1466</v>
      </c>
      <c r="C36" s="151"/>
      <c r="D36" s="151"/>
      <c r="E36" s="151"/>
      <c r="F36" s="2140"/>
    </row>
    <row r="37" spans="1:6" ht="18">
      <c r="A37" s="149"/>
      <c r="B37" s="151" t="s">
        <v>1467</v>
      </c>
      <c r="C37" s="109"/>
      <c r="D37" s="151"/>
      <c r="E37" s="151"/>
      <c r="F37" s="2140"/>
    </row>
    <row r="38" spans="1:6" ht="18">
      <c r="A38" s="149"/>
      <c r="B38" s="151" t="s">
        <v>1468</v>
      </c>
      <c r="C38" s="109"/>
      <c r="D38" s="151"/>
      <c r="E38" s="151"/>
      <c r="F38" s="2140"/>
    </row>
    <row r="39" spans="1:6" ht="18">
      <c r="A39" s="149"/>
      <c r="B39" s="151"/>
      <c r="C39" s="109"/>
      <c r="D39" s="151"/>
      <c r="E39" s="151"/>
      <c r="F39" s="2140"/>
    </row>
    <row r="40" spans="1:6" ht="18">
      <c r="A40" s="149"/>
      <c r="B40" s="151"/>
      <c r="C40" s="109"/>
      <c r="D40" s="151"/>
      <c r="E40" s="151"/>
      <c r="F40" s="2140"/>
    </row>
    <row r="41" spans="1:6" ht="18">
      <c r="A41" s="149"/>
      <c r="B41" s="151"/>
      <c r="C41" s="151"/>
      <c r="D41" s="151"/>
      <c r="E41" s="151"/>
      <c r="F41" s="2140"/>
    </row>
    <row r="42" spans="1:6" ht="18">
      <c r="A42" s="149"/>
      <c r="B42" s="151"/>
      <c r="C42" s="151"/>
      <c r="D42" s="151"/>
      <c r="E42" s="151"/>
      <c r="F42" s="2140"/>
    </row>
    <row r="43" spans="1:6" ht="18">
      <c r="A43" s="149"/>
      <c r="B43" s="151"/>
      <c r="C43" s="151"/>
      <c r="D43" s="151"/>
      <c r="E43" s="151"/>
      <c r="F43" s="2140"/>
    </row>
    <row r="44" spans="1:6" ht="18">
      <c r="A44" s="149"/>
      <c r="B44" s="151"/>
      <c r="C44" s="151"/>
      <c r="D44" s="151"/>
      <c r="E44" s="151"/>
      <c r="F44" s="2140"/>
    </row>
    <row r="45" spans="1:6" ht="18">
      <c r="A45" s="149"/>
      <c r="B45" s="151"/>
      <c r="C45" s="151"/>
      <c r="D45" s="151"/>
      <c r="E45" s="151"/>
      <c r="F45" s="2140"/>
    </row>
    <row r="46" spans="1:6" ht="18">
      <c r="A46" s="149"/>
      <c r="B46" s="151"/>
      <c r="C46" s="151"/>
      <c r="D46" s="151"/>
      <c r="E46" s="151"/>
      <c r="F46" s="2140"/>
    </row>
    <row r="47" spans="1:6" ht="18">
      <c r="A47" s="149"/>
      <c r="B47" s="151"/>
      <c r="C47" s="151"/>
      <c r="D47" s="151"/>
      <c r="E47" s="151"/>
      <c r="F47" s="2140"/>
    </row>
    <row r="48" spans="1:6" ht="18">
      <c r="A48" s="149"/>
      <c r="B48" s="151"/>
      <c r="C48" s="151"/>
      <c r="D48" s="151"/>
      <c r="E48" s="151"/>
      <c r="F48" s="2140"/>
    </row>
    <row r="49" spans="1:6" ht="18">
      <c r="A49" s="149"/>
      <c r="B49" s="151"/>
      <c r="C49" s="151"/>
      <c r="D49" s="151"/>
      <c r="E49" s="151"/>
      <c r="F49" s="2140"/>
    </row>
    <row r="50" spans="1:6" ht="18">
      <c r="A50" s="149"/>
      <c r="B50" s="151"/>
      <c r="C50" s="151"/>
      <c r="D50" s="151"/>
      <c r="E50" s="151"/>
      <c r="F50" s="2140"/>
    </row>
    <row r="51" spans="1:6" ht="18">
      <c r="A51" s="149"/>
      <c r="B51" s="151"/>
      <c r="C51" s="151"/>
      <c r="D51" s="151"/>
      <c r="E51" s="151"/>
      <c r="F51" s="2140"/>
    </row>
    <row r="52" spans="1:6" ht="18">
      <c r="A52" s="149"/>
      <c r="B52" s="151"/>
      <c r="C52" s="151"/>
      <c r="D52" s="151"/>
      <c r="E52" s="151"/>
      <c r="F52" s="2140"/>
    </row>
    <row r="53" spans="1:6" ht="18">
      <c r="A53" s="149"/>
      <c r="B53" s="151"/>
      <c r="C53" s="151"/>
      <c r="D53" s="151"/>
      <c r="E53" s="151"/>
      <c r="F53" s="2140"/>
    </row>
    <row r="54" spans="1:6" ht="18">
      <c r="A54" s="149"/>
      <c r="B54" s="151"/>
      <c r="C54" s="151"/>
      <c r="D54" s="151"/>
      <c r="E54" s="151"/>
      <c r="F54" s="2140"/>
    </row>
    <row r="55" spans="1:6" ht="18">
      <c r="A55" s="149"/>
      <c r="B55" s="151"/>
      <c r="C55" s="151"/>
      <c r="D55" s="151"/>
      <c r="E55" s="151"/>
      <c r="F55" s="2140"/>
    </row>
    <row r="56" spans="1:6" ht="18">
      <c r="A56" s="149"/>
      <c r="B56" s="151"/>
      <c r="C56" s="151"/>
      <c r="D56" s="151"/>
      <c r="E56" s="151"/>
      <c r="F56" s="2140"/>
    </row>
    <row r="57" spans="1:6" ht="18">
      <c r="A57" s="149"/>
      <c r="B57" s="151"/>
      <c r="C57" s="151"/>
      <c r="D57" s="151"/>
      <c r="E57" s="151"/>
      <c r="F57" s="2140"/>
    </row>
    <row r="58" spans="1:6" ht="18">
      <c r="A58" s="149"/>
      <c r="B58" s="151"/>
      <c r="C58" s="151"/>
      <c r="D58" s="151"/>
      <c r="E58" s="151"/>
      <c r="F58" s="2140"/>
    </row>
    <row r="59" spans="1:6" ht="18">
      <c r="A59" s="149"/>
      <c r="B59" s="151"/>
      <c r="C59" s="151"/>
      <c r="D59" s="151"/>
      <c r="E59" s="151"/>
      <c r="F59" s="2140"/>
    </row>
    <row r="60" spans="1:6" ht="18">
      <c r="A60" s="149"/>
      <c r="B60" s="151"/>
      <c r="C60" s="151"/>
      <c r="D60" s="151"/>
      <c r="E60" s="151"/>
      <c r="F60" s="2140"/>
    </row>
    <row r="61" spans="1:6" ht="18">
      <c r="A61" s="149"/>
      <c r="B61" s="151"/>
      <c r="C61" s="151"/>
      <c r="D61" s="151"/>
      <c r="E61" s="151"/>
      <c r="F61" s="2140"/>
    </row>
    <row r="62" spans="1:6" ht="18">
      <c r="A62" s="149"/>
      <c r="B62" s="151"/>
      <c r="C62" s="151"/>
      <c r="D62" s="151"/>
      <c r="E62" s="151"/>
      <c r="F62" s="2140"/>
    </row>
    <row r="63" spans="1:6" ht="18">
      <c r="A63" s="149"/>
      <c r="B63" s="151"/>
      <c r="C63" s="151"/>
      <c r="D63" s="151"/>
      <c r="E63" s="151"/>
      <c r="F63" s="2140"/>
    </row>
    <row r="64" spans="1:6" ht="18">
      <c r="A64" s="149"/>
      <c r="B64" s="151"/>
      <c r="C64" s="151"/>
      <c r="D64" s="151"/>
      <c r="E64" s="151"/>
      <c r="F64" s="2140"/>
    </row>
    <row r="65" spans="1:6" ht="18.5" thickBot="1">
      <c r="A65" s="159"/>
      <c r="B65" s="2138"/>
      <c r="C65" s="2138"/>
      <c r="D65" s="2138"/>
      <c r="E65" s="2138"/>
      <c r="F65" s="2142"/>
    </row>
    <row r="66" spans="1:6" ht="18">
      <c r="A66" s="109"/>
      <c r="B66" s="135"/>
      <c r="D66" s="160"/>
      <c r="E66" s="161"/>
      <c r="F66" s="162" t="s">
        <v>195</v>
      </c>
    </row>
    <row r="67" spans="1:6" ht="16.5">
      <c r="A67" s="135"/>
      <c r="B67" s="135"/>
    </row>
    <row r="68" spans="1:6" ht="16.5">
      <c r="A68" s="135"/>
      <c r="B68" s="135"/>
    </row>
    <row r="69" spans="1:6" ht="16.5">
      <c r="A69" s="135"/>
      <c r="B69" s="135"/>
    </row>
    <row r="70" spans="1:6" ht="16.5">
      <c r="A70" s="135"/>
      <c r="B70" s="135"/>
    </row>
    <row r="71" spans="1:6" ht="16.5">
      <c r="A71" s="135"/>
      <c r="B71" s="135"/>
    </row>
    <row r="72" spans="1:6" ht="16.5">
      <c r="A72" s="135"/>
      <c r="B72" s="135"/>
    </row>
    <row r="73" spans="1:6" ht="16.5">
      <c r="A73" s="135"/>
      <c r="B73" s="135"/>
    </row>
  </sheetData>
  <mergeCells count="1">
    <mergeCell ref="A16:F16"/>
  </mergeCells>
  <phoneticPr fontId="0" type="noConversion"/>
  <printOptions horizontalCentered="1" gridLinesSet="0"/>
  <pageMargins left="0.511811023622047" right="0.511811023622047" top="0.511811023622047" bottom="0.118110236220472" header="0.511811023622047" footer="0.511811023622047"/>
  <pageSetup scale="5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G54"/>
  <sheetViews>
    <sheetView showGridLines="0" zoomScale="73" workbookViewId="0"/>
  </sheetViews>
  <sheetFormatPr defaultColWidth="10.26953125" defaultRowHeight="15.5"/>
  <cols>
    <col min="1" max="1" width="7.54296875" style="27" customWidth="1"/>
    <col min="2" max="2" width="20.1796875" style="28" customWidth="1"/>
    <col min="3" max="3" width="1.81640625" style="28" customWidth="1"/>
    <col min="4" max="4" width="63.54296875" style="27" customWidth="1"/>
    <col min="5" max="5" width="17.81640625" style="27" customWidth="1"/>
    <col min="6" max="6" width="1.81640625" style="27" customWidth="1"/>
    <col min="7" max="7" width="19.54296875" style="27" customWidth="1"/>
    <col min="8" max="256" width="10.26953125" style="27"/>
    <col min="257" max="257" width="7.54296875" style="27" customWidth="1"/>
    <col min="258" max="258" width="20.1796875" style="27" customWidth="1"/>
    <col min="259" max="259" width="1.81640625" style="27" customWidth="1"/>
    <col min="260" max="260" width="63.54296875" style="27" customWidth="1"/>
    <col min="261" max="261" width="17.81640625" style="27" customWidth="1"/>
    <col min="262" max="262" width="1.81640625" style="27" customWidth="1"/>
    <col min="263" max="263" width="22.7265625" style="27" customWidth="1"/>
    <col min="264" max="512" width="10.26953125" style="27"/>
    <col min="513" max="513" width="7.54296875" style="27" customWidth="1"/>
    <col min="514" max="514" width="20.1796875" style="27" customWidth="1"/>
    <col min="515" max="515" width="1.81640625" style="27" customWidth="1"/>
    <col min="516" max="516" width="63.54296875" style="27" customWidth="1"/>
    <col min="517" max="517" width="17.81640625" style="27" customWidth="1"/>
    <col min="518" max="518" width="1.81640625" style="27" customWidth="1"/>
    <col min="519" max="519" width="22.7265625" style="27" customWidth="1"/>
    <col min="520" max="768" width="10.26953125" style="27"/>
    <col min="769" max="769" width="7.54296875" style="27" customWidth="1"/>
    <col min="770" max="770" width="20.1796875" style="27" customWidth="1"/>
    <col min="771" max="771" width="1.81640625" style="27" customWidth="1"/>
    <col min="772" max="772" width="63.54296875" style="27" customWidth="1"/>
    <col min="773" max="773" width="17.81640625" style="27" customWidth="1"/>
    <col min="774" max="774" width="1.81640625" style="27" customWidth="1"/>
    <col min="775" max="775" width="22.7265625" style="27" customWidth="1"/>
    <col min="776" max="1024" width="10.26953125" style="27"/>
    <col min="1025" max="1025" width="7.54296875" style="27" customWidth="1"/>
    <col min="1026" max="1026" width="20.1796875" style="27" customWidth="1"/>
    <col min="1027" max="1027" width="1.81640625" style="27" customWidth="1"/>
    <col min="1028" max="1028" width="63.54296875" style="27" customWidth="1"/>
    <col min="1029" max="1029" width="17.81640625" style="27" customWidth="1"/>
    <col min="1030" max="1030" width="1.81640625" style="27" customWidth="1"/>
    <col min="1031" max="1031" width="22.7265625" style="27" customWidth="1"/>
    <col min="1032" max="1280" width="10.26953125" style="27"/>
    <col min="1281" max="1281" width="7.54296875" style="27" customWidth="1"/>
    <col min="1282" max="1282" width="20.1796875" style="27" customWidth="1"/>
    <col min="1283" max="1283" width="1.81640625" style="27" customWidth="1"/>
    <col min="1284" max="1284" width="63.54296875" style="27" customWidth="1"/>
    <col min="1285" max="1285" width="17.81640625" style="27" customWidth="1"/>
    <col min="1286" max="1286" width="1.81640625" style="27" customWidth="1"/>
    <col min="1287" max="1287" width="22.7265625" style="27" customWidth="1"/>
    <col min="1288" max="1536" width="10.26953125" style="27"/>
    <col min="1537" max="1537" width="7.54296875" style="27" customWidth="1"/>
    <col min="1538" max="1538" width="20.1796875" style="27" customWidth="1"/>
    <col min="1539" max="1539" width="1.81640625" style="27" customWidth="1"/>
    <col min="1540" max="1540" width="63.54296875" style="27" customWidth="1"/>
    <col min="1541" max="1541" width="17.81640625" style="27" customWidth="1"/>
    <col min="1542" max="1542" width="1.81640625" style="27" customWidth="1"/>
    <col min="1543" max="1543" width="22.7265625" style="27" customWidth="1"/>
    <col min="1544" max="1792" width="10.26953125" style="27"/>
    <col min="1793" max="1793" width="7.54296875" style="27" customWidth="1"/>
    <col min="1794" max="1794" width="20.1796875" style="27" customWidth="1"/>
    <col min="1795" max="1795" width="1.81640625" style="27" customWidth="1"/>
    <col min="1796" max="1796" width="63.54296875" style="27" customWidth="1"/>
    <col min="1797" max="1797" width="17.81640625" style="27" customWidth="1"/>
    <col min="1798" max="1798" width="1.81640625" style="27" customWidth="1"/>
    <col min="1799" max="1799" width="22.7265625" style="27" customWidth="1"/>
    <col min="1800" max="2048" width="10.26953125" style="27"/>
    <col min="2049" max="2049" width="7.54296875" style="27" customWidth="1"/>
    <col min="2050" max="2050" width="20.1796875" style="27" customWidth="1"/>
    <col min="2051" max="2051" width="1.81640625" style="27" customWidth="1"/>
    <col min="2052" max="2052" width="63.54296875" style="27" customWidth="1"/>
    <col min="2053" max="2053" width="17.81640625" style="27" customWidth="1"/>
    <col min="2054" max="2054" width="1.81640625" style="27" customWidth="1"/>
    <col min="2055" max="2055" width="22.7265625" style="27" customWidth="1"/>
    <col min="2056" max="2304" width="10.26953125" style="27"/>
    <col min="2305" max="2305" width="7.54296875" style="27" customWidth="1"/>
    <col min="2306" max="2306" width="20.1796875" style="27" customWidth="1"/>
    <col min="2307" max="2307" width="1.81640625" style="27" customWidth="1"/>
    <col min="2308" max="2308" width="63.54296875" style="27" customWidth="1"/>
    <col min="2309" max="2309" width="17.81640625" style="27" customWidth="1"/>
    <col min="2310" max="2310" width="1.81640625" style="27" customWidth="1"/>
    <col min="2311" max="2311" width="22.7265625" style="27" customWidth="1"/>
    <col min="2312" max="2560" width="10.26953125" style="27"/>
    <col min="2561" max="2561" width="7.54296875" style="27" customWidth="1"/>
    <col min="2562" max="2562" width="20.1796875" style="27" customWidth="1"/>
    <col min="2563" max="2563" width="1.81640625" style="27" customWidth="1"/>
    <col min="2564" max="2564" width="63.54296875" style="27" customWidth="1"/>
    <col min="2565" max="2565" width="17.81640625" style="27" customWidth="1"/>
    <col min="2566" max="2566" width="1.81640625" style="27" customWidth="1"/>
    <col min="2567" max="2567" width="22.7265625" style="27" customWidth="1"/>
    <col min="2568" max="2816" width="10.26953125" style="27"/>
    <col min="2817" max="2817" width="7.54296875" style="27" customWidth="1"/>
    <col min="2818" max="2818" width="20.1796875" style="27" customWidth="1"/>
    <col min="2819" max="2819" width="1.81640625" style="27" customWidth="1"/>
    <col min="2820" max="2820" width="63.54296875" style="27" customWidth="1"/>
    <col min="2821" max="2821" width="17.81640625" style="27" customWidth="1"/>
    <col min="2822" max="2822" width="1.81640625" style="27" customWidth="1"/>
    <col min="2823" max="2823" width="22.7265625" style="27" customWidth="1"/>
    <col min="2824" max="3072" width="10.26953125" style="27"/>
    <col min="3073" max="3073" width="7.54296875" style="27" customWidth="1"/>
    <col min="3074" max="3074" width="20.1796875" style="27" customWidth="1"/>
    <col min="3075" max="3075" width="1.81640625" style="27" customWidth="1"/>
    <col min="3076" max="3076" width="63.54296875" style="27" customWidth="1"/>
    <col min="3077" max="3077" width="17.81640625" style="27" customWidth="1"/>
    <col min="3078" max="3078" width="1.81640625" style="27" customWidth="1"/>
    <col min="3079" max="3079" width="22.7265625" style="27" customWidth="1"/>
    <col min="3080" max="3328" width="10.26953125" style="27"/>
    <col min="3329" max="3329" width="7.54296875" style="27" customWidth="1"/>
    <col min="3330" max="3330" width="20.1796875" style="27" customWidth="1"/>
    <col min="3331" max="3331" width="1.81640625" style="27" customWidth="1"/>
    <col min="3332" max="3332" width="63.54296875" style="27" customWidth="1"/>
    <col min="3333" max="3333" width="17.81640625" style="27" customWidth="1"/>
    <col min="3334" max="3334" width="1.81640625" style="27" customWidth="1"/>
    <col min="3335" max="3335" width="22.7265625" style="27" customWidth="1"/>
    <col min="3336" max="3584" width="10.26953125" style="27"/>
    <col min="3585" max="3585" width="7.54296875" style="27" customWidth="1"/>
    <col min="3586" max="3586" width="20.1796875" style="27" customWidth="1"/>
    <col min="3587" max="3587" width="1.81640625" style="27" customWidth="1"/>
    <col min="3588" max="3588" width="63.54296875" style="27" customWidth="1"/>
    <col min="3589" max="3589" width="17.81640625" style="27" customWidth="1"/>
    <col min="3590" max="3590" width="1.81640625" style="27" customWidth="1"/>
    <col min="3591" max="3591" width="22.7265625" style="27" customWidth="1"/>
    <col min="3592" max="3840" width="10.26953125" style="27"/>
    <col min="3841" max="3841" width="7.54296875" style="27" customWidth="1"/>
    <col min="3842" max="3842" width="20.1796875" style="27" customWidth="1"/>
    <col min="3843" max="3843" width="1.81640625" style="27" customWidth="1"/>
    <col min="3844" max="3844" width="63.54296875" style="27" customWidth="1"/>
    <col min="3845" max="3845" width="17.81640625" style="27" customWidth="1"/>
    <col min="3846" max="3846" width="1.81640625" style="27" customWidth="1"/>
    <col min="3847" max="3847" width="22.7265625" style="27" customWidth="1"/>
    <col min="3848" max="4096" width="10.26953125" style="27"/>
    <col min="4097" max="4097" width="7.54296875" style="27" customWidth="1"/>
    <col min="4098" max="4098" width="20.1796875" style="27" customWidth="1"/>
    <col min="4099" max="4099" width="1.81640625" style="27" customWidth="1"/>
    <col min="4100" max="4100" width="63.54296875" style="27" customWidth="1"/>
    <col min="4101" max="4101" width="17.81640625" style="27" customWidth="1"/>
    <col min="4102" max="4102" width="1.81640625" style="27" customWidth="1"/>
    <col min="4103" max="4103" width="22.7265625" style="27" customWidth="1"/>
    <col min="4104" max="4352" width="10.26953125" style="27"/>
    <col min="4353" max="4353" width="7.54296875" style="27" customWidth="1"/>
    <col min="4354" max="4354" width="20.1796875" style="27" customWidth="1"/>
    <col min="4355" max="4355" width="1.81640625" style="27" customWidth="1"/>
    <col min="4356" max="4356" width="63.54296875" style="27" customWidth="1"/>
    <col min="4357" max="4357" width="17.81640625" style="27" customWidth="1"/>
    <col min="4358" max="4358" width="1.81640625" style="27" customWidth="1"/>
    <col min="4359" max="4359" width="22.7265625" style="27" customWidth="1"/>
    <col min="4360" max="4608" width="10.26953125" style="27"/>
    <col min="4609" max="4609" width="7.54296875" style="27" customWidth="1"/>
    <col min="4610" max="4610" width="20.1796875" style="27" customWidth="1"/>
    <col min="4611" max="4611" width="1.81640625" style="27" customWidth="1"/>
    <col min="4612" max="4612" width="63.54296875" style="27" customWidth="1"/>
    <col min="4613" max="4613" width="17.81640625" style="27" customWidth="1"/>
    <col min="4614" max="4614" width="1.81640625" style="27" customWidth="1"/>
    <col min="4615" max="4615" width="22.7265625" style="27" customWidth="1"/>
    <col min="4616" max="4864" width="10.26953125" style="27"/>
    <col min="4865" max="4865" width="7.54296875" style="27" customWidth="1"/>
    <col min="4866" max="4866" width="20.1796875" style="27" customWidth="1"/>
    <col min="4867" max="4867" width="1.81640625" style="27" customWidth="1"/>
    <col min="4868" max="4868" width="63.54296875" style="27" customWidth="1"/>
    <col min="4869" max="4869" width="17.81640625" style="27" customWidth="1"/>
    <col min="4870" max="4870" width="1.81640625" style="27" customWidth="1"/>
    <col min="4871" max="4871" width="22.7265625" style="27" customWidth="1"/>
    <col min="4872" max="5120" width="10.26953125" style="27"/>
    <col min="5121" max="5121" width="7.54296875" style="27" customWidth="1"/>
    <col min="5122" max="5122" width="20.1796875" style="27" customWidth="1"/>
    <col min="5123" max="5123" width="1.81640625" style="27" customWidth="1"/>
    <col min="5124" max="5124" width="63.54296875" style="27" customWidth="1"/>
    <col min="5125" max="5125" width="17.81640625" style="27" customWidth="1"/>
    <col min="5126" max="5126" width="1.81640625" style="27" customWidth="1"/>
    <col min="5127" max="5127" width="22.7265625" style="27" customWidth="1"/>
    <col min="5128" max="5376" width="10.26953125" style="27"/>
    <col min="5377" max="5377" width="7.54296875" style="27" customWidth="1"/>
    <col min="5378" max="5378" width="20.1796875" style="27" customWidth="1"/>
    <col min="5379" max="5379" width="1.81640625" style="27" customWidth="1"/>
    <col min="5380" max="5380" width="63.54296875" style="27" customWidth="1"/>
    <col min="5381" max="5381" width="17.81640625" style="27" customWidth="1"/>
    <col min="5382" max="5382" width="1.81640625" style="27" customWidth="1"/>
    <col min="5383" max="5383" width="22.7265625" style="27" customWidth="1"/>
    <col min="5384" max="5632" width="10.26953125" style="27"/>
    <col min="5633" max="5633" width="7.54296875" style="27" customWidth="1"/>
    <col min="5634" max="5634" width="20.1796875" style="27" customWidth="1"/>
    <col min="5635" max="5635" width="1.81640625" style="27" customWidth="1"/>
    <col min="5636" max="5636" width="63.54296875" style="27" customWidth="1"/>
    <col min="5637" max="5637" width="17.81640625" style="27" customWidth="1"/>
    <col min="5638" max="5638" width="1.81640625" style="27" customWidth="1"/>
    <col min="5639" max="5639" width="22.7265625" style="27" customWidth="1"/>
    <col min="5640" max="5888" width="10.26953125" style="27"/>
    <col min="5889" max="5889" width="7.54296875" style="27" customWidth="1"/>
    <col min="5890" max="5890" width="20.1796875" style="27" customWidth="1"/>
    <col min="5891" max="5891" width="1.81640625" style="27" customWidth="1"/>
    <col min="5892" max="5892" width="63.54296875" style="27" customWidth="1"/>
    <col min="5893" max="5893" width="17.81640625" style="27" customWidth="1"/>
    <col min="5894" max="5894" width="1.81640625" style="27" customWidth="1"/>
    <col min="5895" max="5895" width="22.7265625" style="27" customWidth="1"/>
    <col min="5896" max="6144" width="10.26953125" style="27"/>
    <col min="6145" max="6145" width="7.54296875" style="27" customWidth="1"/>
    <col min="6146" max="6146" width="20.1796875" style="27" customWidth="1"/>
    <col min="6147" max="6147" width="1.81640625" style="27" customWidth="1"/>
    <col min="6148" max="6148" width="63.54296875" style="27" customWidth="1"/>
    <col min="6149" max="6149" width="17.81640625" style="27" customWidth="1"/>
    <col min="6150" max="6150" width="1.81640625" style="27" customWidth="1"/>
    <col min="6151" max="6151" width="22.7265625" style="27" customWidth="1"/>
    <col min="6152" max="6400" width="10.26953125" style="27"/>
    <col min="6401" max="6401" width="7.54296875" style="27" customWidth="1"/>
    <col min="6402" max="6402" width="20.1796875" style="27" customWidth="1"/>
    <col min="6403" max="6403" width="1.81640625" style="27" customWidth="1"/>
    <col min="6404" max="6404" width="63.54296875" style="27" customWidth="1"/>
    <col min="6405" max="6405" width="17.81640625" style="27" customWidth="1"/>
    <col min="6406" max="6406" width="1.81640625" style="27" customWidth="1"/>
    <col min="6407" max="6407" width="22.7265625" style="27" customWidth="1"/>
    <col min="6408" max="6656" width="10.26953125" style="27"/>
    <col min="6657" max="6657" width="7.54296875" style="27" customWidth="1"/>
    <col min="6658" max="6658" width="20.1796875" style="27" customWidth="1"/>
    <col min="6659" max="6659" width="1.81640625" style="27" customWidth="1"/>
    <col min="6660" max="6660" width="63.54296875" style="27" customWidth="1"/>
    <col min="6661" max="6661" width="17.81640625" style="27" customWidth="1"/>
    <col min="6662" max="6662" width="1.81640625" style="27" customWidth="1"/>
    <col min="6663" max="6663" width="22.7265625" style="27" customWidth="1"/>
    <col min="6664" max="6912" width="10.26953125" style="27"/>
    <col min="6913" max="6913" width="7.54296875" style="27" customWidth="1"/>
    <col min="6914" max="6914" width="20.1796875" style="27" customWidth="1"/>
    <col min="6915" max="6915" width="1.81640625" style="27" customWidth="1"/>
    <col min="6916" max="6916" width="63.54296875" style="27" customWidth="1"/>
    <col min="6917" max="6917" width="17.81640625" style="27" customWidth="1"/>
    <col min="6918" max="6918" width="1.81640625" style="27" customWidth="1"/>
    <col min="6919" max="6919" width="22.7265625" style="27" customWidth="1"/>
    <col min="6920" max="7168" width="10.26953125" style="27"/>
    <col min="7169" max="7169" width="7.54296875" style="27" customWidth="1"/>
    <col min="7170" max="7170" width="20.1796875" style="27" customWidth="1"/>
    <col min="7171" max="7171" width="1.81640625" style="27" customWidth="1"/>
    <col min="7172" max="7172" width="63.54296875" style="27" customWidth="1"/>
    <col min="7173" max="7173" width="17.81640625" style="27" customWidth="1"/>
    <col min="7174" max="7174" width="1.81640625" style="27" customWidth="1"/>
    <col min="7175" max="7175" width="22.7265625" style="27" customWidth="1"/>
    <col min="7176" max="7424" width="10.26953125" style="27"/>
    <col min="7425" max="7425" width="7.54296875" style="27" customWidth="1"/>
    <col min="7426" max="7426" width="20.1796875" style="27" customWidth="1"/>
    <col min="7427" max="7427" width="1.81640625" style="27" customWidth="1"/>
    <col min="7428" max="7428" width="63.54296875" style="27" customWidth="1"/>
    <col min="7429" max="7429" width="17.81640625" style="27" customWidth="1"/>
    <col min="7430" max="7430" width="1.81640625" style="27" customWidth="1"/>
    <col min="7431" max="7431" width="22.7265625" style="27" customWidth="1"/>
    <col min="7432" max="7680" width="10.26953125" style="27"/>
    <col min="7681" max="7681" width="7.54296875" style="27" customWidth="1"/>
    <col min="7682" max="7682" width="20.1796875" style="27" customWidth="1"/>
    <col min="7683" max="7683" width="1.81640625" style="27" customWidth="1"/>
    <col min="7684" max="7684" width="63.54296875" style="27" customWidth="1"/>
    <col min="7685" max="7685" width="17.81640625" style="27" customWidth="1"/>
    <col min="7686" max="7686" width="1.81640625" style="27" customWidth="1"/>
    <col min="7687" max="7687" width="22.7265625" style="27" customWidth="1"/>
    <col min="7688" max="7936" width="10.26953125" style="27"/>
    <col min="7937" max="7937" width="7.54296875" style="27" customWidth="1"/>
    <col min="7938" max="7938" width="20.1796875" style="27" customWidth="1"/>
    <col min="7939" max="7939" width="1.81640625" style="27" customWidth="1"/>
    <col min="7940" max="7940" width="63.54296875" style="27" customWidth="1"/>
    <col min="7941" max="7941" width="17.81640625" style="27" customWidth="1"/>
    <col min="7942" max="7942" width="1.81640625" style="27" customWidth="1"/>
    <col min="7943" max="7943" width="22.7265625" style="27" customWidth="1"/>
    <col min="7944" max="8192" width="10.26953125" style="27"/>
    <col min="8193" max="8193" width="7.54296875" style="27" customWidth="1"/>
    <col min="8194" max="8194" width="20.1796875" style="27" customWidth="1"/>
    <col min="8195" max="8195" width="1.81640625" style="27" customWidth="1"/>
    <col min="8196" max="8196" width="63.54296875" style="27" customWidth="1"/>
    <col min="8197" max="8197" width="17.81640625" style="27" customWidth="1"/>
    <col min="8198" max="8198" width="1.81640625" style="27" customWidth="1"/>
    <col min="8199" max="8199" width="22.7265625" style="27" customWidth="1"/>
    <col min="8200" max="8448" width="10.26953125" style="27"/>
    <col min="8449" max="8449" width="7.54296875" style="27" customWidth="1"/>
    <col min="8450" max="8450" width="20.1796875" style="27" customWidth="1"/>
    <col min="8451" max="8451" width="1.81640625" style="27" customWidth="1"/>
    <col min="8452" max="8452" width="63.54296875" style="27" customWidth="1"/>
    <col min="8453" max="8453" width="17.81640625" style="27" customWidth="1"/>
    <col min="8454" max="8454" width="1.81640625" style="27" customWidth="1"/>
    <col min="8455" max="8455" width="22.7265625" style="27" customWidth="1"/>
    <col min="8456" max="8704" width="10.26953125" style="27"/>
    <col min="8705" max="8705" width="7.54296875" style="27" customWidth="1"/>
    <col min="8706" max="8706" width="20.1796875" style="27" customWidth="1"/>
    <col min="8707" max="8707" width="1.81640625" style="27" customWidth="1"/>
    <col min="8708" max="8708" width="63.54296875" style="27" customWidth="1"/>
    <col min="8709" max="8709" width="17.81640625" style="27" customWidth="1"/>
    <col min="8710" max="8710" width="1.81640625" style="27" customWidth="1"/>
    <col min="8711" max="8711" width="22.7265625" style="27" customWidth="1"/>
    <col min="8712" max="8960" width="10.26953125" style="27"/>
    <col min="8961" max="8961" width="7.54296875" style="27" customWidth="1"/>
    <col min="8962" max="8962" width="20.1796875" style="27" customWidth="1"/>
    <col min="8963" max="8963" width="1.81640625" style="27" customWidth="1"/>
    <col min="8964" max="8964" width="63.54296875" style="27" customWidth="1"/>
    <col min="8965" max="8965" width="17.81640625" style="27" customWidth="1"/>
    <col min="8966" max="8966" width="1.81640625" style="27" customWidth="1"/>
    <col min="8967" max="8967" width="22.7265625" style="27" customWidth="1"/>
    <col min="8968" max="9216" width="10.26953125" style="27"/>
    <col min="9217" max="9217" width="7.54296875" style="27" customWidth="1"/>
    <col min="9218" max="9218" width="20.1796875" style="27" customWidth="1"/>
    <col min="9219" max="9219" width="1.81640625" style="27" customWidth="1"/>
    <col min="9220" max="9220" width="63.54296875" style="27" customWidth="1"/>
    <col min="9221" max="9221" width="17.81640625" style="27" customWidth="1"/>
    <col min="9222" max="9222" width="1.81640625" style="27" customWidth="1"/>
    <col min="9223" max="9223" width="22.7265625" style="27" customWidth="1"/>
    <col min="9224" max="9472" width="10.26953125" style="27"/>
    <col min="9473" max="9473" width="7.54296875" style="27" customWidth="1"/>
    <col min="9474" max="9474" width="20.1796875" style="27" customWidth="1"/>
    <col min="9475" max="9475" width="1.81640625" style="27" customWidth="1"/>
    <col min="9476" max="9476" width="63.54296875" style="27" customWidth="1"/>
    <col min="9477" max="9477" width="17.81640625" style="27" customWidth="1"/>
    <col min="9478" max="9478" width="1.81640625" style="27" customWidth="1"/>
    <col min="9479" max="9479" width="22.7265625" style="27" customWidth="1"/>
    <col min="9480" max="9728" width="10.26953125" style="27"/>
    <col min="9729" max="9729" width="7.54296875" style="27" customWidth="1"/>
    <col min="9730" max="9730" width="20.1796875" style="27" customWidth="1"/>
    <col min="9731" max="9731" width="1.81640625" style="27" customWidth="1"/>
    <col min="9732" max="9732" width="63.54296875" style="27" customWidth="1"/>
    <col min="9733" max="9733" width="17.81640625" style="27" customWidth="1"/>
    <col min="9734" max="9734" width="1.81640625" style="27" customWidth="1"/>
    <col min="9735" max="9735" width="22.7265625" style="27" customWidth="1"/>
    <col min="9736" max="9984" width="10.26953125" style="27"/>
    <col min="9985" max="9985" width="7.54296875" style="27" customWidth="1"/>
    <col min="9986" max="9986" width="20.1796875" style="27" customWidth="1"/>
    <col min="9987" max="9987" width="1.81640625" style="27" customWidth="1"/>
    <col min="9988" max="9988" width="63.54296875" style="27" customWidth="1"/>
    <col min="9989" max="9989" width="17.81640625" style="27" customWidth="1"/>
    <col min="9990" max="9990" width="1.81640625" style="27" customWidth="1"/>
    <col min="9991" max="9991" width="22.7265625" style="27" customWidth="1"/>
    <col min="9992" max="10240" width="10.26953125" style="27"/>
    <col min="10241" max="10241" width="7.54296875" style="27" customWidth="1"/>
    <col min="10242" max="10242" width="20.1796875" style="27" customWidth="1"/>
    <col min="10243" max="10243" width="1.81640625" style="27" customWidth="1"/>
    <col min="10244" max="10244" width="63.54296875" style="27" customWidth="1"/>
    <col min="10245" max="10245" width="17.81640625" style="27" customWidth="1"/>
    <col min="10246" max="10246" width="1.81640625" style="27" customWidth="1"/>
    <col min="10247" max="10247" width="22.7265625" style="27" customWidth="1"/>
    <col min="10248" max="10496" width="10.26953125" style="27"/>
    <col min="10497" max="10497" width="7.54296875" style="27" customWidth="1"/>
    <col min="10498" max="10498" width="20.1796875" style="27" customWidth="1"/>
    <col min="10499" max="10499" width="1.81640625" style="27" customWidth="1"/>
    <col min="10500" max="10500" width="63.54296875" style="27" customWidth="1"/>
    <col min="10501" max="10501" width="17.81640625" style="27" customWidth="1"/>
    <col min="10502" max="10502" width="1.81640625" style="27" customWidth="1"/>
    <col min="10503" max="10503" width="22.7265625" style="27" customWidth="1"/>
    <col min="10504" max="10752" width="10.26953125" style="27"/>
    <col min="10753" max="10753" width="7.54296875" style="27" customWidth="1"/>
    <col min="10754" max="10754" width="20.1796875" style="27" customWidth="1"/>
    <col min="10755" max="10755" width="1.81640625" style="27" customWidth="1"/>
    <col min="10756" max="10756" width="63.54296875" style="27" customWidth="1"/>
    <col min="10757" max="10757" width="17.81640625" style="27" customWidth="1"/>
    <col min="10758" max="10758" width="1.81640625" style="27" customWidth="1"/>
    <col min="10759" max="10759" width="22.7265625" style="27" customWidth="1"/>
    <col min="10760" max="11008" width="10.26953125" style="27"/>
    <col min="11009" max="11009" width="7.54296875" style="27" customWidth="1"/>
    <col min="11010" max="11010" width="20.1796875" style="27" customWidth="1"/>
    <col min="11011" max="11011" width="1.81640625" style="27" customWidth="1"/>
    <col min="11012" max="11012" width="63.54296875" style="27" customWidth="1"/>
    <col min="11013" max="11013" width="17.81640625" style="27" customWidth="1"/>
    <col min="11014" max="11014" width="1.81640625" style="27" customWidth="1"/>
    <col min="11015" max="11015" width="22.7265625" style="27" customWidth="1"/>
    <col min="11016" max="11264" width="10.26953125" style="27"/>
    <col min="11265" max="11265" width="7.54296875" style="27" customWidth="1"/>
    <col min="11266" max="11266" width="20.1796875" style="27" customWidth="1"/>
    <col min="11267" max="11267" width="1.81640625" style="27" customWidth="1"/>
    <col min="11268" max="11268" width="63.54296875" style="27" customWidth="1"/>
    <col min="11269" max="11269" width="17.81640625" style="27" customWidth="1"/>
    <col min="11270" max="11270" width="1.81640625" style="27" customWidth="1"/>
    <col min="11271" max="11271" width="22.7265625" style="27" customWidth="1"/>
    <col min="11272" max="11520" width="10.26953125" style="27"/>
    <col min="11521" max="11521" width="7.54296875" style="27" customWidth="1"/>
    <col min="11522" max="11522" width="20.1796875" style="27" customWidth="1"/>
    <col min="11523" max="11523" width="1.81640625" style="27" customWidth="1"/>
    <col min="11524" max="11524" width="63.54296875" style="27" customWidth="1"/>
    <col min="11525" max="11525" width="17.81640625" style="27" customWidth="1"/>
    <col min="11526" max="11526" width="1.81640625" style="27" customWidth="1"/>
    <col min="11527" max="11527" width="22.7265625" style="27" customWidth="1"/>
    <col min="11528" max="11776" width="10.26953125" style="27"/>
    <col min="11777" max="11777" width="7.54296875" style="27" customWidth="1"/>
    <col min="11778" max="11778" width="20.1796875" style="27" customWidth="1"/>
    <col min="11779" max="11779" width="1.81640625" style="27" customWidth="1"/>
    <col min="11780" max="11780" width="63.54296875" style="27" customWidth="1"/>
    <col min="11781" max="11781" width="17.81640625" style="27" customWidth="1"/>
    <col min="11782" max="11782" width="1.81640625" style="27" customWidth="1"/>
    <col min="11783" max="11783" width="22.7265625" style="27" customWidth="1"/>
    <col min="11784" max="12032" width="10.26953125" style="27"/>
    <col min="12033" max="12033" width="7.54296875" style="27" customWidth="1"/>
    <col min="12034" max="12034" width="20.1796875" style="27" customWidth="1"/>
    <col min="12035" max="12035" width="1.81640625" style="27" customWidth="1"/>
    <col min="12036" max="12036" width="63.54296875" style="27" customWidth="1"/>
    <col min="12037" max="12037" width="17.81640625" style="27" customWidth="1"/>
    <col min="12038" max="12038" width="1.81640625" style="27" customWidth="1"/>
    <col min="12039" max="12039" width="22.7265625" style="27" customWidth="1"/>
    <col min="12040" max="12288" width="10.26953125" style="27"/>
    <col min="12289" max="12289" width="7.54296875" style="27" customWidth="1"/>
    <col min="12290" max="12290" width="20.1796875" style="27" customWidth="1"/>
    <col min="12291" max="12291" width="1.81640625" style="27" customWidth="1"/>
    <col min="12292" max="12292" width="63.54296875" style="27" customWidth="1"/>
    <col min="12293" max="12293" width="17.81640625" style="27" customWidth="1"/>
    <col min="12294" max="12294" width="1.81640625" style="27" customWidth="1"/>
    <col min="12295" max="12295" width="22.7265625" style="27" customWidth="1"/>
    <col min="12296" max="12544" width="10.26953125" style="27"/>
    <col min="12545" max="12545" width="7.54296875" style="27" customWidth="1"/>
    <col min="12546" max="12546" width="20.1796875" style="27" customWidth="1"/>
    <col min="12547" max="12547" width="1.81640625" style="27" customWidth="1"/>
    <col min="12548" max="12548" width="63.54296875" style="27" customWidth="1"/>
    <col min="12549" max="12549" width="17.81640625" style="27" customWidth="1"/>
    <col min="12550" max="12550" width="1.81640625" style="27" customWidth="1"/>
    <col min="12551" max="12551" width="22.7265625" style="27" customWidth="1"/>
    <col min="12552" max="12800" width="10.26953125" style="27"/>
    <col min="12801" max="12801" width="7.54296875" style="27" customWidth="1"/>
    <col min="12802" max="12802" width="20.1796875" style="27" customWidth="1"/>
    <col min="12803" max="12803" width="1.81640625" style="27" customWidth="1"/>
    <col min="12804" max="12804" width="63.54296875" style="27" customWidth="1"/>
    <col min="12805" max="12805" width="17.81640625" style="27" customWidth="1"/>
    <col min="12806" max="12806" width="1.81640625" style="27" customWidth="1"/>
    <col min="12807" max="12807" width="22.7265625" style="27" customWidth="1"/>
    <col min="12808" max="13056" width="10.26953125" style="27"/>
    <col min="13057" max="13057" width="7.54296875" style="27" customWidth="1"/>
    <col min="13058" max="13058" width="20.1796875" style="27" customWidth="1"/>
    <col min="13059" max="13059" width="1.81640625" style="27" customWidth="1"/>
    <col min="13060" max="13060" width="63.54296875" style="27" customWidth="1"/>
    <col min="13061" max="13061" width="17.81640625" style="27" customWidth="1"/>
    <col min="13062" max="13062" width="1.81640625" style="27" customWidth="1"/>
    <col min="13063" max="13063" width="22.7265625" style="27" customWidth="1"/>
    <col min="13064" max="13312" width="10.26953125" style="27"/>
    <col min="13313" max="13313" width="7.54296875" style="27" customWidth="1"/>
    <col min="13314" max="13314" width="20.1796875" style="27" customWidth="1"/>
    <col min="13315" max="13315" width="1.81640625" style="27" customWidth="1"/>
    <col min="13316" max="13316" width="63.54296875" style="27" customWidth="1"/>
    <col min="13317" max="13317" width="17.81640625" style="27" customWidth="1"/>
    <col min="13318" max="13318" width="1.81640625" style="27" customWidth="1"/>
    <col min="13319" max="13319" width="22.7265625" style="27" customWidth="1"/>
    <col min="13320" max="13568" width="10.26953125" style="27"/>
    <col min="13569" max="13569" width="7.54296875" style="27" customWidth="1"/>
    <col min="13570" max="13570" width="20.1796875" style="27" customWidth="1"/>
    <col min="13571" max="13571" width="1.81640625" style="27" customWidth="1"/>
    <col min="13572" max="13572" width="63.54296875" style="27" customWidth="1"/>
    <col min="13573" max="13573" width="17.81640625" style="27" customWidth="1"/>
    <col min="13574" max="13574" width="1.81640625" style="27" customWidth="1"/>
    <col min="13575" max="13575" width="22.7265625" style="27" customWidth="1"/>
    <col min="13576" max="13824" width="10.26953125" style="27"/>
    <col min="13825" max="13825" width="7.54296875" style="27" customWidth="1"/>
    <col min="13826" max="13826" width="20.1796875" style="27" customWidth="1"/>
    <col min="13827" max="13827" width="1.81640625" style="27" customWidth="1"/>
    <col min="13828" max="13828" width="63.54296875" style="27" customWidth="1"/>
    <col min="13829" max="13829" width="17.81640625" style="27" customWidth="1"/>
    <col min="13830" max="13830" width="1.81640625" style="27" customWidth="1"/>
    <col min="13831" max="13831" width="22.7265625" style="27" customWidth="1"/>
    <col min="13832" max="14080" width="10.26953125" style="27"/>
    <col min="14081" max="14081" width="7.54296875" style="27" customWidth="1"/>
    <col min="14082" max="14082" width="20.1796875" style="27" customWidth="1"/>
    <col min="14083" max="14083" width="1.81640625" style="27" customWidth="1"/>
    <col min="14084" max="14084" width="63.54296875" style="27" customWidth="1"/>
    <col min="14085" max="14085" width="17.81640625" style="27" customWidth="1"/>
    <col min="14086" max="14086" width="1.81640625" style="27" customWidth="1"/>
    <col min="14087" max="14087" width="22.7265625" style="27" customWidth="1"/>
    <col min="14088" max="14336" width="10.26953125" style="27"/>
    <col min="14337" max="14337" width="7.54296875" style="27" customWidth="1"/>
    <col min="14338" max="14338" width="20.1796875" style="27" customWidth="1"/>
    <col min="14339" max="14339" width="1.81640625" style="27" customWidth="1"/>
    <col min="14340" max="14340" width="63.54296875" style="27" customWidth="1"/>
    <col min="14341" max="14341" width="17.81640625" style="27" customWidth="1"/>
    <col min="14342" max="14342" width="1.81640625" style="27" customWidth="1"/>
    <col min="14343" max="14343" width="22.7265625" style="27" customWidth="1"/>
    <col min="14344" max="14592" width="10.26953125" style="27"/>
    <col min="14593" max="14593" width="7.54296875" style="27" customWidth="1"/>
    <col min="14594" max="14594" width="20.1796875" style="27" customWidth="1"/>
    <col min="14595" max="14595" width="1.81640625" style="27" customWidth="1"/>
    <col min="14596" max="14596" width="63.54296875" style="27" customWidth="1"/>
    <col min="14597" max="14597" width="17.81640625" style="27" customWidth="1"/>
    <col min="14598" max="14598" width="1.81640625" style="27" customWidth="1"/>
    <col min="14599" max="14599" width="22.7265625" style="27" customWidth="1"/>
    <col min="14600" max="14848" width="10.26953125" style="27"/>
    <col min="14849" max="14849" width="7.54296875" style="27" customWidth="1"/>
    <col min="14850" max="14850" width="20.1796875" style="27" customWidth="1"/>
    <col min="14851" max="14851" width="1.81640625" style="27" customWidth="1"/>
    <col min="14852" max="14852" width="63.54296875" style="27" customWidth="1"/>
    <col min="14853" max="14853" width="17.81640625" style="27" customWidth="1"/>
    <col min="14854" max="14854" width="1.81640625" style="27" customWidth="1"/>
    <col min="14855" max="14855" width="22.7265625" style="27" customWidth="1"/>
    <col min="14856" max="15104" width="10.26953125" style="27"/>
    <col min="15105" max="15105" width="7.54296875" style="27" customWidth="1"/>
    <col min="15106" max="15106" width="20.1796875" style="27" customWidth="1"/>
    <col min="15107" max="15107" width="1.81640625" style="27" customWidth="1"/>
    <col min="15108" max="15108" width="63.54296875" style="27" customWidth="1"/>
    <col min="15109" max="15109" width="17.81640625" style="27" customWidth="1"/>
    <col min="15110" max="15110" width="1.81640625" style="27" customWidth="1"/>
    <col min="15111" max="15111" width="22.7265625" style="27" customWidth="1"/>
    <col min="15112" max="15360" width="10.26953125" style="27"/>
    <col min="15361" max="15361" width="7.54296875" style="27" customWidth="1"/>
    <col min="15362" max="15362" width="20.1796875" style="27" customWidth="1"/>
    <col min="15363" max="15363" width="1.81640625" style="27" customWidth="1"/>
    <col min="15364" max="15364" width="63.54296875" style="27" customWidth="1"/>
    <col min="15365" max="15365" width="17.81640625" style="27" customWidth="1"/>
    <col min="15366" max="15366" width="1.81640625" style="27" customWidth="1"/>
    <col min="15367" max="15367" width="22.7265625" style="27" customWidth="1"/>
    <col min="15368" max="15616" width="10.26953125" style="27"/>
    <col min="15617" max="15617" width="7.54296875" style="27" customWidth="1"/>
    <col min="15618" max="15618" width="20.1796875" style="27" customWidth="1"/>
    <col min="15619" max="15619" width="1.81640625" style="27" customWidth="1"/>
    <col min="15620" max="15620" width="63.54296875" style="27" customWidth="1"/>
    <col min="15621" max="15621" width="17.81640625" style="27" customWidth="1"/>
    <col min="15622" max="15622" width="1.81640625" style="27" customWidth="1"/>
    <col min="15623" max="15623" width="22.7265625" style="27" customWidth="1"/>
    <col min="15624" max="15872" width="10.26953125" style="27"/>
    <col min="15873" max="15873" width="7.54296875" style="27" customWidth="1"/>
    <col min="15874" max="15874" width="20.1796875" style="27" customWidth="1"/>
    <col min="15875" max="15875" width="1.81640625" style="27" customWidth="1"/>
    <col min="15876" max="15876" width="63.54296875" style="27" customWidth="1"/>
    <col min="15877" max="15877" width="17.81640625" style="27" customWidth="1"/>
    <col min="15878" max="15878" width="1.81640625" style="27" customWidth="1"/>
    <col min="15879" max="15879" width="22.7265625" style="27" customWidth="1"/>
    <col min="15880" max="16128" width="10.26953125" style="27"/>
    <col min="16129" max="16129" width="7.54296875" style="27" customWidth="1"/>
    <col min="16130" max="16130" width="20.1796875" style="27" customWidth="1"/>
    <col min="16131" max="16131" width="1.81640625" style="27" customWidth="1"/>
    <col min="16132" max="16132" width="63.54296875" style="27" customWidth="1"/>
    <col min="16133" max="16133" width="17.81640625" style="27" customWidth="1"/>
    <col min="16134" max="16134" width="1.81640625" style="27" customWidth="1"/>
    <col min="16135" max="16135" width="22.7265625" style="27" customWidth="1"/>
    <col min="16136" max="16384" width="10.26953125" style="27"/>
  </cols>
  <sheetData>
    <row r="1" spans="1:7" ht="16" thickBot="1">
      <c r="A1" s="29" t="str">
        <f>'Annual Report'!A2</f>
        <v>Road Initials:    GTC           Year  2013</v>
      </c>
      <c r="G1" s="163">
        <v>1</v>
      </c>
    </row>
    <row r="2" spans="1:7" ht="30" customHeight="1">
      <c r="A2" s="164" t="s">
        <v>962</v>
      </c>
      <c r="B2" s="32"/>
      <c r="C2" s="32"/>
      <c r="D2" s="32"/>
      <c r="E2" s="32"/>
      <c r="F2" s="32"/>
      <c r="G2" s="33"/>
    </row>
    <row r="3" spans="1:7">
      <c r="A3" s="165"/>
      <c r="B3" s="45"/>
      <c r="C3" s="45"/>
      <c r="D3" s="46"/>
      <c r="E3" s="46"/>
      <c r="F3" s="46"/>
      <c r="G3" s="47"/>
    </row>
    <row r="4" spans="1:7">
      <c r="A4" s="166" t="s">
        <v>963</v>
      </c>
      <c r="B4" s="158" t="s">
        <v>964</v>
      </c>
      <c r="C4" s="45"/>
      <c r="D4" s="46"/>
      <c r="E4" s="46"/>
      <c r="F4" s="46"/>
      <c r="G4" s="47"/>
    </row>
    <row r="5" spans="1:7">
      <c r="A5" s="166"/>
      <c r="B5" s="167" t="s">
        <v>965</v>
      </c>
      <c r="C5" s="45"/>
      <c r="D5" s="46"/>
      <c r="E5" s="46"/>
      <c r="F5" s="46"/>
      <c r="G5" s="47"/>
    </row>
    <row r="6" spans="1:7" ht="3" customHeight="1">
      <c r="A6" s="166"/>
      <c r="B6" s="167"/>
      <c r="C6" s="45"/>
      <c r="D6" s="46"/>
      <c r="E6" s="46"/>
      <c r="F6" s="46"/>
      <c r="G6" s="47"/>
    </row>
    <row r="7" spans="1:7">
      <c r="A7" s="166" t="s">
        <v>966</v>
      </c>
      <c r="B7" s="168" t="s">
        <v>891</v>
      </c>
      <c r="C7" s="46"/>
      <c r="D7" s="46"/>
      <c r="E7" s="46"/>
      <c r="F7" s="46"/>
      <c r="G7" s="47"/>
    </row>
    <row r="8" spans="1:7" ht="3" customHeight="1">
      <c r="A8" s="166"/>
      <c r="B8" s="167"/>
      <c r="C8" s="46"/>
      <c r="D8" s="46"/>
      <c r="E8" s="46"/>
      <c r="F8" s="46"/>
      <c r="G8" s="47"/>
    </row>
    <row r="9" spans="1:7">
      <c r="A9" s="166" t="s">
        <v>967</v>
      </c>
      <c r="B9" s="167" t="s">
        <v>968</v>
      </c>
      <c r="C9" s="45"/>
      <c r="D9" s="46"/>
      <c r="E9" s="46"/>
      <c r="F9" s="46"/>
      <c r="G9" s="47"/>
    </row>
    <row r="10" spans="1:7" ht="16" thickBot="1">
      <c r="A10" s="169"/>
      <c r="B10" s="52"/>
      <c r="C10" s="52"/>
      <c r="D10" s="53"/>
      <c r="E10" s="53"/>
      <c r="F10" s="53"/>
      <c r="G10" s="54"/>
    </row>
    <row r="11" spans="1:7" ht="20.149999999999999" customHeight="1" thickBot="1">
      <c r="A11" s="170" t="s">
        <v>969</v>
      </c>
      <c r="B11" s="170" t="s">
        <v>1503</v>
      </c>
      <c r="C11" s="171" t="s">
        <v>970</v>
      </c>
      <c r="D11" s="172"/>
      <c r="E11" s="172"/>
      <c r="F11" s="172"/>
      <c r="G11" s="173"/>
    </row>
    <row r="12" spans="1:7" ht="20.149999999999999" customHeight="1">
      <c r="A12" s="174"/>
      <c r="B12" s="175"/>
      <c r="C12" s="176"/>
      <c r="D12" s="139"/>
      <c r="E12" s="177"/>
      <c r="F12" s="177"/>
      <c r="G12" s="178"/>
    </row>
    <row r="13" spans="1:7" ht="20.149999999999999" customHeight="1">
      <c r="A13" s="179"/>
      <c r="B13" s="180"/>
      <c r="C13" s="181"/>
      <c r="D13" s="143"/>
      <c r="E13" s="182"/>
      <c r="F13" s="182"/>
      <c r="G13" s="183"/>
    </row>
    <row r="14" spans="1:7" ht="20.149999999999999" customHeight="1">
      <c r="A14" s="179"/>
      <c r="B14" s="180"/>
      <c r="C14" s="2669" t="s">
        <v>1469</v>
      </c>
      <c r="D14" s="2670"/>
      <c r="E14" s="2670"/>
      <c r="F14" s="2670"/>
      <c r="G14" s="2671"/>
    </row>
    <row r="15" spans="1:7" ht="20.149999999999999" customHeight="1">
      <c r="A15" s="179"/>
      <c r="B15" s="180"/>
      <c r="C15" s="181"/>
      <c r="D15" s="143"/>
      <c r="E15" s="182"/>
      <c r="F15" s="182"/>
      <c r="G15" s="183"/>
    </row>
    <row r="16" spans="1:7" ht="20.149999999999999" customHeight="1">
      <c r="A16" s="179"/>
      <c r="B16" s="180"/>
      <c r="C16" s="181"/>
      <c r="D16" s="143"/>
      <c r="E16" s="182"/>
      <c r="F16" s="182"/>
      <c r="G16" s="183"/>
    </row>
    <row r="17" spans="1:7" ht="20.149999999999999" customHeight="1">
      <c r="A17" s="179"/>
      <c r="B17" s="180"/>
      <c r="C17" s="181"/>
      <c r="D17" s="143"/>
      <c r="E17" s="182"/>
      <c r="F17" s="182"/>
      <c r="G17" s="183"/>
    </row>
    <row r="18" spans="1:7" ht="20.149999999999999" customHeight="1">
      <c r="A18" s="179"/>
      <c r="B18" s="180"/>
      <c r="C18" s="181"/>
      <c r="D18" s="143"/>
      <c r="E18" s="182"/>
      <c r="F18" s="182"/>
      <c r="G18" s="183"/>
    </row>
    <row r="19" spans="1:7" ht="20.149999999999999" customHeight="1">
      <c r="A19" s="179"/>
      <c r="B19" s="180"/>
      <c r="C19" s="181"/>
      <c r="D19" s="143"/>
      <c r="E19" s="182"/>
      <c r="F19" s="182"/>
      <c r="G19" s="183"/>
    </row>
    <row r="20" spans="1:7" ht="20.149999999999999" customHeight="1">
      <c r="A20" s="179"/>
      <c r="B20" s="180"/>
      <c r="C20" s="181"/>
      <c r="D20" s="143"/>
      <c r="E20" s="182"/>
      <c r="F20" s="182"/>
      <c r="G20" s="183"/>
    </row>
    <row r="21" spans="1:7" ht="20.149999999999999" customHeight="1">
      <c r="A21" s="179"/>
      <c r="B21" s="180"/>
      <c r="C21" s="181"/>
      <c r="D21" s="143"/>
      <c r="E21" s="182"/>
      <c r="F21" s="182"/>
      <c r="G21" s="183"/>
    </row>
    <row r="22" spans="1:7" ht="20.149999999999999" customHeight="1">
      <c r="A22" s="179"/>
      <c r="B22" s="180"/>
      <c r="C22" s="181"/>
      <c r="D22" s="143"/>
      <c r="E22" s="182"/>
      <c r="F22" s="182"/>
      <c r="G22" s="183"/>
    </row>
    <row r="23" spans="1:7" ht="20.149999999999999" customHeight="1">
      <c r="A23" s="179"/>
      <c r="B23" s="180"/>
      <c r="C23" s="181"/>
      <c r="D23" s="143"/>
      <c r="E23" s="182"/>
      <c r="F23" s="182"/>
      <c r="G23" s="183"/>
    </row>
    <row r="24" spans="1:7" ht="20.149999999999999" customHeight="1">
      <c r="A24" s="179"/>
      <c r="B24" s="180"/>
      <c r="C24" s="181"/>
      <c r="D24" s="158"/>
      <c r="E24" s="182"/>
      <c r="F24" s="182"/>
      <c r="G24" s="183"/>
    </row>
    <row r="25" spans="1:7" ht="20.149999999999999" customHeight="1">
      <c r="A25" s="179"/>
      <c r="B25" s="180"/>
      <c r="C25" s="181"/>
      <c r="D25" s="143"/>
      <c r="E25" s="182"/>
      <c r="F25" s="182"/>
      <c r="G25" s="183"/>
    </row>
    <row r="26" spans="1:7" ht="20.149999999999999" customHeight="1">
      <c r="A26" s="179"/>
      <c r="B26" s="180"/>
      <c r="C26" s="181"/>
      <c r="D26" s="143"/>
      <c r="E26" s="182"/>
      <c r="F26" s="182"/>
      <c r="G26" s="183"/>
    </row>
    <row r="27" spans="1:7" ht="20.149999999999999" customHeight="1">
      <c r="A27" s="179"/>
      <c r="B27" s="180"/>
      <c r="C27" s="181"/>
      <c r="D27" s="143"/>
      <c r="E27" s="182"/>
      <c r="F27" s="182"/>
      <c r="G27" s="183"/>
    </row>
    <row r="28" spans="1:7" ht="20.149999999999999" customHeight="1">
      <c r="A28" s="179"/>
      <c r="B28" s="180"/>
      <c r="C28" s="181"/>
      <c r="D28" s="143"/>
      <c r="E28" s="182"/>
      <c r="F28" s="182"/>
      <c r="G28" s="183"/>
    </row>
    <row r="29" spans="1:7" ht="20.149999999999999" customHeight="1">
      <c r="A29" s="179"/>
      <c r="B29" s="180"/>
      <c r="C29" s="181"/>
      <c r="D29" s="143"/>
      <c r="E29" s="182"/>
      <c r="F29" s="182"/>
      <c r="G29" s="183"/>
    </row>
    <row r="30" spans="1:7" ht="20.149999999999999" customHeight="1">
      <c r="A30" s="179"/>
      <c r="B30" s="180"/>
      <c r="C30" s="181"/>
      <c r="D30" s="143"/>
      <c r="E30" s="182"/>
      <c r="F30" s="182"/>
      <c r="G30" s="183"/>
    </row>
    <row r="31" spans="1:7" ht="20.149999999999999" customHeight="1">
      <c r="A31" s="179"/>
      <c r="B31" s="180"/>
      <c r="C31" s="181"/>
      <c r="D31" s="143"/>
      <c r="E31" s="182"/>
      <c r="F31" s="182"/>
      <c r="G31" s="183"/>
    </row>
    <row r="32" spans="1:7" ht="20.149999999999999" customHeight="1">
      <c r="A32" s="179"/>
      <c r="B32" s="180"/>
      <c r="C32" s="181"/>
      <c r="D32" s="158"/>
      <c r="E32" s="182"/>
      <c r="F32" s="182"/>
      <c r="G32" s="183"/>
    </row>
    <row r="33" spans="1:7" ht="20.149999999999999" customHeight="1">
      <c r="A33" s="179"/>
      <c r="B33" s="180"/>
      <c r="C33" s="181"/>
      <c r="D33" s="143"/>
      <c r="E33" s="182"/>
      <c r="F33" s="182"/>
      <c r="G33" s="183"/>
    </row>
    <row r="34" spans="1:7" ht="20.149999999999999" customHeight="1">
      <c r="A34" s="179"/>
      <c r="B34" s="180"/>
      <c r="C34" s="181"/>
      <c r="D34" s="143"/>
      <c r="E34" s="182"/>
      <c r="F34" s="182"/>
      <c r="G34" s="183"/>
    </row>
    <row r="35" spans="1:7" ht="20.149999999999999" customHeight="1">
      <c r="A35" s="179"/>
      <c r="B35" s="180"/>
      <c r="C35" s="181"/>
      <c r="D35" s="143"/>
      <c r="E35" s="182"/>
      <c r="F35" s="182"/>
      <c r="G35" s="183"/>
    </row>
    <row r="36" spans="1:7" ht="20.149999999999999" customHeight="1">
      <c r="A36" s="179"/>
      <c r="B36" s="180"/>
      <c r="C36" s="181"/>
      <c r="D36" s="143"/>
      <c r="E36" s="182"/>
      <c r="F36" s="182"/>
      <c r="G36" s="183"/>
    </row>
    <row r="37" spans="1:7" ht="20.149999999999999" customHeight="1">
      <c r="A37" s="179"/>
      <c r="B37" s="180"/>
      <c r="C37" s="181"/>
      <c r="D37" s="143"/>
      <c r="E37" s="182"/>
      <c r="F37" s="182"/>
      <c r="G37" s="183"/>
    </row>
    <row r="38" spans="1:7" ht="20.149999999999999" customHeight="1">
      <c r="A38" s="179"/>
      <c r="B38" s="180"/>
      <c r="C38" s="181"/>
      <c r="D38" s="143"/>
      <c r="E38" s="182"/>
      <c r="F38" s="182"/>
      <c r="G38" s="183"/>
    </row>
    <row r="39" spans="1:7" ht="20.149999999999999" customHeight="1">
      <c r="A39" s="179"/>
      <c r="B39" s="180"/>
      <c r="C39" s="181"/>
      <c r="D39" s="143"/>
      <c r="E39" s="182"/>
      <c r="F39" s="182"/>
      <c r="G39" s="183"/>
    </row>
    <row r="40" spans="1:7" ht="20.149999999999999" customHeight="1">
      <c r="A40" s="179"/>
      <c r="B40" s="180"/>
      <c r="C40" s="181"/>
      <c r="D40" s="143"/>
      <c r="E40" s="182"/>
      <c r="F40" s="182"/>
      <c r="G40" s="183"/>
    </row>
    <row r="41" spans="1:7" ht="20.149999999999999" customHeight="1">
      <c r="A41" s="179"/>
      <c r="B41" s="180"/>
      <c r="C41" s="181"/>
      <c r="D41" s="143"/>
      <c r="E41" s="182"/>
      <c r="F41" s="182"/>
      <c r="G41" s="183"/>
    </row>
    <row r="42" spans="1:7" ht="20.149999999999999" customHeight="1">
      <c r="A42" s="179"/>
      <c r="B42" s="180"/>
      <c r="C42" s="181"/>
      <c r="D42" s="143"/>
      <c r="E42" s="182"/>
      <c r="F42" s="182"/>
      <c r="G42" s="183"/>
    </row>
    <row r="43" spans="1:7" ht="20.149999999999999" customHeight="1">
      <c r="A43" s="179"/>
      <c r="B43" s="180"/>
      <c r="C43" s="181"/>
      <c r="D43" s="143"/>
      <c r="E43" s="182"/>
      <c r="F43" s="182"/>
      <c r="G43" s="183"/>
    </row>
    <row r="44" spans="1:7" ht="20.149999999999999" customHeight="1">
      <c r="A44" s="179"/>
      <c r="B44" s="180"/>
      <c r="C44" s="181"/>
      <c r="D44" s="143"/>
      <c r="E44" s="182"/>
      <c r="F44" s="182"/>
      <c r="G44" s="183"/>
    </row>
    <row r="45" spans="1:7" ht="20.149999999999999" customHeight="1">
      <c r="A45" s="179"/>
      <c r="B45" s="180"/>
      <c r="C45" s="181"/>
      <c r="D45" s="143"/>
      <c r="E45" s="182"/>
      <c r="F45" s="182"/>
      <c r="G45" s="183"/>
    </row>
    <row r="46" spans="1:7" ht="20.149999999999999" customHeight="1">
      <c r="A46" s="179"/>
      <c r="B46" s="180"/>
      <c r="C46" s="181"/>
      <c r="D46" s="143"/>
      <c r="E46" s="182"/>
      <c r="F46" s="182"/>
      <c r="G46" s="183"/>
    </row>
    <row r="47" spans="1:7" ht="20.149999999999999" customHeight="1">
      <c r="A47" s="179"/>
      <c r="B47" s="180"/>
      <c r="C47" s="181"/>
      <c r="D47" s="143"/>
      <c r="E47" s="182"/>
      <c r="F47" s="182"/>
      <c r="G47" s="183"/>
    </row>
    <row r="48" spans="1:7" ht="20.149999999999999" customHeight="1">
      <c r="A48" s="179"/>
      <c r="B48" s="180"/>
      <c r="C48" s="181"/>
      <c r="D48" s="143"/>
      <c r="E48" s="182"/>
      <c r="F48" s="182"/>
      <c r="G48" s="183"/>
    </row>
    <row r="49" spans="1:7" ht="20.149999999999999" customHeight="1">
      <c r="A49" s="179"/>
      <c r="B49" s="180"/>
      <c r="C49" s="181"/>
      <c r="D49" s="143"/>
      <c r="E49" s="182"/>
      <c r="F49" s="182"/>
      <c r="G49" s="183"/>
    </row>
    <row r="50" spans="1:7" ht="20.149999999999999" customHeight="1">
      <c r="A50" s="179"/>
      <c r="B50" s="180"/>
      <c r="C50" s="181"/>
      <c r="D50" s="143"/>
      <c r="E50" s="182"/>
      <c r="F50" s="182"/>
      <c r="G50" s="183"/>
    </row>
    <row r="51" spans="1:7" ht="20.149999999999999" customHeight="1">
      <c r="A51" s="179"/>
      <c r="B51" s="180"/>
      <c r="C51" s="181"/>
      <c r="D51" s="143"/>
      <c r="E51" s="182"/>
      <c r="F51" s="182"/>
      <c r="G51" s="183"/>
    </row>
    <row r="52" spans="1:7" ht="20.149999999999999" customHeight="1">
      <c r="A52" s="179"/>
      <c r="B52" s="180"/>
      <c r="C52" s="181"/>
      <c r="D52" s="143"/>
      <c r="E52" s="182"/>
      <c r="F52" s="182"/>
      <c r="G52" s="183"/>
    </row>
    <row r="53" spans="1:7" s="190" customFormat="1" ht="20.149999999999999" customHeight="1" thickBot="1">
      <c r="A53" s="184"/>
      <c r="B53" s="185"/>
      <c r="C53" s="186"/>
      <c r="D53" s="187"/>
      <c r="E53" s="188"/>
      <c r="F53" s="188"/>
      <c r="G53" s="189"/>
    </row>
    <row r="54" spans="1:7" ht="20.149999999999999" customHeight="1">
      <c r="A54" s="27" t="s">
        <v>195</v>
      </c>
    </row>
  </sheetData>
  <mergeCells count="1">
    <mergeCell ref="C14:G14"/>
  </mergeCells>
  <phoneticPr fontId="0" type="noConversion"/>
  <printOptions horizontalCentered="1" gridLinesSet="0"/>
  <pageMargins left="0.7" right="0.3" top="0.7" bottom="0.25" header="0.5" footer="0.5"/>
  <pageSetup scale="71"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sheetPr syncVertical="1" syncRef="A1" transitionEvaluation="1" codeName="Sheet6">
    <tabColor rgb="FF92D050"/>
    <pageSetUpPr fitToPage="1"/>
  </sheetPr>
  <dimension ref="A1:F78"/>
  <sheetViews>
    <sheetView showGridLines="0" zoomScaleNormal="100" workbookViewId="0"/>
  </sheetViews>
  <sheetFormatPr defaultColWidth="12.54296875" defaultRowHeight="11.25" customHeight="1"/>
  <cols>
    <col min="1" max="1" width="2" style="191" customWidth="1"/>
    <col min="2" max="2" width="4.1796875" style="191" customWidth="1"/>
    <col min="3" max="3" width="83.7265625" style="192" customWidth="1"/>
    <col min="4" max="4" width="15.54296875" style="193" customWidth="1"/>
    <col min="5" max="5" width="4.81640625" style="194" customWidth="1"/>
    <col min="6" max="6" width="12.54296875" style="195"/>
    <col min="7" max="16384" width="12.54296875" style="196"/>
  </cols>
  <sheetData>
    <row r="1" spans="1:4" ht="11.25" customHeight="1">
      <c r="A1" s="191" t="s">
        <v>971</v>
      </c>
      <c r="D1" s="193" t="str">
        <f>'Annual Report'!A2</f>
        <v>Road Initials:    GTC           Year  2013</v>
      </c>
    </row>
    <row r="2" spans="1:4" ht="1.1499999999999999" customHeight="1" thickBot="1">
      <c r="A2" s="1897"/>
      <c r="B2" s="1897"/>
      <c r="C2" s="1897"/>
      <c r="D2" s="1898"/>
    </row>
    <row r="3" spans="1:4" ht="11.25" customHeight="1">
      <c r="A3" s="1899" t="s">
        <v>972</v>
      </c>
      <c r="B3" s="2183"/>
      <c r="C3" s="1900"/>
      <c r="D3" s="1901"/>
    </row>
    <row r="4" spans="1:4" ht="11.25" customHeight="1">
      <c r="A4" s="2191"/>
      <c r="B4" s="2192"/>
      <c r="C4" s="1906"/>
      <c r="D4" s="2193"/>
    </row>
    <row r="5" spans="1:4" ht="11.25" customHeight="1">
      <c r="A5" s="1902"/>
      <c r="B5" s="1909" t="s">
        <v>973</v>
      </c>
      <c r="C5" s="1903"/>
      <c r="D5" s="1904"/>
    </row>
    <row r="6" spans="1:4" ht="11.25" customHeight="1">
      <c r="A6" s="1902"/>
      <c r="B6" s="1909" t="s">
        <v>816</v>
      </c>
      <c r="C6" s="1903"/>
      <c r="D6" s="1904"/>
    </row>
    <row r="7" spans="1:4" ht="11.25" customHeight="1">
      <c r="A7" s="1902"/>
      <c r="B7" s="1909" t="s">
        <v>817</v>
      </c>
      <c r="C7" s="1903"/>
      <c r="D7" s="1904"/>
    </row>
    <row r="8" spans="1:4" ht="4.1500000000000004" customHeight="1">
      <c r="A8" s="1905"/>
      <c r="B8" s="1906"/>
      <c r="C8" s="1906"/>
      <c r="D8" s="1907"/>
    </row>
    <row r="9" spans="1:4" ht="11.25" customHeight="1">
      <c r="A9" s="1908"/>
      <c r="B9" s="2184" t="s">
        <v>963</v>
      </c>
      <c r="C9" s="1909" t="s">
        <v>1470</v>
      </c>
      <c r="D9" s="1904"/>
    </row>
    <row r="10" spans="1:4" ht="11.25" customHeight="1">
      <c r="A10" s="1910"/>
      <c r="B10" s="2185" t="s">
        <v>1471</v>
      </c>
      <c r="C10" s="1903"/>
      <c r="D10" s="1904"/>
    </row>
    <row r="11" spans="1:4" ht="11.25" customHeight="1">
      <c r="A11" s="1902"/>
      <c r="B11" s="1909" t="s">
        <v>1472</v>
      </c>
      <c r="C11" s="1903"/>
      <c r="D11" s="1904"/>
    </row>
    <row r="12" spans="1:4" ht="11.25" customHeight="1">
      <c r="A12" s="1902"/>
      <c r="B12" s="1909" t="s">
        <v>1473</v>
      </c>
      <c r="C12" s="1903"/>
      <c r="D12" s="1904"/>
    </row>
    <row r="13" spans="1:4" ht="11.25" customHeight="1">
      <c r="A13" s="1902"/>
      <c r="B13" s="1909" t="s">
        <v>1474</v>
      </c>
      <c r="C13" s="1903"/>
      <c r="D13" s="1904"/>
    </row>
    <row r="14" spans="1:4" ht="4.1500000000000004" customHeight="1">
      <c r="A14" s="1911"/>
      <c r="B14" s="2186"/>
      <c r="C14" s="1906"/>
      <c r="D14" s="1904"/>
    </row>
    <row r="15" spans="1:4" ht="11.25" customHeight="1">
      <c r="A15" s="1908"/>
      <c r="B15" s="2184" t="s">
        <v>966</v>
      </c>
      <c r="C15" s="1909" t="s">
        <v>1475</v>
      </c>
      <c r="D15" s="1904"/>
    </row>
    <row r="16" spans="1:4" ht="11.25" customHeight="1">
      <c r="A16" s="1902"/>
      <c r="B16" s="1909" t="s">
        <v>1476</v>
      </c>
      <c r="C16" s="1903"/>
      <c r="D16" s="1904"/>
    </row>
    <row r="17" spans="1:5" ht="11.25" customHeight="1">
      <c r="A17" s="1902"/>
      <c r="B17" s="1909" t="s">
        <v>1477</v>
      </c>
      <c r="C17" s="1903"/>
      <c r="D17" s="1904"/>
    </row>
    <row r="18" spans="1:5" ht="4.1500000000000004" customHeight="1">
      <c r="A18" s="1911"/>
      <c r="B18" s="2186"/>
      <c r="C18" s="1906"/>
      <c r="D18" s="1904"/>
    </row>
    <row r="19" spans="1:5" ht="11.25" customHeight="1">
      <c r="A19" s="1908"/>
      <c r="B19" s="2184" t="s">
        <v>967</v>
      </c>
      <c r="C19" s="1909" t="s">
        <v>1478</v>
      </c>
      <c r="D19" s="1904"/>
    </row>
    <row r="20" spans="1:5" ht="11.25" customHeight="1">
      <c r="A20" s="1902"/>
      <c r="B20" s="1909" t="s">
        <v>1479</v>
      </c>
      <c r="C20" s="1903"/>
      <c r="D20" s="1904"/>
    </row>
    <row r="21" spans="1:5" ht="11.25" customHeight="1">
      <c r="A21" s="1905"/>
      <c r="B21" s="1906"/>
      <c r="C21" s="1906"/>
      <c r="D21" s="1904"/>
    </row>
    <row r="22" spans="1:5" ht="11.25" customHeight="1">
      <c r="A22" s="1905"/>
      <c r="B22" s="1906"/>
      <c r="C22" s="1906"/>
      <c r="D22" s="1904"/>
    </row>
    <row r="23" spans="1:5" ht="11.25" customHeight="1">
      <c r="A23" s="1905"/>
      <c r="B23" s="1906"/>
      <c r="C23" s="1906"/>
      <c r="D23" s="1904"/>
    </row>
    <row r="24" spans="1:5" ht="11.25" customHeight="1">
      <c r="A24" s="1905"/>
      <c r="B24" s="1906"/>
      <c r="C24" s="1906"/>
      <c r="D24" s="1904"/>
    </row>
    <row r="25" spans="1:5" ht="11.25" customHeight="1">
      <c r="A25" s="1905"/>
      <c r="B25" s="1906"/>
      <c r="C25" s="1906"/>
      <c r="D25" s="1904"/>
    </row>
    <row r="26" spans="1:5" ht="11.25" customHeight="1">
      <c r="A26" s="1905"/>
      <c r="B26" s="1906"/>
      <c r="C26" s="1906"/>
      <c r="D26" s="1904"/>
    </row>
    <row r="27" spans="1:5" ht="11.25" customHeight="1">
      <c r="A27" s="1905"/>
      <c r="B27" s="1906"/>
      <c r="C27" s="1906"/>
      <c r="D27" s="1904"/>
    </row>
    <row r="28" spans="1:5" ht="11.25" customHeight="1">
      <c r="A28" s="2023"/>
      <c r="B28" s="2187" t="s">
        <v>963</v>
      </c>
      <c r="C28" s="2024" t="s">
        <v>683</v>
      </c>
      <c r="D28" s="2025"/>
      <c r="E28" s="194" t="s">
        <v>1200</v>
      </c>
    </row>
    <row r="29" spans="1:5" ht="11.25" customHeight="1">
      <c r="A29" s="2026"/>
      <c r="B29" s="2188"/>
      <c r="C29" s="2027"/>
      <c r="D29" s="2028"/>
    </row>
    <row r="30" spans="1:5" ht="11.25" customHeight="1">
      <c r="A30" s="2026"/>
      <c r="B30" s="2188"/>
      <c r="C30" s="2029"/>
      <c r="D30" s="2028"/>
    </row>
    <row r="31" spans="1:5" ht="11.25" customHeight="1">
      <c r="A31" s="2030"/>
      <c r="B31" s="2189" t="s">
        <v>966</v>
      </c>
      <c r="C31" s="2031" t="s">
        <v>684</v>
      </c>
      <c r="D31" s="2028"/>
    </row>
    <row r="32" spans="1:5" ht="11.25" customHeight="1">
      <c r="A32" s="2030"/>
      <c r="B32" s="2189"/>
      <c r="C32" s="2031"/>
      <c r="D32" s="2028"/>
    </row>
    <row r="33" spans="1:4" ht="11.25" customHeight="1">
      <c r="A33" s="2030"/>
      <c r="B33" s="2189" t="s">
        <v>967</v>
      </c>
      <c r="C33" s="2031" t="s">
        <v>1480</v>
      </c>
      <c r="D33" s="2028"/>
    </row>
    <row r="34" spans="1:4" ht="11.25" customHeight="1">
      <c r="A34" s="2026"/>
      <c r="B34" s="2188"/>
      <c r="C34" s="2031" t="s">
        <v>1504</v>
      </c>
      <c r="D34" s="2032"/>
    </row>
    <row r="35" spans="1:4" ht="4.1500000000000004" customHeight="1">
      <c r="A35" s="2026"/>
      <c r="B35" s="2188"/>
      <c r="C35" s="2031"/>
      <c r="D35" s="2032"/>
    </row>
    <row r="36" spans="1:4" ht="11.25" customHeight="1">
      <c r="A36" s="2026"/>
      <c r="B36" s="2188"/>
      <c r="C36" s="2033" t="s">
        <v>1346</v>
      </c>
      <c r="D36" s="2032"/>
    </row>
    <row r="37" spans="1:4" ht="11.25" customHeight="1">
      <c r="A37" s="2026"/>
      <c r="B37" s="2188"/>
      <c r="C37" s="2033"/>
      <c r="D37" s="2032"/>
    </row>
    <row r="38" spans="1:4" ht="11.25" customHeight="1">
      <c r="A38" s="2026"/>
      <c r="B38" s="2188"/>
      <c r="C38" s="2033"/>
      <c r="D38" s="2032"/>
    </row>
    <row r="39" spans="1:4" ht="11.25" customHeight="1">
      <c r="A39" s="2026"/>
      <c r="B39" s="2188"/>
      <c r="C39" s="2033"/>
      <c r="D39" s="2032"/>
    </row>
    <row r="40" spans="1:4" ht="11.25" customHeight="1">
      <c r="A40" s="2026"/>
      <c r="B40" s="2188"/>
      <c r="C40" s="2031"/>
      <c r="D40" s="2032"/>
    </row>
    <row r="41" spans="1:4" ht="11.25" customHeight="1">
      <c r="A41" s="2030"/>
      <c r="B41" s="2189" t="s">
        <v>1347</v>
      </c>
      <c r="C41" s="2031" t="s">
        <v>1481</v>
      </c>
      <c r="D41" s="2032"/>
    </row>
    <row r="42" spans="1:4" ht="11.25" customHeight="1">
      <c r="A42" s="2026"/>
      <c r="B42" s="2188"/>
      <c r="C42" s="2031" t="s">
        <v>1482</v>
      </c>
      <c r="D42" s="2032"/>
    </row>
    <row r="43" spans="1:4" ht="4.1500000000000004" customHeight="1">
      <c r="A43" s="2026"/>
      <c r="B43" s="2188"/>
      <c r="C43" s="2031"/>
      <c r="D43" s="2032"/>
    </row>
    <row r="44" spans="1:4" ht="11.25" customHeight="1">
      <c r="A44" s="2026"/>
      <c r="B44" s="2188"/>
      <c r="C44" s="2034" t="s">
        <v>1235</v>
      </c>
      <c r="D44" s="2032"/>
    </row>
    <row r="45" spans="1:4" ht="11.25" customHeight="1">
      <c r="A45" s="2026"/>
      <c r="B45" s="2188"/>
      <c r="C45" s="2034"/>
      <c r="D45" s="2032"/>
    </row>
    <row r="46" spans="1:4" ht="11.25" customHeight="1">
      <c r="A46" s="2026"/>
      <c r="B46" s="2188"/>
      <c r="C46" s="2035"/>
      <c r="D46" s="2032"/>
    </row>
    <row r="47" spans="1:4" ht="11.25" customHeight="1">
      <c r="A47" s="2026"/>
      <c r="B47" s="2188"/>
      <c r="C47" s="2035"/>
      <c r="D47" s="2032"/>
    </row>
    <row r="48" spans="1:4" ht="11.25" customHeight="1">
      <c r="A48" s="2026"/>
      <c r="B48" s="2188"/>
      <c r="C48" s="2036"/>
      <c r="D48" s="2032"/>
    </row>
    <row r="49" spans="1:4" ht="11.25" customHeight="1">
      <c r="A49" s="2026"/>
      <c r="B49" s="2188"/>
      <c r="C49" s="2036"/>
      <c r="D49" s="2032"/>
    </row>
    <row r="50" spans="1:4" ht="11.25" customHeight="1">
      <c r="A50" s="2026"/>
      <c r="B50" s="2188"/>
      <c r="C50" s="2036"/>
      <c r="D50" s="2032"/>
    </row>
    <row r="51" spans="1:4" ht="11.25" customHeight="1">
      <c r="A51" s="2026"/>
      <c r="B51" s="2188"/>
      <c r="C51" s="2031"/>
      <c r="D51" s="2032"/>
    </row>
    <row r="52" spans="1:4" ht="11.25" customHeight="1">
      <c r="A52" s="2026"/>
      <c r="B52" s="2188"/>
      <c r="C52" s="2036"/>
      <c r="D52" s="2032"/>
    </row>
    <row r="53" spans="1:4" ht="11.25" customHeight="1">
      <c r="A53" s="2037"/>
      <c r="B53" s="2190" t="s">
        <v>729</v>
      </c>
      <c r="C53" s="2036"/>
      <c r="D53" s="2032"/>
    </row>
    <row r="54" spans="1:4" ht="11.25" customHeight="1">
      <c r="A54" s="2030"/>
      <c r="B54" s="2189" t="s">
        <v>730</v>
      </c>
      <c r="C54" s="2031" t="s">
        <v>207</v>
      </c>
      <c r="D54" s="2032"/>
    </row>
    <row r="55" spans="1:4" ht="11.25" customHeight="1">
      <c r="A55" s="2038"/>
      <c r="B55" s="2036"/>
      <c r="C55" s="2031" t="s">
        <v>206</v>
      </c>
      <c r="D55" s="2032"/>
    </row>
    <row r="56" spans="1:4" ht="11.25" customHeight="1">
      <c r="A56" s="2038"/>
      <c r="B56" s="2036"/>
      <c r="C56" s="2036"/>
      <c r="D56" s="2032"/>
    </row>
    <row r="57" spans="1:4" ht="11.25" customHeight="1">
      <c r="A57" s="2038"/>
      <c r="B57" s="2036"/>
      <c r="C57" s="2031" t="s">
        <v>731</v>
      </c>
      <c r="D57" s="2032"/>
    </row>
    <row r="58" spans="1:4" ht="11.25" customHeight="1">
      <c r="A58" s="2038"/>
      <c r="B58" s="2031" t="s">
        <v>732</v>
      </c>
      <c r="C58" s="2031"/>
      <c r="D58" s="2032"/>
    </row>
    <row r="59" spans="1:4" ht="11.25" customHeight="1">
      <c r="A59" s="2038"/>
      <c r="B59" s="2031"/>
      <c r="C59" s="2031"/>
      <c r="D59" s="2032"/>
    </row>
    <row r="60" spans="1:4" ht="11.25" customHeight="1">
      <c r="A60" s="2038"/>
      <c r="B60" s="2031" t="s">
        <v>1057</v>
      </c>
      <c r="C60" s="2031"/>
      <c r="D60" s="2032"/>
    </row>
    <row r="61" spans="1:4" ht="11.25" customHeight="1">
      <c r="A61" s="2038"/>
      <c r="B61" s="2031" t="s">
        <v>1483</v>
      </c>
      <c r="C61" s="2031"/>
      <c r="D61" s="2032"/>
    </row>
    <row r="62" spans="1:4" ht="11.25" customHeight="1">
      <c r="A62" s="2038"/>
      <c r="B62" s="2031" t="s">
        <v>1484</v>
      </c>
      <c r="C62" s="2031"/>
      <c r="D62" s="2032"/>
    </row>
    <row r="63" spans="1:4" ht="11.25" customHeight="1">
      <c r="A63" s="2038"/>
      <c r="B63" s="2036"/>
      <c r="C63" s="2039"/>
      <c r="D63" s="2032"/>
    </row>
    <row r="64" spans="1:4" ht="11.25" customHeight="1">
      <c r="A64" s="2038"/>
      <c r="B64" s="2036"/>
      <c r="C64" s="2031"/>
      <c r="D64" s="2032"/>
    </row>
    <row r="65" spans="1:4" ht="11.25" customHeight="1">
      <c r="A65" s="2038"/>
      <c r="B65" s="2036"/>
      <c r="C65" s="2031"/>
      <c r="D65" s="2032"/>
    </row>
    <row r="66" spans="1:4" ht="11.25" customHeight="1">
      <c r="A66" s="2038"/>
      <c r="B66" s="2036"/>
      <c r="C66" s="2031"/>
      <c r="D66" s="2032"/>
    </row>
    <row r="67" spans="1:4" ht="11.25" customHeight="1">
      <c r="A67" s="2038"/>
      <c r="B67" s="2036"/>
      <c r="C67" s="2031"/>
      <c r="D67" s="2032"/>
    </row>
    <row r="68" spans="1:4" ht="11.25" customHeight="1">
      <c r="A68" s="2038"/>
      <c r="B68" s="2036"/>
      <c r="C68" s="2031"/>
      <c r="D68" s="2032"/>
    </row>
    <row r="69" spans="1:4" ht="11.25" customHeight="1">
      <c r="A69" s="2038"/>
      <c r="B69" s="2036"/>
      <c r="C69" s="2031"/>
      <c r="D69" s="2032"/>
    </row>
    <row r="70" spans="1:4" ht="11.25" customHeight="1">
      <c r="A70" s="2038"/>
      <c r="B70" s="2036"/>
      <c r="C70" s="2031"/>
      <c r="D70" s="2032"/>
    </row>
    <row r="71" spans="1:4" ht="11.25" customHeight="1">
      <c r="A71" s="2038"/>
      <c r="B71" s="2036"/>
      <c r="C71" s="2031"/>
      <c r="D71" s="2032"/>
    </row>
    <row r="72" spans="1:4" ht="11.25" customHeight="1">
      <c r="A72" s="2038"/>
      <c r="B72" s="2036"/>
      <c r="C72" s="2031"/>
      <c r="D72" s="2032"/>
    </row>
    <row r="73" spans="1:4" ht="11.25" customHeight="1">
      <c r="A73" s="2038"/>
      <c r="B73" s="2036"/>
      <c r="C73" s="2031"/>
      <c r="D73" s="2032"/>
    </row>
    <row r="74" spans="1:4" ht="11.25" customHeight="1">
      <c r="A74" s="2038"/>
      <c r="B74" s="2036"/>
      <c r="C74" s="2036"/>
      <c r="D74" s="2032"/>
    </row>
    <row r="75" spans="1:4" ht="11.25" customHeight="1">
      <c r="A75" s="2038"/>
      <c r="B75" s="2036"/>
      <c r="C75" s="2036"/>
      <c r="D75" s="2032"/>
    </row>
    <row r="76" spans="1:4" ht="11.25" customHeight="1">
      <c r="A76" s="2038"/>
      <c r="B76" s="2036"/>
      <c r="C76" s="2036"/>
      <c r="D76" s="2032"/>
    </row>
    <row r="77" spans="1:4" ht="11.25" customHeight="1" thickBot="1">
      <c r="A77" s="2040"/>
      <c r="B77" s="2041"/>
      <c r="C77" s="2041"/>
      <c r="D77" s="2042"/>
    </row>
    <row r="78" spans="1:4" ht="11.25" customHeight="1">
      <c r="A78" s="1897"/>
      <c r="B78" s="1897"/>
      <c r="C78" s="1912"/>
      <c r="D78" s="1913" t="s">
        <v>195</v>
      </c>
    </row>
  </sheetData>
  <phoneticPr fontId="0" type="noConversion"/>
  <printOptions horizontalCentered="1" gridLinesSet="0"/>
  <pageMargins left="0.5" right="0.5" top="0.5" bottom="0.1" header="0" footer="0"/>
  <pageSetup scale="88"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7">
    <tabColor rgb="FF92D050"/>
    <pageSetUpPr fitToPage="1"/>
  </sheetPr>
  <dimension ref="A1:BH86"/>
  <sheetViews>
    <sheetView showGridLines="0" zoomScaleNormal="100" workbookViewId="0"/>
  </sheetViews>
  <sheetFormatPr defaultColWidth="10.26953125" defaultRowHeight="10.5"/>
  <cols>
    <col min="1" max="1" width="4.1796875" style="205" customWidth="1"/>
    <col min="2" max="2" width="1" style="205" customWidth="1"/>
    <col min="3" max="3" width="2.7265625" style="205" customWidth="1"/>
    <col min="4" max="4" width="3" style="205" customWidth="1"/>
    <col min="5" max="5" width="1.81640625" style="205" customWidth="1"/>
    <col min="6" max="6" width="4.1796875" style="205" customWidth="1"/>
    <col min="7" max="7" width="2.26953125" style="205" customWidth="1"/>
    <col min="8" max="9" width="2.1796875" style="205" customWidth="1"/>
    <col min="10" max="10" width="0.81640625" style="205" customWidth="1"/>
    <col min="11" max="11" width="1.81640625" style="205" customWidth="1"/>
    <col min="12" max="12" width="5.26953125" style="205" customWidth="1"/>
    <col min="13" max="13" width="8.7265625" style="205" customWidth="1"/>
    <col min="14" max="14" width="1.54296875" style="205" customWidth="1"/>
    <col min="15" max="15" width="2.1796875" style="205" customWidth="1"/>
    <col min="16" max="16" width="3.1796875" style="205" customWidth="1"/>
    <col min="17" max="18" width="1.81640625" style="205" customWidth="1"/>
    <col min="19" max="19" width="2" style="205" customWidth="1"/>
    <col min="20" max="20" width="3" style="205" customWidth="1"/>
    <col min="21" max="21" width="6.453125" style="205" customWidth="1"/>
    <col min="22" max="24" width="9.26953125" style="205" customWidth="1"/>
    <col min="25" max="25" width="4.1796875" style="205" customWidth="1"/>
    <col min="26" max="28" width="3" style="205" customWidth="1"/>
    <col min="29" max="29" width="1.26953125" style="205" customWidth="1"/>
    <col min="30" max="30" width="1.453125" style="205" customWidth="1"/>
    <col min="31" max="31" width="3.26953125" style="205" customWidth="1"/>
    <col min="32" max="32" width="1" style="205" customWidth="1"/>
    <col min="33" max="33" width="9.453125" style="205" customWidth="1"/>
    <col min="34" max="34" width="5" style="205" customWidth="1"/>
    <col min="35" max="35" width="7.81640625" style="205" customWidth="1"/>
    <col min="36" max="36" width="6" style="205" customWidth="1"/>
    <col min="37" max="37" width="9.26953125" style="205" customWidth="1"/>
    <col min="38" max="39" width="3.81640625" style="205" customWidth="1"/>
    <col min="40" max="40" width="3.453125" style="205" customWidth="1"/>
    <col min="41" max="41" width="2.81640625" style="205" customWidth="1"/>
    <col min="42" max="42" width="2" style="205" customWidth="1"/>
    <col min="43" max="43" width="10.26953125" style="205" customWidth="1"/>
    <col min="44" max="44" width="6.453125" style="205" customWidth="1"/>
    <col min="45" max="45" width="4.453125" style="205" customWidth="1"/>
    <col min="46" max="46" width="9.1796875" style="205" customWidth="1"/>
    <col min="47" max="50" width="7.81640625" style="205" customWidth="1"/>
    <col min="51" max="51" width="0.7265625" style="205" customWidth="1"/>
    <col min="52" max="52" width="4" style="205" customWidth="1"/>
    <col min="53" max="53" width="1.1796875" style="205" customWidth="1"/>
    <col min="54" max="256" width="10.26953125" style="205"/>
    <col min="257" max="257" width="4.1796875" style="205" customWidth="1"/>
    <col min="258" max="258" width="1" style="205" customWidth="1"/>
    <col min="259" max="259" width="2.7265625" style="205" customWidth="1"/>
    <col min="260" max="260" width="3" style="205" customWidth="1"/>
    <col min="261" max="261" width="1.81640625" style="205" customWidth="1"/>
    <col min="262" max="262" width="4.1796875" style="205" customWidth="1"/>
    <col min="263" max="263" width="2.26953125" style="205" customWidth="1"/>
    <col min="264" max="265" width="2.1796875" style="205" customWidth="1"/>
    <col min="266" max="266" width="0.81640625" style="205" customWidth="1"/>
    <col min="267" max="267" width="1.81640625" style="205" customWidth="1"/>
    <col min="268" max="268" width="5.26953125" style="205" customWidth="1"/>
    <col min="269" max="269" width="8.7265625" style="205" customWidth="1"/>
    <col min="270" max="270" width="1.54296875" style="205" customWidth="1"/>
    <col min="271" max="271" width="2.1796875" style="205" customWidth="1"/>
    <col min="272" max="272" width="3.1796875" style="205" customWidth="1"/>
    <col min="273" max="274" width="1.81640625" style="205" customWidth="1"/>
    <col min="275" max="275" width="2" style="205" customWidth="1"/>
    <col min="276" max="276" width="3" style="205" customWidth="1"/>
    <col min="277" max="277" width="6.453125" style="205" customWidth="1"/>
    <col min="278" max="280" width="9.26953125" style="205" customWidth="1"/>
    <col min="281" max="281" width="4.1796875" style="205" customWidth="1"/>
    <col min="282" max="284" width="3" style="205" customWidth="1"/>
    <col min="285" max="285" width="1.26953125" style="205" customWidth="1"/>
    <col min="286" max="286" width="1.453125" style="205" customWidth="1"/>
    <col min="287" max="287" width="3.26953125" style="205" customWidth="1"/>
    <col min="288" max="288" width="1" style="205" customWidth="1"/>
    <col min="289" max="289" width="9.453125" style="205" customWidth="1"/>
    <col min="290" max="290" width="5" style="205" customWidth="1"/>
    <col min="291" max="291" width="7.81640625" style="205" customWidth="1"/>
    <col min="292" max="292" width="6" style="205" customWidth="1"/>
    <col min="293" max="293" width="9.26953125" style="205" customWidth="1"/>
    <col min="294" max="295" width="3.81640625" style="205" customWidth="1"/>
    <col min="296" max="296" width="3.453125" style="205" customWidth="1"/>
    <col min="297" max="297" width="2.81640625" style="205" customWidth="1"/>
    <col min="298" max="298" width="2" style="205" customWidth="1"/>
    <col min="299" max="299" width="10.26953125" style="205" customWidth="1"/>
    <col min="300" max="300" width="6.453125" style="205" customWidth="1"/>
    <col min="301" max="301" width="4.453125" style="205" customWidth="1"/>
    <col min="302" max="302" width="9.1796875" style="205" customWidth="1"/>
    <col min="303" max="306" width="7.81640625" style="205" customWidth="1"/>
    <col min="307" max="307" width="0.7265625" style="205" customWidth="1"/>
    <col min="308" max="308" width="4" style="205" customWidth="1"/>
    <col min="309" max="309" width="1.1796875" style="205" customWidth="1"/>
    <col min="310" max="512" width="10.26953125" style="205"/>
    <col min="513" max="513" width="4.1796875" style="205" customWidth="1"/>
    <col min="514" max="514" width="1" style="205" customWidth="1"/>
    <col min="515" max="515" width="2.7265625" style="205" customWidth="1"/>
    <col min="516" max="516" width="3" style="205" customWidth="1"/>
    <col min="517" max="517" width="1.81640625" style="205" customWidth="1"/>
    <col min="518" max="518" width="4.1796875" style="205" customWidth="1"/>
    <col min="519" max="519" width="2.26953125" style="205" customWidth="1"/>
    <col min="520" max="521" width="2.1796875" style="205" customWidth="1"/>
    <col min="522" max="522" width="0.81640625" style="205" customWidth="1"/>
    <col min="523" max="523" width="1.81640625" style="205" customWidth="1"/>
    <col min="524" max="524" width="5.26953125" style="205" customWidth="1"/>
    <col min="525" max="525" width="8.7265625" style="205" customWidth="1"/>
    <col min="526" max="526" width="1.54296875" style="205" customWidth="1"/>
    <col min="527" max="527" width="2.1796875" style="205" customWidth="1"/>
    <col min="528" max="528" width="3.1796875" style="205" customWidth="1"/>
    <col min="529" max="530" width="1.81640625" style="205" customWidth="1"/>
    <col min="531" max="531" width="2" style="205" customWidth="1"/>
    <col min="532" max="532" width="3" style="205" customWidth="1"/>
    <col min="533" max="533" width="6.453125" style="205" customWidth="1"/>
    <col min="534" max="536" width="9.26953125" style="205" customWidth="1"/>
    <col min="537" max="537" width="4.1796875" style="205" customWidth="1"/>
    <col min="538" max="540" width="3" style="205" customWidth="1"/>
    <col min="541" max="541" width="1.26953125" style="205" customWidth="1"/>
    <col min="542" max="542" width="1.453125" style="205" customWidth="1"/>
    <col min="543" max="543" width="3.26953125" style="205" customWidth="1"/>
    <col min="544" max="544" width="1" style="205" customWidth="1"/>
    <col min="545" max="545" width="9.453125" style="205" customWidth="1"/>
    <col min="546" max="546" width="5" style="205" customWidth="1"/>
    <col min="547" max="547" width="7.81640625" style="205" customWidth="1"/>
    <col min="548" max="548" width="6" style="205" customWidth="1"/>
    <col min="549" max="549" width="9.26953125" style="205" customWidth="1"/>
    <col min="550" max="551" width="3.81640625" style="205" customWidth="1"/>
    <col min="552" max="552" width="3.453125" style="205" customWidth="1"/>
    <col min="553" max="553" width="2.81640625" style="205" customWidth="1"/>
    <col min="554" max="554" width="2" style="205" customWidth="1"/>
    <col min="555" max="555" width="10.26953125" style="205" customWidth="1"/>
    <col min="556" max="556" width="6.453125" style="205" customWidth="1"/>
    <col min="557" max="557" width="4.453125" style="205" customWidth="1"/>
    <col min="558" max="558" width="9.1796875" style="205" customWidth="1"/>
    <col min="559" max="562" width="7.81640625" style="205" customWidth="1"/>
    <col min="563" max="563" width="0.7265625" style="205" customWidth="1"/>
    <col min="564" max="564" width="4" style="205" customWidth="1"/>
    <col min="565" max="565" width="1.1796875" style="205" customWidth="1"/>
    <col min="566" max="768" width="10.26953125" style="205"/>
    <col min="769" max="769" width="4.1796875" style="205" customWidth="1"/>
    <col min="770" max="770" width="1" style="205" customWidth="1"/>
    <col min="771" max="771" width="2.7265625" style="205" customWidth="1"/>
    <col min="772" max="772" width="3" style="205" customWidth="1"/>
    <col min="773" max="773" width="1.81640625" style="205" customWidth="1"/>
    <col min="774" max="774" width="4.1796875" style="205" customWidth="1"/>
    <col min="775" max="775" width="2.26953125" style="205" customWidth="1"/>
    <col min="776" max="777" width="2.1796875" style="205" customWidth="1"/>
    <col min="778" max="778" width="0.81640625" style="205" customWidth="1"/>
    <col min="779" max="779" width="1.81640625" style="205" customWidth="1"/>
    <col min="780" max="780" width="5.26953125" style="205" customWidth="1"/>
    <col min="781" max="781" width="8.7265625" style="205" customWidth="1"/>
    <col min="782" max="782" width="1.54296875" style="205" customWidth="1"/>
    <col min="783" max="783" width="2.1796875" style="205" customWidth="1"/>
    <col min="784" max="784" width="3.1796875" style="205" customWidth="1"/>
    <col min="785" max="786" width="1.81640625" style="205" customWidth="1"/>
    <col min="787" max="787" width="2" style="205" customWidth="1"/>
    <col min="788" max="788" width="3" style="205" customWidth="1"/>
    <col min="789" max="789" width="6.453125" style="205" customWidth="1"/>
    <col min="790" max="792" width="9.26953125" style="205" customWidth="1"/>
    <col min="793" max="793" width="4.1796875" style="205" customWidth="1"/>
    <col min="794" max="796" width="3" style="205" customWidth="1"/>
    <col min="797" max="797" width="1.26953125" style="205" customWidth="1"/>
    <col min="798" max="798" width="1.453125" style="205" customWidth="1"/>
    <col min="799" max="799" width="3.26953125" style="205" customWidth="1"/>
    <col min="800" max="800" width="1" style="205" customWidth="1"/>
    <col min="801" max="801" width="9.453125" style="205" customWidth="1"/>
    <col min="802" max="802" width="5" style="205" customWidth="1"/>
    <col min="803" max="803" width="7.81640625" style="205" customWidth="1"/>
    <col min="804" max="804" width="6" style="205" customWidth="1"/>
    <col min="805" max="805" width="9.26953125" style="205" customWidth="1"/>
    <col min="806" max="807" width="3.81640625" style="205" customWidth="1"/>
    <col min="808" max="808" width="3.453125" style="205" customWidth="1"/>
    <col min="809" max="809" width="2.81640625" style="205" customWidth="1"/>
    <col min="810" max="810" width="2" style="205" customWidth="1"/>
    <col min="811" max="811" width="10.26953125" style="205" customWidth="1"/>
    <col min="812" max="812" width="6.453125" style="205" customWidth="1"/>
    <col min="813" max="813" width="4.453125" style="205" customWidth="1"/>
    <col min="814" max="814" width="9.1796875" style="205" customWidth="1"/>
    <col min="815" max="818" width="7.81640625" style="205" customWidth="1"/>
    <col min="819" max="819" width="0.7265625" style="205" customWidth="1"/>
    <col min="820" max="820" width="4" style="205" customWidth="1"/>
    <col min="821" max="821" width="1.1796875" style="205" customWidth="1"/>
    <col min="822" max="1024" width="10.26953125" style="205"/>
    <col min="1025" max="1025" width="4.1796875" style="205" customWidth="1"/>
    <col min="1026" max="1026" width="1" style="205" customWidth="1"/>
    <col min="1027" max="1027" width="2.7265625" style="205" customWidth="1"/>
    <col min="1028" max="1028" width="3" style="205" customWidth="1"/>
    <col min="1029" max="1029" width="1.81640625" style="205" customWidth="1"/>
    <col min="1030" max="1030" width="4.1796875" style="205" customWidth="1"/>
    <col min="1031" max="1031" width="2.26953125" style="205" customWidth="1"/>
    <col min="1032" max="1033" width="2.1796875" style="205" customWidth="1"/>
    <col min="1034" max="1034" width="0.81640625" style="205" customWidth="1"/>
    <col min="1035" max="1035" width="1.81640625" style="205" customWidth="1"/>
    <col min="1036" max="1036" width="5.26953125" style="205" customWidth="1"/>
    <col min="1037" max="1037" width="8.7265625" style="205" customWidth="1"/>
    <col min="1038" max="1038" width="1.54296875" style="205" customWidth="1"/>
    <col min="1039" max="1039" width="2.1796875" style="205" customWidth="1"/>
    <col min="1040" max="1040" width="3.1796875" style="205" customWidth="1"/>
    <col min="1041" max="1042" width="1.81640625" style="205" customWidth="1"/>
    <col min="1043" max="1043" width="2" style="205" customWidth="1"/>
    <col min="1044" max="1044" width="3" style="205" customWidth="1"/>
    <col min="1045" max="1045" width="6.453125" style="205" customWidth="1"/>
    <col min="1046" max="1048" width="9.26953125" style="205" customWidth="1"/>
    <col min="1049" max="1049" width="4.1796875" style="205" customWidth="1"/>
    <col min="1050" max="1052" width="3" style="205" customWidth="1"/>
    <col min="1053" max="1053" width="1.26953125" style="205" customWidth="1"/>
    <col min="1054" max="1054" width="1.453125" style="205" customWidth="1"/>
    <col min="1055" max="1055" width="3.26953125" style="205" customWidth="1"/>
    <col min="1056" max="1056" width="1" style="205" customWidth="1"/>
    <col min="1057" max="1057" width="9.453125" style="205" customWidth="1"/>
    <col min="1058" max="1058" width="5" style="205" customWidth="1"/>
    <col min="1059" max="1059" width="7.81640625" style="205" customWidth="1"/>
    <col min="1060" max="1060" width="6" style="205" customWidth="1"/>
    <col min="1061" max="1061" width="9.26953125" style="205" customWidth="1"/>
    <col min="1062" max="1063" width="3.81640625" style="205" customWidth="1"/>
    <col min="1064" max="1064" width="3.453125" style="205" customWidth="1"/>
    <col min="1065" max="1065" width="2.81640625" style="205" customWidth="1"/>
    <col min="1066" max="1066" width="2" style="205" customWidth="1"/>
    <col min="1067" max="1067" width="10.26953125" style="205" customWidth="1"/>
    <col min="1068" max="1068" width="6.453125" style="205" customWidth="1"/>
    <col min="1069" max="1069" width="4.453125" style="205" customWidth="1"/>
    <col min="1070" max="1070" width="9.1796875" style="205" customWidth="1"/>
    <col min="1071" max="1074" width="7.81640625" style="205" customWidth="1"/>
    <col min="1075" max="1075" width="0.7265625" style="205" customWidth="1"/>
    <col min="1076" max="1076" width="4" style="205" customWidth="1"/>
    <col min="1077" max="1077" width="1.1796875" style="205" customWidth="1"/>
    <col min="1078" max="1280" width="10.26953125" style="205"/>
    <col min="1281" max="1281" width="4.1796875" style="205" customWidth="1"/>
    <col min="1282" max="1282" width="1" style="205" customWidth="1"/>
    <col min="1283" max="1283" width="2.7265625" style="205" customWidth="1"/>
    <col min="1284" max="1284" width="3" style="205" customWidth="1"/>
    <col min="1285" max="1285" width="1.81640625" style="205" customWidth="1"/>
    <col min="1286" max="1286" width="4.1796875" style="205" customWidth="1"/>
    <col min="1287" max="1287" width="2.26953125" style="205" customWidth="1"/>
    <col min="1288" max="1289" width="2.1796875" style="205" customWidth="1"/>
    <col min="1290" max="1290" width="0.81640625" style="205" customWidth="1"/>
    <col min="1291" max="1291" width="1.81640625" style="205" customWidth="1"/>
    <col min="1292" max="1292" width="5.26953125" style="205" customWidth="1"/>
    <col min="1293" max="1293" width="8.7265625" style="205" customWidth="1"/>
    <col min="1294" max="1294" width="1.54296875" style="205" customWidth="1"/>
    <col min="1295" max="1295" width="2.1796875" style="205" customWidth="1"/>
    <col min="1296" max="1296" width="3.1796875" style="205" customWidth="1"/>
    <col min="1297" max="1298" width="1.81640625" style="205" customWidth="1"/>
    <col min="1299" max="1299" width="2" style="205" customWidth="1"/>
    <col min="1300" max="1300" width="3" style="205" customWidth="1"/>
    <col min="1301" max="1301" width="6.453125" style="205" customWidth="1"/>
    <col min="1302" max="1304" width="9.26953125" style="205" customWidth="1"/>
    <col min="1305" max="1305" width="4.1796875" style="205" customWidth="1"/>
    <col min="1306" max="1308" width="3" style="205" customWidth="1"/>
    <col min="1309" max="1309" width="1.26953125" style="205" customWidth="1"/>
    <col min="1310" max="1310" width="1.453125" style="205" customWidth="1"/>
    <col min="1311" max="1311" width="3.26953125" style="205" customWidth="1"/>
    <col min="1312" max="1312" width="1" style="205" customWidth="1"/>
    <col min="1313" max="1313" width="9.453125" style="205" customWidth="1"/>
    <col min="1314" max="1314" width="5" style="205" customWidth="1"/>
    <col min="1315" max="1315" width="7.81640625" style="205" customWidth="1"/>
    <col min="1316" max="1316" width="6" style="205" customWidth="1"/>
    <col min="1317" max="1317" width="9.26953125" style="205" customWidth="1"/>
    <col min="1318" max="1319" width="3.81640625" style="205" customWidth="1"/>
    <col min="1320" max="1320" width="3.453125" style="205" customWidth="1"/>
    <col min="1321" max="1321" width="2.81640625" style="205" customWidth="1"/>
    <col min="1322" max="1322" width="2" style="205" customWidth="1"/>
    <col min="1323" max="1323" width="10.26953125" style="205" customWidth="1"/>
    <col min="1324" max="1324" width="6.453125" style="205" customWidth="1"/>
    <col min="1325" max="1325" width="4.453125" style="205" customWidth="1"/>
    <col min="1326" max="1326" width="9.1796875" style="205" customWidth="1"/>
    <col min="1327" max="1330" width="7.81640625" style="205" customWidth="1"/>
    <col min="1331" max="1331" width="0.7265625" style="205" customWidth="1"/>
    <col min="1332" max="1332" width="4" style="205" customWidth="1"/>
    <col min="1333" max="1333" width="1.1796875" style="205" customWidth="1"/>
    <col min="1334" max="1536" width="10.26953125" style="205"/>
    <col min="1537" max="1537" width="4.1796875" style="205" customWidth="1"/>
    <col min="1538" max="1538" width="1" style="205" customWidth="1"/>
    <col min="1539" max="1539" width="2.7265625" style="205" customWidth="1"/>
    <col min="1540" max="1540" width="3" style="205" customWidth="1"/>
    <col min="1541" max="1541" width="1.81640625" style="205" customWidth="1"/>
    <col min="1542" max="1542" width="4.1796875" style="205" customWidth="1"/>
    <col min="1543" max="1543" width="2.26953125" style="205" customWidth="1"/>
    <col min="1544" max="1545" width="2.1796875" style="205" customWidth="1"/>
    <col min="1546" max="1546" width="0.81640625" style="205" customWidth="1"/>
    <col min="1547" max="1547" width="1.81640625" style="205" customWidth="1"/>
    <col min="1548" max="1548" width="5.26953125" style="205" customWidth="1"/>
    <col min="1549" max="1549" width="8.7265625" style="205" customWidth="1"/>
    <col min="1550" max="1550" width="1.54296875" style="205" customWidth="1"/>
    <col min="1551" max="1551" width="2.1796875" style="205" customWidth="1"/>
    <col min="1552" max="1552" width="3.1796875" style="205" customWidth="1"/>
    <col min="1553" max="1554" width="1.81640625" style="205" customWidth="1"/>
    <col min="1555" max="1555" width="2" style="205" customWidth="1"/>
    <col min="1556" max="1556" width="3" style="205" customWidth="1"/>
    <col min="1557" max="1557" width="6.453125" style="205" customWidth="1"/>
    <col min="1558" max="1560" width="9.26953125" style="205" customWidth="1"/>
    <col min="1561" max="1561" width="4.1796875" style="205" customWidth="1"/>
    <col min="1562" max="1564" width="3" style="205" customWidth="1"/>
    <col min="1565" max="1565" width="1.26953125" style="205" customWidth="1"/>
    <col min="1566" max="1566" width="1.453125" style="205" customWidth="1"/>
    <col min="1567" max="1567" width="3.26953125" style="205" customWidth="1"/>
    <col min="1568" max="1568" width="1" style="205" customWidth="1"/>
    <col min="1569" max="1569" width="9.453125" style="205" customWidth="1"/>
    <col min="1570" max="1570" width="5" style="205" customWidth="1"/>
    <col min="1571" max="1571" width="7.81640625" style="205" customWidth="1"/>
    <col min="1572" max="1572" width="6" style="205" customWidth="1"/>
    <col min="1573" max="1573" width="9.26953125" style="205" customWidth="1"/>
    <col min="1574" max="1575" width="3.81640625" style="205" customWidth="1"/>
    <col min="1576" max="1576" width="3.453125" style="205" customWidth="1"/>
    <col min="1577" max="1577" width="2.81640625" style="205" customWidth="1"/>
    <col min="1578" max="1578" width="2" style="205" customWidth="1"/>
    <col min="1579" max="1579" width="10.26953125" style="205" customWidth="1"/>
    <col min="1580" max="1580" width="6.453125" style="205" customWidth="1"/>
    <col min="1581" max="1581" width="4.453125" style="205" customWidth="1"/>
    <col min="1582" max="1582" width="9.1796875" style="205" customWidth="1"/>
    <col min="1583" max="1586" width="7.81640625" style="205" customWidth="1"/>
    <col min="1587" max="1587" width="0.7265625" style="205" customWidth="1"/>
    <col min="1588" max="1588" width="4" style="205" customWidth="1"/>
    <col min="1589" max="1589" width="1.1796875" style="205" customWidth="1"/>
    <col min="1590" max="1792" width="10.26953125" style="205"/>
    <col min="1793" max="1793" width="4.1796875" style="205" customWidth="1"/>
    <col min="1794" max="1794" width="1" style="205" customWidth="1"/>
    <col min="1795" max="1795" width="2.7265625" style="205" customWidth="1"/>
    <col min="1796" max="1796" width="3" style="205" customWidth="1"/>
    <col min="1797" max="1797" width="1.81640625" style="205" customWidth="1"/>
    <col min="1798" max="1798" width="4.1796875" style="205" customWidth="1"/>
    <col min="1799" max="1799" width="2.26953125" style="205" customWidth="1"/>
    <col min="1800" max="1801" width="2.1796875" style="205" customWidth="1"/>
    <col min="1802" max="1802" width="0.81640625" style="205" customWidth="1"/>
    <col min="1803" max="1803" width="1.81640625" style="205" customWidth="1"/>
    <col min="1804" max="1804" width="5.26953125" style="205" customWidth="1"/>
    <col min="1805" max="1805" width="8.7265625" style="205" customWidth="1"/>
    <col min="1806" max="1806" width="1.54296875" style="205" customWidth="1"/>
    <col min="1807" max="1807" width="2.1796875" style="205" customWidth="1"/>
    <col min="1808" max="1808" width="3.1796875" style="205" customWidth="1"/>
    <col min="1809" max="1810" width="1.81640625" style="205" customWidth="1"/>
    <col min="1811" max="1811" width="2" style="205" customWidth="1"/>
    <col min="1812" max="1812" width="3" style="205" customWidth="1"/>
    <col min="1813" max="1813" width="6.453125" style="205" customWidth="1"/>
    <col min="1814" max="1816" width="9.26953125" style="205" customWidth="1"/>
    <col min="1817" max="1817" width="4.1796875" style="205" customWidth="1"/>
    <col min="1818" max="1820" width="3" style="205" customWidth="1"/>
    <col min="1821" max="1821" width="1.26953125" style="205" customWidth="1"/>
    <col min="1822" max="1822" width="1.453125" style="205" customWidth="1"/>
    <col min="1823" max="1823" width="3.26953125" style="205" customWidth="1"/>
    <col min="1824" max="1824" width="1" style="205" customWidth="1"/>
    <col min="1825" max="1825" width="9.453125" style="205" customWidth="1"/>
    <col min="1826" max="1826" width="5" style="205" customWidth="1"/>
    <col min="1827" max="1827" width="7.81640625" style="205" customWidth="1"/>
    <col min="1828" max="1828" width="6" style="205" customWidth="1"/>
    <col min="1829" max="1829" width="9.26953125" style="205" customWidth="1"/>
    <col min="1830" max="1831" width="3.81640625" style="205" customWidth="1"/>
    <col min="1832" max="1832" width="3.453125" style="205" customWidth="1"/>
    <col min="1833" max="1833" width="2.81640625" style="205" customWidth="1"/>
    <col min="1834" max="1834" width="2" style="205" customWidth="1"/>
    <col min="1835" max="1835" width="10.26953125" style="205" customWidth="1"/>
    <col min="1836" max="1836" width="6.453125" style="205" customWidth="1"/>
    <col min="1837" max="1837" width="4.453125" style="205" customWidth="1"/>
    <col min="1838" max="1838" width="9.1796875" style="205" customWidth="1"/>
    <col min="1839" max="1842" width="7.81640625" style="205" customWidth="1"/>
    <col min="1843" max="1843" width="0.7265625" style="205" customWidth="1"/>
    <col min="1844" max="1844" width="4" style="205" customWidth="1"/>
    <col min="1845" max="1845" width="1.1796875" style="205" customWidth="1"/>
    <col min="1846" max="2048" width="10.26953125" style="205"/>
    <col min="2049" max="2049" width="4.1796875" style="205" customWidth="1"/>
    <col min="2050" max="2050" width="1" style="205" customWidth="1"/>
    <col min="2051" max="2051" width="2.7265625" style="205" customWidth="1"/>
    <col min="2052" max="2052" width="3" style="205" customWidth="1"/>
    <col min="2053" max="2053" width="1.81640625" style="205" customWidth="1"/>
    <col min="2054" max="2054" width="4.1796875" style="205" customWidth="1"/>
    <col min="2055" max="2055" width="2.26953125" style="205" customWidth="1"/>
    <col min="2056" max="2057" width="2.1796875" style="205" customWidth="1"/>
    <col min="2058" max="2058" width="0.81640625" style="205" customWidth="1"/>
    <col min="2059" max="2059" width="1.81640625" style="205" customWidth="1"/>
    <col min="2060" max="2060" width="5.26953125" style="205" customWidth="1"/>
    <col min="2061" max="2061" width="8.7265625" style="205" customWidth="1"/>
    <col min="2062" max="2062" width="1.54296875" style="205" customWidth="1"/>
    <col min="2063" max="2063" width="2.1796875" style="205" customWidth="1"/>
    <col min="2064" max="2064" width="3.1796875" style="205" customWidth="1"/>
    <col min="2065" max="2066" width="1.81640625" style="205" customWidth="1"/>
    <col min="2067" max="2067" width="2" style="205" customWidth="1"/>
    <col min="2068" max="2068" width="3" style="205" customWidth="1"/>
    <col min="2069" max="2069" width="6.453125" style="205" customWidth="1"/>
    <col min="2070" max="2072" width="9.26953125" style="205" customWidth="1"/>
    <col min="2073" max="2073" width="4.1796875" style="205" customWidth="1"/>
    <col min="2074" max="2076" width="3" style="205" customWidth="1"/>
    <col min="2077" max="2077" width="1.26953125" style="205" customWidth="1"/>
    <col min="2078" max="2078" width="1.453125" style="205" customWidth="1"/>
    <col min="2079" max="2079" width="3.26953125" style="205" customWidth="1"/>
    <col min="2080" max="2080" width="1" style="205" customWidth="1"/>
    <col min="2081" max="2081" width="9.453125" style="205" customWidth="1"/>
    <col min="2082" max="2082" width="5" style="205" customWidth="1"/>
    <col min="2083" max="2083" width="7.81640625" style="205" customWidth="1"/>
    <col min="2084" max="2084" width="6" style="205" customWidth="1"/>
    <col min="2085" max="2085" width="9.26953125" style="205" customWidth="1"/>
    <col min="2086" max="2087" width="3.81640625" style="205" customWidth="1"/>
    <col min="2088" max="2088" width="3.453125" style="205" customWidth="1"/>
    <col min="2089" max="2089" width="2.81640625" style="205" customWidth="1"/>
    <col min="2090" max="2090" width="2" style="205" customWidth="1"/>
    <col min="2091" max="2091" width="10.26953125" style="205" customWidth="1"/>
    <col min="2092" max="2092" width="6.453125" style="205" customWidth="1"/>
    <col min="2093" max="2093" width="4.453125" style="205" customWidth="1"/>
    <col min="2094" max="2094" width="9.1796875" style="205" customWidth="1"/>
    <col min="2095" max="2098" width="7.81640625" style="205" customWidth="1"/>
    <col min="2099" max="2099" width="0.7265625" style="205" customWidth="1"/>
    <col min="2100" max="2100" width="4" style="205" customWidth="1"/>
    <col min="2101" max="2101" width="1.1796875" style="205" customWidth="1"/>
    <col min="2102" max="2304" width="10.26953125" style="205"/>
    <col min="2305" max="2305" width="4.1796875" style="205" customWidth="1"/>
    <col min="2306" max="2306" width="1" style="205" customWidth="1"/>
    <col min="2307" max="2307" width="2.7265625" style="205" customWidth="1"/>
    <col min="2308" max="2308" width="3" style="205" customWidth="1"/>
    <col min="2309" max="2309" width="1.81640625" style="205" customWidth="1"/>
    <col min="2310" max="2310" width="4.1796875" style="205" customWidth="1"/>
    <col min="2311" max="2311" width="2.26953125" style="205" customWidth="1"/>
    <col min="2312" max="2313" width="2.1796875" style="205" customWidth="1"/>
    <col min="2314" max="2314" width="0.81640625" style="205" customWidth="1"/>
    <col min="2315" max="2315" width="1.81640625" style="205" customWidth="1"/>
    <col min="2316" max="2316" width="5.26953125" style="205" customWidth="1"/>
    <col min="2317" max="2317" width="8.7265625" style="205" customWidth="1"/>
    <col min="2318" max="2318" width="1.54296875" style="205" customWidth="1"/>
    <col min="2319" max="2319" width="2.1796875" style="205" customWidth="1"/>
    <col min="2320" max="2320" width="3.1796875" style="205" customWidth="1"/>
    <col min="2321" max="2322" width="1.81640625" style="205" customWidth="1"/>
    <col min="2323" max="2323" width="2" style="205" customWidth="1"/>
    <col min="2324" max="2324" width="3" style="205" customWidth="1"/>
    <col min="2325" max="2325" width="6.453125" style="205" customWidth="1"/>
    <col min="2326" max="2328" width="9.26953125" style="205" customWidth="1"/>
    <col min="2329" max="2329" width="4.1796875" style="205" customWidth="1"/>
    <col min="2330" max="2332" width="3" style="205" customWidth="1"/>
    <col min="2333" max="2333" width="1.26953125" style="205" customWidth="1"/>
    <col min="2334" max="2334" width="1.453125" style="205" customWidth="1"/>
    <col min="2335" max="2335" width="3.26953125" style="205" customWidth="1"/>
    <col min="2336" max="2336" width="1" style="205" customWidth="1"/>
    <col min="2337" max="2337" width="9.453125" style="205" customWidth="1"/>
    <col min="2338" max="2338" width="5" style="205" customWidth="1"/>
    <col min="2339" max="2339" width="7.81640625" style="205" customWidth="1"/>
    <col min="2340" max="2340" width="6" style="205" customWidth="1"/>
    <col min="2341" max="2341" width="9.26953125" style="205" customWidth="1"/>
    <col min="2342" max="2343" width="3.81640625" style="205" customWidth="1"/>
    <col min="2344" max="2344" width="3.453125" style="205" customWidth="1"/>
    <col min="2345" max="2345" width="2.81640625" style="205" customWidth="1"/>
    <col min="2346" max="2346" width="2" style="205" customWidth="1"/>
    <col min="2347" max="2347" width="10.26953125" style="205" customWidth="1"/>
    <col min="2348" max="2348" width="6.453125" style="205" customWidth="1"/>
    <col min="2349" max="2349" width="4.453125" style="205" customWidth="1"/>
    <col min="2350" max="2350" width="9.1796875" style="205" customWidth="1"/>
    <col min="2351" max="2354" width="7.81640625" style="205" customWidth="1"/>
    <col min="2355" max="2355" width="0.7265625" style="205" customWidth="1"/>
    <col min="2356" max="2356" width="4" style="205" customWidth="1"/>
    <col min="2357" max="2357" width="1.1796875" style="205" customWidth="1"/>
    <col min="2358" max="2560" width="10.26953125" style="205"/>
    <col min="2561" max="2561" width="4.1796875" style="205" customWidth="1"/>
    <col min="2562" max="2562" width="1" style="205" customWidth="1"/>
    <col min="2563" max="2563" width="2.7265625" style="205" customWidth="1"/>
    <col min="2564" max="2564" width="3" style="205" customWidth="1"/>
    <col min="2565" max="2565" width="1.81640625" style="205" customWidth="1"/>
    <col min="2566" max="2566" width="4.1796875" style="205" customWidth="1"/>
    <col min="2567" max="2567" width="2.26953125" style="205" customWidth="1"/>
    <col min="2568" max="2569" width="2.1796875" style="205" customWidth="1"/>
    <col min="2570" max="2570" width="0.81640625" style="205" customWidth="1"/>
    <col min="2571" max="2571" width="1.81640625" style="205" customWidth="1"/>
    <col min="2572" max="2572" width="5.26953125" style="205" customWidth="1"/>
    <col min="2573" max="2573" width="8.7265625" style="205" customWidth="1"/>
    <col min="2574" max="2574" width="1.54296875" style="205" customWidth="1"/>
    <col min="2575" max="2575" width="2.1796875" style="205" customWidth="1"/>
    <col min="2576" max="2576" width="3.1796875" style="205" customWidth="1"/>
    <col min="2577" max="2578" width="1.81640625" style="205" customWidth="1"/>
    <col min="2579" max="2579" width="2" style="205" customWidth="1"/>
    <col min="2580" max="2580" width="3" style="205" customWidth="1"/>
    <col min="2581" max="2581" width="6.453125" style="205" customWidth="1"/>
    <col min="2582" max="2584" width="9.26953125" style="205" customWidth="1"/>
    <col min="2585" max="2585" width="4.1796875" style="205" customWidth="1"/>
    <col min="2586" max="2588" width="3" style="205" customWidth="1"/>
    <col min="2589" max="2589" width="1.26953125" style="205" customWidth="1"/>
    <col min="2590" max="2590" width="1.453125" style="205" customWidth="1"/>
    <col min="2591" max="2591" width="3.26953125" style="205" customWidth="1"/>
    <col min="2592" max="2592" width="1" style="205" customWidth="1"/>
    <col min="2593" max="2593" width="9.453125" style="205" customWidth="1"/>
    <col min="2594" max="2594" width="5" style="205" customWidth="1"/>
    <col min="2595" max="2595" width="7.81640625" style="205" customWidth="1"/>
    <col min="2596" max="2596" width="6" style="205" customWidth="1"/>
    <col min="2597" max="2597" width="9.26953125" style="205" customWidth="1"/>
    <col min="2598" max="2599" width="3.81640625" style="205" customWidth="1"/>
    <col min="2600" max="2600" width="3.453125" style="205" customWidth="1"/>
    <col min="2601" max="2601" width="2.81640625" style="205" customWidth="1"/>
    <col min="2602" max="2602" width="2" style="205" customWidth="1"/>
    <col min="2603" max="2603" width="10.26953125" style="205" customWidth="1"/>
    <col min="2604" max="2604" width="6.453125" style="205" customWidth="1"/>
    <col min="2605" max="2605" width="4.453125" style="205" customWidth="1"/>
    <col min="2606" max="2606" width="9.1796875" style="205" customWidth="1"/>
    <col min="2607" max="2610" width="7.81640625" style="205" customWidth="1"/>
    <col min="2611" max="2611" width="0.7265625" style="205" customWidth="1"/>
    <col min="2612" max="2612" width="4" style="205" customWidth="1"/>
    <col min="2613" max="2613" width="1.1796875" style="205" customWidth="1"/>
    <col min="2614" max="2816" width="10.26953125" style="205"/>
    <col min="2817" max="2817" width="4.1796875" style="205" customWidth="1"/>
    <col min="2818" max="2818" width="1" style="205" customWidth="1"/>
    <col min="2819" max="2819" width="2.7265625" style="205" customWidth="1"/>
    <col min="2820" max="2820" width="3" style="205" customWidth="1"/>
    <col min="2821" max="2821" width="1.81640625" style="205" customWidth="1"/>
    <col min="2822" max="2822" width="4.1796875" style="205" customWidth="1"/>
    <col min="2823" max="2823" width="2.26953125" style="205" customWidth="1"/>
    <col min="2824" max="2825" width="2.1796875" style="205" customWidth="1"/>
    <col min="2826" max="2826" width="0.81640625" style="205" customWidth="1"/>
    <col min="2827" max="2827" width="1.81640625" style="205" customWidth="1"/>
    <col min="2828" max="2828" width="5.26953125" style="205" customWidth="1"/>
    <col min="2829" max="2829" width="8.7265625" style="205" customWidth="1"/>
    <col min="2830" max="2830" width="1.54296875" style="205" customWidth="1"/>
    <col min="2831" max="2831" width="2.1796875" style="205" customWidth="1"/>
    <col min="2832" max="2832" width="3.1796875" style="205" customWidth="1"/>
    <col min="2833" max="2834" width="1.81640625" style="205" customWidth="1"/>
    <col min="2835" max="2835" width="2" style="205" customWidth="1"/>
    <col min="2836" max="2836" width="3" style="205" customWidth="1"/>
    <col min="2837" max="2837" width="6.453125" style="205" customWidth="1"/>
    <col min="2838" max="2840" width="9.26953125" style="205" customWidth="1"/>
    <col min="2841" max="2841" width="4.1796875" style="205" customWidth="1"/>
    <col min="2842" max="2844" width="3" style="205" customWidth="1"/>
    <col min="2845" max="2845" width="1.26953125" style="205" customWidth="1"/>
    <col min="2846" max="2846" width="1.453125" style="205" customWidth="1"/>
    <col min="2847" max="2847" width="3.26953125" style="205" customWidth="1"/>
    <col min="2848" max="2848" width="1" style="205" customWidth="1"/>
    <col min="2849" max="2849" width="9.453125" style="205" customWidth="1"/>
    <col min="2850" max="2850" width="5" style="205" customWidth="1"/>
    <col min="2851" max="2851" width="7.81640625" style="205" customWidth="1"/>
    <col min="2852" max="2852" width="6" style="205" customWidth="1"/>
    <col min="2853" max="2853" width="9.26953125" style="205" customWidth="1"/>
    <col min="2854" max="2855" width="3.81640625" style="205" customWidth="1"/>
    <col min="2856" max="2856" width="3.453125" style="205" customWidth="1"/>
    <col min="2857" max="2857" width="2.81640625" style="205" customWidth="1"/>
    <col min="2858" max="2858" width="2" style="205" customWidth="1"/>
    <col min="2859" max="2859" width="10.26953125" style="205" customWidth="1"/>
    <col min="2860" max="2860" width="6.453125" style="205" customWidth="1"/>
    <col min="2861" max="2861" width="4.453125" style="205" customWidth="1"/>
    <col min="2862" max="2862" width="9.1796875" style="205" customWidth="1"/>
    <col min="2863" max="2866" width="7.81640625" style="205" customWidth="1"/>
    <col min="2867" max="2867" width="0.7265625" style="205" customWidth="1"/>
    <col min="2868" max="2868" width="4" style="205" customWidth="1"/>
    <col min="2869" max="2869" width="1.1796875" style="205" customWidth="1"/>
    <col min="2870" max="3072" width="10.26953125" style="205"/>
    <col min="3073" max="3073" width="4.1796875" style="205" customWidth="1"/>
    <col min="3074" max="3074" width="1" style="205" customWidth="1"/>
    <col min="3075" max="3075" width="2.7265625" style="205" customWidth="1"/>
    <col min="3076" max="3076" width="3" style="205" customWidth="1"/>
    <col min="3077" max="3077" width="1.81640625" style="205" customWidth="1"/>
    <col min="3078" max="3078" width="4.1796875" style="205" customWidth="1"/>
    <col min="3079" max="3079" width="2.26953125" style="205" customWidth="1"/>
    <col min="3080" max="3081" width="2.1796875" style="205" customWidth="1"/>
    <col min="3082" max="3082" width="0.81640625" style="205" customWidth="1"/>
    <col min="3083" max="3083" width="1.81640625" style="205" customWidth="1"/>
    <col min="3084" max="3084" width="5.26953125" style="205" customWidth="1"/>
    <col min="3085" max="3085" width="8.7265625" style="205" customWidth="1"/>
    <col min="3086" max="3086" width="1.54296875" style="205" customWidth="1"/>
    <col min="3087" max="3087" width="2.1796875" style="205" customWidth="1"/>
    <col min="3088" max="3088" width="3.1796875" style="205" customWidth="1"/>
    <col min="3089" max="3090" width="1.81640625" style="205" customWidth="1"/>
    <col min="3091" max="3091" width="2" style="205" customWidth="1"/>
    <col min="3092" max="3092" width="3" style="205" customWidth="1"/>
    <col min="3093" max="3093" width="6.453125" style="205" customWidth="1"/>
    <col min="3094" max="3096" width="9.26953125" style="205" customWidth="1"/>
    <col min="3097" max="3097" width="4.1796875" style="205" customWidth="1"/>
    <col min="3098" max="3100" width="3" style="205" customWidth="1"/>
    <col min="3101" max="3101" width="1.26953125" style="205" customWidth="1"/>
    <col min="3102" max="3102" width="1.453125" style="205" customWidth="1"/>
    <col min="3103" max="3103" width="3.26953125" style="205" customWidth="1"/>
    <col min="3104" max="3104" width="1" style="205" customWidth="1"/>
    <col min="3105" max="3105" width="9.453125" style="205" customWidth="1"/>
    <col min="3106" max="3106" width="5" style="205" customWidth="1"/>
    <col min="3107" max="3107" width="7.81640625" style="205" customWidth="1"/>
    <col min="3108" max="3108" width="6" style="205" customWidth="1"/>
    <col min="3109" max="3109" width="9.26953125" style="205" customWidth="1"/>
    <col min="3110" max="3111" width="3.81640625" style="205" customWidth="1"/>
    <col min="3112" max="3112" width="3.453125" style="205" customWidth="1"/>
    <col min="3113" max="3113" width="2.81640625" style="205" customWidth="1"/>
    <col min="3114" max="3114" width="2" style="205" customWidth="1"/>
    <col min="3115" max="3115" width="10.26953125" style="205" customWidth="1"/>
    <col min="3116" max="3116" width="6.453125" style="205" customWidth="1"/>
    <col min="3117" max="3117" width="4.453125" style="205" customWidth="1"/>
    <col min="3118" max="3118" width="9.1796875" style="205" customWidth="1"/>
    <col min="3119" max="3122" width="7.81640625" style="205" customWidth="1"/>
    <col min="3123" max="3123" width="0.7265625" style="205" customWidth="1"/>
    <col min="3124" max="3124" width="4" style="205" customWidth="1"/>
    <col min="3125" max="3125" width="1.1796875" style="205" customWidth="1"/>
    <col min="3126" max="3328" width="10.26953125" style="205"/>
    <col min="3329" max="3329" width="4.1796875" style="205" customWidth="1"/>
    <col min="3330" max="3330" width="1" style="205" customWidth="1"/>
    <col min="3331" max="3331" width="2.7265625" style="205" customWidth="1"/>
    <col min="3332" max="3332" width="3" style="205" customWidth="1"/>
    <col min="3333" max="3333" width="1.81640625" style="205" customWidth="1"/>
    <col min="3334" max="3334" width="4.1796875" style="205" customWidth="1"/>
    <col min="3335" max="3335" width="2.26953125" style="205" customWidth="1"/>
    <col min="3336" max="3337" width="2.1796875" style="205" customWidth="1"/>
    <col min="3338" max="3338" width="0.81640625" style="205" customWidth="1"/>
    <col min="3339" max="3339" width="1.81640625" style="205" customWidth="1"/>
    <col min="3340" max="3340" width="5.26953125" style="205" customWidth="1"/>
    <col min="3341" max="3341" width="8.7265625" style="205" customWidth="1"/>
    <col min="3342" max="3342" width="1.54296875" style="205" customWidth="1"/>
    <col min="3343" max="3343" width="2.1796875" style="205" customWidth="1"/>
    <col min="3344" max="3344" width="3.1796875" style="205" customWidth="1"/>
    <col min="3345" max="3346" width="1.81640625" style="205" customWidth="1"/>
    <col min="3347" max="3347" width="2" style="205" customWidth="1"/>
    <col min="3348" max="3348" width="3" style="205" customWidth="1"/>
    <col min="3349" max="3349" width="6.453125" style="205" customWidth="1"/>
    <col min="3350" max="3352" width="9.26953125" style="205" customWidth="1"/>
    <col min="3353" max="3353" width="4.1796875" style="205" customWidth="1"/>
    <col min="3354" max="3356" width="3" style="205" customWidth="1"/>
    <col min="3357" max="3357" width="1.26953125" style="205" customWidth="1"/>
    <col min="3358" max="3358" width="1.453125" style="205" customWidth="1"/>
    <col min="3359" max="3359" width="3.26953125" style="205" customWidth="1"/>
    <col min="3360" max="3360" width="1" style="205" customWidth="1"/>
    <col min="3361" max="3361" width="9.453125" style="205" customWidth="1"/>
    <col min="3362" max="3362" width="5" style="205" customWidth="1"/>
    <col min="3363" max="3363" width="7.81640625" style="205" customWidth="1"/>
    <col min="3364" max="3364" width="6" style="205" customWidth="1"/>
    <col min="3365" max="3365" width="9.26953125" style="205" customWidth="1"/>
    <col min="3366" max="3367" width="3.81640625" style="205" customWidth="1"/>
    <col min="3368" max="3368" width="3.453125" style="205" customWidth="1"/>
    <col min="3369" max="3369" width="2.81640625" style="205" customWidth="1"/>
    <col min="3370" max="3370" width="2" style="205" customWidth="1"/>
    <col min="3371" max="3371" width="10.26953125" style="205" customWidth="1"/>
    <col min="3372" max="3372" width="6.453125" style="205" customWidth="1"/>
    <col min="3373" max="3373" width="4.453125" style="205" customWidth="1"/>
    <col min="3374" max="3374" width="9.1796875" style="205" customWidth="1"/>
    <col min="3375" max="3378" width="7.81640625" style="205" customWidth="1"/>
    <col min="3379" max="3379" width="0.7265625" style="205" customWidth="1"/>
    <col min="3380" max="3380" width="4" style="205" customWidth="1"/>
    <col min="3381" max="3381" width="1.1796875" style="205" customWidth="1"/>
    <col min="3382" max="3584" width="10.26953125" style="205"/>
    <col min="3585" max="3585" width="4.1796875" style="205" customWidth="1"/>
    <col min="3586" max="3586" width="1" style="205" customWidth="1"/>
    <col min="3587" max="3587" width="2.7265625" style="205" customWidth="1"/>
    <col min="3588" max="3588" width="3" style="205" customWidth="1"/>
    <col min="3589" max="3589" width="1.81640625" style="205" customWidth="1"/>
    <col min="3590" max="3590" width="4.1796875" style="205" customWidth="1"/>
    <col min="3591" max="3591" width="2.26953125" style="205" customWidth="1"/>
    <col min="3592" max="3593" width="2.1796875" style="205" customWidth="1"/>
    <col min="3594" max="3594" width="0.81640625" style="205" customWidth="1"/>
    <col min="3595" max="3595" width="1.81640625" style="205" customWidth="1"/>
    <col min="3596" max="3596" width="5.26953125" style="205" customWidth="1"/>
    <col min="3597" max="3597" width="8.7265625" style="205" customWidth="1"/>
    <col min="3598" max="3598" width="1.54296875" style="205" customWidth="1"/>
    <col min="3599" max="3599" width="2.1796875" style="205" customWidth="1"/>
    <col min="3600" max="3600" width="3.1796875" style="205" customWidth="1"/>
    <col min="3601" max="3602" width="1.81640625" style="205" customWidth="1"/>
    <col min="3603" max="3603" width="2" style="205" customWidth="1"/>
    <col min="3604" max="3604" width="3" style="205" customWidth="1"/>
    <col min="3605" max="3605" width="6.453125" style="205" customWidth="1"/>
    <col min="3606" max="3608" width="9.26953125" style="205" customWidth="1"/>
    <col min="3609" max="3609" width="4.1796875" style="205" customWidth="1"/>
    <col min="3610" max="3612" width="3" style="205" customWidth="1"/>
    <col min="3613" max="3613" width="1.26953125" style="205" customWidth="1"/>
    <col min="3614" max="3614" width="1.453125" style="205" customWidth="1"/>
    <col min="3615" max="3615" width="3.26953125" style="205" customWidth="1"/>
    <col min="3616" max="3616" width="1" style="205" customWidth="1"/>
    <col min="3617" max="3617" width="9.453125" style="205" customWidth="1"/>
    <col min="3618" max="3618" width="5" style="205" customWidth="1"/>
    <col min="3619" max="3619" width="7.81640625" style="205" customWidth="1"/>
    <col min="3620" max="3620" width="6" style="205" customWidth="1"/>
    <col min="3621" max="3621" width="9.26953125" style="205" customWidth="1"/>
    <col min="3622" max="3623" width="3.81640625" style="205" customWidth="1"/>
    <col min="3624" max="3624" width="3.453125" style="205" customWidth="1"/>
    <col min="3625" max="3625" width="2.81640625" style="205" customWidth="1"/>
    <col min="3626" max="3626" width="2" style="205" customWidth="1"/>
    <col min="3627" max="3627" width="10.26953125" style="205" customWidth="1"/>
    <col min="3628" max="3628" width="6.453125" style="205" customWidth="1"/>
    <col min="3629" max="3629" width="4.453125" style="205" customWidth="1"/>
    <col min="3630" max="3630" width="9.1796875" style="205" customWidth="1"/>
    <col min="3631" max="3634" width="7.81640625" style="205" customWidth="1"/>
    <col min="3635" max="3635" width="0.7265625" style="205" customWidth="1"/>
    <col min="3636" max="3636" width="4" style="205" customWidth="1"/>
    <col min="3637" max="3637" width="1.1796875" style="205" customWidth="1"/>
    <col min="3638" max="3840" width="10.26953125" style="205"/>
    <col min="3841" max="3841" width="4.1796875" style="205" customWidth="1"/>
    <col min="3842" max="3842" width="1" style="205" customWidth="1"/>
    <col min="3843" max="3843" width="2.7265625" style="205" customWidth="1"/>
    <col min="3844" max="3844" width="3" style="205" customWidth="1"/>
    <col min="3845" max="3845" width="1.81640625" style="205" customWidth="1"/>
    <col min="3846" max="3846" width="4.1796875" style="205" customWidth="1"/>
    <col min="3847" max="3847" width="2.26953125" style="205" customWidth="1"/>
    <col min="3848" max="3849" width="2.1796875" style="205" customWidth="1"/>
    <col min="3850" max="3850" width="0.81640625" style="205" customWidth="1"/>
    <col min="3851" max="3851" width="1.81640625" style="205" customWidth="1"/>
    <col min="3852" max="3852" width="5.26953125" style="205" customWidth="1"/>
    <col min="3853" max="3853" width="8.7265625" style="205" customWidth="1"/>
    <col min="3854" max="3854" width="1.54296875" style="205" customWidth="1"/>
    <col min="3855" max="3855" width="2.1796875" style="205" customWidth="1"/>
    <col min="3856" max="3856" width="3.1796875" style="205" customWidth="1"/>
    <col min="3857" max="3858" width="1.81640625" style="205" customWidth="1"/>
    <col min="3859" max="3859" width="2" style="205" customWidth="1"/>
    <col min="3860" max="3860" width="3" style="205" customWidth="1"/>
    <col min="3861" max="3861" width="6.453125" style="205" customWidth="1"/>
    <col min="3862" max="3864" width="9.26953125" style="205" customWidth="1"/>
    <col min="3865" max="3865" width="4.1796875" style="205" customWidth="1"/>
    <col min="3866" max="3868" width="3" style="205" customWidth="1"/>
    <col min="3869" max="3869" width="1.26953125" style="205" customWidth="1"/>
    <col min="3870" max="3870" width="1.453125" style="205" customWidth="1"/>
    <col min="3871" max="3871" width="3.26953125" style="205" customWidth="1"/>
    <col min="3872" max="3872" width="1" style="205" customWidth="1"/>
    <col min="3873" max="3873" width="9.453125" style="205" customWidth="1"/>
    <col min="3874" max="3874" width="5" style="205" customWidth="1"/>
    <col min="3875" max="3875" width="7.81640625" style="205" customWidth="1"/>
    <col min="3876" max="3876" width="6" style="205" customWidth="1"/>
    <col min="3877" max="3877" width="9.26953125" style="205" customWidth="1"/>
    <col min="3878" max="3879" width="3.81640625" style="205" customWidth="1"/>
    <col min="3880" max="3880" width="3.453125" style="205" customWidth="1"/>
    <col min="3881" max="3881" width="2.81640625" style="205" customWidth="1"/>
    <col min="3882" max="3882" width="2" style="205" customWidth="1"/>
    <col min="3883" max="3883" width="10.26953125" style="205" customWidth="1"/>
    <col min="3884" max="3884" width="6.453125" style="205" customWidth="1"/>
    <col min="3885" max="3885" width="4.453125" style="205" customWidth="1"/>
    <col min="3886" max="3886" width="9.1796875" style="205" customWidth="1"/>
    <col min="3887" max="3890" width="7.81640625" style="205" customWidth="1"/>
    <col min="3891" max="3891" width="0.7265625" style="205" customWidth="1"/>
    <col min="3892" max="3892" width="4" style="205" customWidth="1"/>
    <col min="3893" max="3893" width="1.1796875" style="205" customWidth="1"/>
    <col min="3894" max="4096" width="10.26953125" style="205"/>
    <col min="4097" max="4097" width="4.1796875" style="205" customWidth="1"/>
    <col min="4098" max="4098" width="1" style="205" customWidth="1"/>
    <col min="4099" max="4099" width="2.7265625" style="205" customWidth="1"/>
    <col min="4100" max="4100" width="3" style="205" customWidth="1"/>
    <col min="4101" max="4101" width="1.81640625" style="205" customWidth="1"/>
    <col min="4102" max="4102" width="4.1796875" style="205" customWidth="1"/>
    <col min="4103" max="4103" width="2.26953125" style="205" customWidth="1"/>
    <col min="4104" max="4105" width="2.1796875" style="205" customWidth="1"/>
    <col min="4106" max="4106" width="0.81640625" style="205" customWidth="1"/>
    <col min="4107" max="4107" width="1.81640625" style="205" customWidth="1"/>
    <col min="4108" max="4108" width="5.26953125" style="205" customWidth="1"/>
    <col min="4109" max="4109" width="8.7265625" style="205" customWidth="1"/>
    <col min="4110" max="4110" width="1.54296875" style="205" customWidth="1"/>
    <col min="4111" max="4111" width="2.1796875" style="205" customWidth="1"/>
    <col min="4112" max="4112" width="3.1796875" style="205" customWidth="1"/>
    <col min="4113" max="4114" width="1.81640625" style="205" customWidth="1"/>
    <col min="4115" max="4115" width="2" style="205" customWidth="1"/>
    <col min="4116" max="4116" width="3" style="205" customWidth="1"/>
    <col min="4117" max="4117" width="6.453125" style="205" customWidth="1"/>
    <col min="4118" max="4120" width="9.26953125" style="205" customWidth="1"/>
    <col min="4121" max="4121" width="4.1796875" style="205" customWidth="1"/>
    <col min="4122" max="4124" width="3" style="205" customWidth="1"/>
    <col min="4125" max="4125" width="1.26953125" style="205" customWidth="1"/>
    <col min="4126" max="4126" width="1.453125" style="205" customWidth="1"/>
    <col min="4127" max="4127" width="3.26953125" style="205" customWidth="1"/>
    <col min="4128" max="4128" width="1" style="205" customWidth="1"/>
    <col min="4129" max="4129" width="9.453125" style="205" customWidth="1"/>
    <col min="4130" max="4130" width="5" style="205" customWidth="1"/>
    <col min="4131" max="4131" width="7.81640625" style="205" customWidth="1"/>
    <col min="4132" max="4132" width="6" style="205" customWidth="1"/>
    <col min="4133" max="4133" width="9.26953125" style="205" customWidth="1"/>
    <col min="4134" max="4135" width="3.81640625" style="205" customWidth="1"/>
    <col min="4136" max="4136" width="3.453125" style="205" customWidth="1"/>
    <col min="4137" max="4137" width="2.81640625" style="205" customWidth="1"/>
    <col min="4138" max="4138" width="2" style="205" customWidth="1"/>
    <col min="4139" max="4139" width="10.26953125" style="205" customWidth="1"/>
    <col min="4140" max="4140" width="6.453125" style="205" customWidth="1"/>
    <col min="4141" max="4141" width="4.453125" style="205" customWidth="1"/>
    <col min="4142" max="4142" width="9.1796875" style="205" customWidth="1"/>
    <col min="4143" max="4146" width="7.81640625" style="205" customWidth="1"/>
    <col min="4147" max="4147" width="0.7265625" style="205" customWidth="1"/>
    <col min="4148" max="4148" width="4" style="205" customWidth="1"/>
    <col min="4149" max="4149" width="1.1796875" style="205" customWidth="1"/>
    <col min="4150" max="4352" width="10.26953125" style="205"/>
    <col min="4353" max="4353" width="4.1796875" style="205" customWidth="1"/>
    <col min="4354" max="4354" width="1" style="205" customWidth="1"/>
    <col min="4355" max="4355" width="2.7265625" style="205" customWidth="1"/>
    <col min="4356" max="4356" width="3" style="205" customWidth="1"/>
    <col min="4357" max="4357" width="1.81640625" style="205" customWidth="1"/>
    <col min="4358" max="4358" width="4.1796875" style="205" customWidth="1"/>
    <col min="4359" max="4359" width="2.26953125" style="205" customWidth="1"/>
    <col min="4360" max="4361" width="2.1796875" style="205" customWidth="1"/>
    <col min="4362" max="4362" width="0.81640625" style="205" customWidth="1"/>
    <col min="4363" max="4363" width="1.81640625" style="205" customWidth="1"/>
    <col min="4364" max="4364" width="5.26953125" style="205" customWidth="1"/>
    <col min="4365" max="4365" width="8.7265625" style="205" customWidth="1"/>
    <col min="4366" max="4366" width="1.54296875" style="205" customWidth="1"/>
    <col min="4367" max="4367" width="2.1796875" style="205" customWidth="1"/>
    <col min="4368" max="4368" width="3.1796875" style="205" customWidth="1"/>
    <col min="4369" max="4370" width="1.81640625" style="205" customWidth="1"/>
    <col min="4371" max="4371" width="2" style="205" customWidth="1"/>
    <col min="4372" max="4372" width="3" style="205" customWidth="1"/>
    <col min="4373" max="4373" width="6.453125" style="205" customWidth="1"/>
    <col min="4374" max="4376" width="9.26953125" style="205" customWidth="1"/>
    <col min="4377" max="4377" width="4.1796875" style="205" customWidth="1"/>
    <col min="4378" max="4380" width="3" style="205" customWidth="1"/>
    <col min="4381" max="4381" width="1.26953125" style="205" customWidth="1"/>
    <col min="4382" max="4382" width="1.453125" style="205" customWidth="1"/>
    <col min="4383" max="4383" width="3.26953125" style="205" customWidth="1"/>
    <col min="4384" max="4384" width="1" style="205" customWidth="1"/>
    <col min="4385" max="4385" width="9.453125" style="205" customWidth="1"/>
    <col min="4386" max="4386" width="5" style="205" customWidth="1"/>
    <col min="4387" max="4387" width="7.81640625" style="205" customWidth="1"/>
    <col min="4388" max="4388" width="6" style="205" customWidth="1"/>
    <col min="4389" max="4389" width="9.26953125" style="205" customWidth="1"/>
    <col min="4390" max="4391" width="3.81640625" style="205" customWidth="1"/>
    <col min="4392" max="4392" width="3.453125" style="205" customWidth="1"/>
    <col min="4393" max="4393" width="2.81640625" style="205" customWidth="1"/>
    <col min="4394" max="4394" width="2" style="205" customWidth="1"/>
    <col min="4395" max="4395" width="10.26953125" style="205" customWidth="1"/>
    <col min="4396" max="4396" width="6.453125" style="205" customWidth="1"/>
    <col min="4397" max="4397" width="4.453125" style="205" customWidth="1"/>
    <col min="4398" max="4398" width="9.1796875" style="205" customWidth="1"/>
    <col min="4399" max="4402" width="7.81640625" style="205" customWidth="1"/>
    <col min="4403" max="4403" width="0.7265625" style="205" customWidth="1"/>
    <col min="4404" max="4404" width="4" style="205" customWidth="1"/>
    <col min="4405" max="4405" width="1.1796875" style="205" customWidth="1"/>
    <col min="4406" max="4608" width="10.26953125" style="205"/>
    <col min="4609" max="4609" width="4.1796875" style="205" customWidth="1"/>
    <col min="4610" max="4610" width="1" style="205" customWidth="1"/>
    <col min="4611" max="4611" width="2.7265625" style="205" customWidth="1"/>
    <col min="4612" max="4612" width="3" style="205" customWidth="1"/>
    <col min="4613" max="4613" width="1.81640625" style="205" customWidth="1"/>
    <col min="4614" max="4614" width="4.1796875" style="205" customWidth="1"/>
    <col min="4615" max="4615" width="2.26953125" style="205" customWidth="1"/>
    <col min="4616" max="4617" width="2.1796875" style="205" customWidth="1"/>
    <col min="4618" max="4618" width="0.81640625" style="205" customWidth="1"/>
    <col min="4619" max="4619" width="1.81640625" style="205" customWidth="1"/>
    <col min="4620" max="4620" width="5.26953125" style="205" customWidth="1"/>
    <col min="4621" max="4621" width="8.7265625" style="205" customWidth="1"/>
    <col min="4622" max="4622" width="1.54296875" style="205" customWidth="1"/>
    <col min="4623" max="4623" width="2.1796875" style="205" customWidth="1"/>
    <col min="4624" max="4624" width="3.1796875" style="205" customWidth="1"/>
    <col min="4625" max="4626" width="1.81640625" style="205" customWidth="1"/>
    <col min="4627" max="4627" width="2" style="205" customWidth="1"/>
    <col min="4628" max="4628" width="3" style="205" customWidth="1"/>
    <col min="4629" max="4629" width="6.453125" style="205" customWidth="1"/>
    <col min="4630" max="4632" width="9.26953125" style="205" customWidth="1"/>
    <col min="4633" max="4633" width="4.1796875" style="205" customWidth="1"/>
    <col min="4634" max="4636" width="3" style="205" customWidth="1"/>
    <col min="4637" max="4637" width="1.26953125" style="205" customWidth="1"/>
    <col min="4638" max="4638" width="1.453125" style="205" customWidth="1"/>
    <col min="4639" max="4639" width="3.26953125" style="205" customWidth="1"/>
    <col min="4640" max="4640" width="1" style="205" customWidth="1"/>
    <col min="4641" max="4641" width="9.453125" style="205" customWidth="1"/>
    <col min="4642" max="4642" width="5" style="205" customWidth="1"/>
    <col min="4643" max="4643" width="7.81640625" style="205" customWidth="1"/>
    <col min="4644" max="4644" width="6" style="205" customWidth="1"/>
    <col min="4645" max="4645" width="9.26953125" style="205" customWidth="1"/>
    <col min="4646" max="4647" width="3.81640625" style="205" customWidth="1"/>
    <col min="4648" max="4648" width="3.453125" style="205" customWidth="1"/>
    <col min="4649" max="4649" width="2.81640625" style="205" customWidth="1"/>
    <col min="4650" max="4650" width="2" style="205" customWidth="1"/>
    <col min="4651" max="4651" width="10.26953125" style="205" customWidth="1"/>
    <col min="4652" max="4652" width="6.453125" style="205" customWidth="1"/>
    <col min="4653" max="4653" width="4.453125" style="205" customWidth="1"/>
    <col min="4654" max="4654" width="9.1796875" style="205" customWidth="1"/>
    <col min="4655" max="4658" width="7.81640625" style="205" customWidth="1"/>
    <col min="4659" max="4659" width="0.7265625" style="205" customWidth="1"/>
    <col min="4660" max="4660" width="4" style="205" customWidth="1"/>
    <col min="4661" max="4661" width="1.1796875" style="205" customWidth="1"/>
    <col min="4662" max="4864" width="10.26953125" style="205"/>
    <col min="4865" max="4865" width="4.1796875" style="205" customWidth="1"/>
    <col min="4866" max="4866" width="1" style="205" customWidth="1"/>
    <col min="4867" max="4867" width="2.7265625" style="205" customWidth="1"/>
    <col min="4868" max="4868" width="3" style="205" customWidth="1"/>
    <col min="4869" max="4869" width="1.81640625" style="205" customWidth="1"/>
    <col min="4870" max="4870" width="4.1796875" style="205" customWidth="1"/>
    <col min="4871" max="4871" width="2.26953125" style="205" customWidth="1"/>
    <col min="4872" max="4873" width="2.1796875" style="205" customWidth="1"/>
    <col min="4874" max="4874" width="0.81640625" style="205" customWidth="1"/>
    <col min="4875" max="4875" width="1.81640625" style="205" customWidth="1"/>
    <col min="4876" max="4876" width="5.26953125" style="205" customWidth="1"/>
    <col min="4877" max="4877" width="8.7265625" style="205" customWidth="1"/>
    <col min="4878" max="4878" width="1.54296875" style="205" customWidth="1"/>
    <col min="4879" max="4879" width="2.1796875" style="205" customWidth="1"/>
    <col min="4880" max="4880" width="3.1796875" style="205" customWidth="1"/>
    <col min="4881" max="4882" width="1.81640625" style="205" customWidth="1"/>
    <col min="4883" max="4883" width="2" style="205" customWidth="1"/>
    <col min="4884" max="4884" width="3" style="205" customWidth="1"/>
    <col min="4885" max="4885" width="6.453125" style="205" customWidth="1"/>
    <col min="4886" max="4888" width="9.26953125" style="205" customWidth="1"/>
    <col min="4889" max="4889" width="4.1796875" style="205" customWidth="1"/>
    <col min="4890" max="4892" width="3" style="205" customWidth="1"/>
    <col min="4893" max="4893" width="1.26953125" style="205" customWidth="1"/>
    <col min="4894" max="4894" width="1.453125" style="205" customWidth="1"/>
    <col min="4895" max="4895" width="3.26953125" style="205" customWidth="1"/>
    <col min="4896" max="4896" width="1" style="205" customWidth="1"/>
    <col min="4897" max="4897" width="9.453125" style="205" customWidth="1"/>
    <col min="4898" max="4898" width="5" style="205" customWidth="1"/>
    <col min="4899" max="4899" width="7.81640625" style="205" customWidth="1"/>
    <col min="4900" max="4900" width="6" style="205" customWidth="1"/>
    <col min="4901" max="4901" width="9.26953125" style="205" customWidth="1"/>
    <col min="4902" max="4903" width="3.81640625" style="205" customWidth="1"/>
    <col min="4904" max="4904" width="3.453125" style="205" customWidth="1"/>
    <col min="4905" max="4905" width="2.81640625" style="205" customWidth="1"/>
    <col min="4906" max="4906" width="2" style="205" customWidth="1"/>
    <col min="4907" max="4907" width="10.26953125" style="205" customWidth="1"/>
    <col min="4908" max="4908" width="6.453125" style="205" customWidth="1"/>
    <col min="4909" max="4909" width="4.453125" style="205" customWidth="1"/>
    <col min="4910" max="4910" width="9.1796875" style="205" customWidth="1"/>
    <col min="4911" max="4914" width="7.81640625" style="205" customWidth="1"/>
    <col min="4915" max="4915" width="0.7265625" style="205" customWidth="1"/>
    <col min="4916" max="4916" width="4" style="205" customWidth="1"/>
    <col min="4917" max="4917" width="1.1796875" style="205" customWidth="1"/>
    <col min="4918" max="5120" width="10.26953125" style="205"/>
    <col min="5121" max="5121" width="4.1796875" style="205" customWidth="1"/>
    <col min="5122" max="5122" width="1" style="205" customWidth="1"/>
    <col min="5123" max="5123" width="2.7265625" style="205" customWidth="1"/>
    <col min="5124" max="5124" width="3" style="205" customWidth="1"/>
    <col min="5125" max="5125" width="1.81640625" style="205" customWidth="1"/>
    <col min="5126" max="5126" width="4.1796875" style="205" customWidth="1"/>
    <col min="5127" max="5127" width="2.26953125" style="205" customWidth="1"/>
    <col min="5128" max="5129" width="2.1796875" style="205" customWidth="1"/>
    <col min="5130" max="5130" width="0.81640625" style="205" customWidth="1"/>
    <col min="5131" max="5131" width="1.81640625" style="205" customWidth="1"/>
    <col min="5132" max="5132" width="5.26953125" style="205" customWidth="1"/>
    <col min="5133" max="5133" width="8.7265625" style="205" customWidth="1"/>
    <col min="5134" max="5134" width="1.54296875" style="205" customWidth="1"/>
    <col min="5135" max="5135" width="2.1796875" style="205" customWidth="1"/>
    <col min="5136" max="5136" width="3.1796875" style="205" customWidth="1"/>
    <col min="5137" max="5138" width="1.81640625" style="205" customWidth="1"/>
    <col min="5139" max="5139" width="2" style="205" customWidth="1"/>
    <col min="5140" max="5140" width="3" style="205" customWidth="1"/>
    <col min="5141" max="5141" width="6.453125" style="205" customWidth="1"/>
    <col min="5142" max="5144" width="9.26953125" style="205" customWidth="1"/>
    <col min="5145" max="5145" width="4.1796875" style="205" customWidth="1"/>
    <col min="5146" max="5148" width="3" style="205" customWidth="1"/>
    <col min="5149" max="5149" width="1.26953125" style="205" customWidth="1"/>
    <col min="5150" max="5150" width="1.453125" style="205" customWidth="1"/>
    <col min="5151" max="5151" width="3.26953125" style="205" customWidth="1"/>
    <col min="5152" max="5152" width="1" style="205" customWidth="1"/>
    <col min="5153" max="5153" width="9.453125" style="205" customWidth="1"/>
    <col min="5154" max="5154" width="5" style="205" customWidth="1"/>
    <col min="5155" max="5155" width="7.81640625" style="205" customWidth="1"/>
    <col min="5156" max="5156" width="6" style="205" customWidth="1"/>
    <col min="5157" max="5157" width="9.26953125" style="205" customWidth="1"/>
    <col min="5158" max="5159" width="3.81640625" style="205" customWidth="1"/>
    <col min="5160" max="5160" width="3.453125" style="205" customWidth="1"/>
    <col min="5161" max="5161" width="2.81640625" style="205" customWidth="1"/>
    <col min="5162" max="5162" width="2" style="205" customWidth="1"/>
    <col min="5163" max="5163" width="10.26953125" style="205" customWidth="1"/>
    <col min="5164" max="5164" width="6.453125" style="205" customWidth="1"/>
    <col min="5165" max="5165" width="4.453125" style="205" customWidth="1"/>
    <col min="5166" max="5166" width="9.1796875" style="205" customWidth="1"/>
    <col min="5167" max="5170" width="7.81640625" style="205" customWidth="1"/>
    <col min="5171" max="5171" width="0.7265625" style="205" customWidth="1"/>
    <col min="5172" max="5172" width="4" style="205" customWidth="1"/>
    <col min="5173" max="5173" width="1.1796875" style="205" customWidth="1"/>
    <col min="5174" max="5376" width="10.26953125" style="205"/>
    <col min="5377" max="5377" width="4.1796875" style="205" customWidth="1"/>
    <col min="5378" max="5378" width="1" style="205" customWidth="1"/>
    <col min="5379" max="5379" width="2.7265625" style="205" customWidth="1"/>
    <col min="5380" max="5380" width="3" style="205" customWidth="1"/>
    <col min="5381" max="5381" width="1.81640625" style="205" customWidth="1"/>
    <col min="5382" max="5382" width="4.1796875" style="205" customWidth="1"/>
    <col min="5383" max="5383" width="2.26953125" style="205" customWidth="1"/>
    <col min="5384" max="5385" width="2.1796875" style="205" customWidth="1"/>
    <col min="5386" max="5386" width="0.81640625" style="205" customWidth="1"/>
    <col min="5387" max="5387" width="1.81640625" style="205" customWidth="1"/>
    <col min="5388" max="5388" width="5.26953125" style="205" customWidth="1"/>
    <col min="5389" max="5389" width="8.7265625" style="205" customWidth="1"/>
    <col min="5390" max="5390" width="1.54296875" style="205" customWidth="1"/>
    <col min="5391" max="5391" width="2.1796875" style="205" customWidth="1"/>
    <col min="5392" max="5392" width="3.1796875" style="205" customWidth="1"/>
    <col min="5393" max="5394" width="1.81640625" style="205" customWidth="1"/>
    <col min="5395" max="5395" width="2" style="205" customWidth="1"/>
    <col min="5396" max="5396" width="3" style="205" customWidth="1"/>
    <col min="5397" max="5397" width="6.453125" style="205" customWidth="1"/>
    <col min="5398" max="5400" width="9.26953125" style="205" customWidth="1"/>
    <col min="5401" max="5401" width="4.1796875" style="205" customWidth="1"/>
    <col min="5402" max="5404" width="3" style="205" customWidth="1"/>
    <col min="5405" max="5405" width="1.26953125" style="205" customWidth="1"/>
    <col min="5406" max="5406" width="1.453125" style="205" customWidth="1"/>
    <col min="5407" max="5407" width="3.26953125" style="205" customWidth="1"/>
    <col min="5408" max="5408" width="1" style="205" customWidth="1"/>
    <col min="5409" max="5409" width="9.453125" style="205" customWidth="1"/>
    <col min="5410" max="5410" width="5" style="205" customWidth="1"/>
    <col min="5411" max="5411" width="7.81640625" style="205" customWidth="1"/>
    <col min="5412" max="5412" width="6" style="205" customWidth="1"/>
    <col min="5413" max="5413" width="9.26953125" style="205" customWidth="1"/>
    <col min="5414" max="5415" width="3.81640625" style="205" customWidth="1"/>
    <col min="5416" max="5416" width="3.453125" style="205" customWidth="1"/>
    <col min="5417" max="5417" width="2.81640625" style="205" customWidth="1"/>
    <col min="5418" max="5418" width="2" style="205" customWidth="1"/>
    <col min="5419" max="5419" width="10.26953125" style="205" customWidth="1"/>
    <col min="5420" max="5420" width="6.453125" style="205" customWidth="1"/>
    <col min="5421" max="5421" width="4.453125" style="205" customWidth="1"/>
    <col min="5422" max="5422" width="9.1796875" style="205" customWidth="1"/>
    <col min="5423" max="5426" width="7.81640625" style="205" customWidth="1"/>
    <col min="5427" max="5427" width="0.7265625" style="205" customWidth="1"/>
    <col min="5428" max="5428" width="4" style="205" customWidth="1"/>
    <col min="5429" max="5429" width="1.1796875" style="205" customWidth="1"/>
    <col min="5430" max="5632" width="10.26953125" style="205"/>
    <col min="5633" max="5633" width="4.1796875" style="205" customWidth="1"/>
    <col min="5634" max="5634" width="1" style="205" customWidth="1"/>
    <col min="5635" max="5635" width="2.7265625" style="205" customWidth="1"/>
    <col min="5636" max="5636" width="3" style="205" customWidth="1"/>
    <col min="5637" max="5637" width="1.81640625" style="205" customWidth="1"/>
    <col min="5638" max="5638" width="4.1796875" style="205" customWidth="1"/>
    <col min="5639" max="5639" width="2.26953125" style="205" customWidth="1"/>
    <col min="5640" max="5641" width="2.1796875" style="205" customWidth="1"/>
    <col min="5642" max="5642" width="0.81640625" style="205" customWidth="1"/>
    <col min="5643" max="5643" width="1.81640625" style="205" customWidth="1"/>
    <col min="5644" max="5644" width="5.26953125" style="205" customWidth="1"/>
    <col min="5645" max="5645" width="8.7265625" style="205" customWidth="1"/>
    <col min="5646" max="5646" width="1.54296875" style="205" customWidth="1"/>
    <col min="5647" max="5647" width="2.1796875" style="205" customWidth="1"/>
    <col min="5648" max="5648" width="3.1796875" style="205" customWidth="1"/>
    <col min="5649" max="5650" width="1.81640625" style="205" customWidth="1"/>
    <col min="5651" max="5651" width="2" style="205" customWidth="1"/>
    <col min="5652" max="5652" width="3" style="205" customWidth="1"/>
    <col min="5653" max="5653" width="6.453125" style="205" customWidth="1"/>
    <col min="5654" max="5656" width="9.26953125" style="205" customWidth="1"/>
    <col min="5657" max="5657" width="4.1796875" style="205" customWidth="1"/>
    <col min="5658" max="5660" width="3" style="205" customWidth="1"/>
    <col min="5661" max="5661" width="1.26953125" style="205" customWidth="1"/>
    <col min="5662" max="5662" width="1.453125" style="205" customWidth="1"/>
    <col min="5663" max="5663" width="3.26953125" style="205" customWidth="1"/>
    <col min="5664" max="5664" width="1" style="205" customWidth="1"/>
    <col min="5665" max="5665" width="9.453125" style="205" customWidth="1"/>
    <col min="5666" max="5666" width="5" style="205" customWidth="1"/>
    <col min="5667" max="5667" width="7.81640625" style="205" customWidth="1"/>
    <col min="5668" max="5668" width="6" style="205" customWidth="1"/>
    <col min="5669" max="5669" width="9.26953125" style="205" customWidth="1"/>
    <col min="5670" max="5671" width="3.81640625" style="205" customWidth="1"/>
    <col min="5672" max="5672" width="3.453125" style="205" customWidth="1"/>
    <col min="5673" max="5673" width="2.81640625" style="205" customWidth="1"/>
    <col min="5674" max="5674" width="2" style="205" customWidth="1"/>
    <col min="5675" max="5675" width="10.26953125" style="205" customWidth="1"/>
    <col min="5676" max="5676" width="6.453125" style="205" customWidth="1"/>
    <col min="5677" max="5677" width="4.453125" style="205" customWidth="1"/>
    <col min="5678" max="5678" width="9.1796875" style="205" customWidth="1"/>
    <col min="5679" max="5682" width="7.81640625" style="205" customWidth="1"/>
    <col min="5683" max="5683" width="0.7265625" style="205" customWidth="1"/>
    <col min="5684" max="5684" width="4" style="205" customWidth="1"/>
    <col min="5685" max="5685" width="1.1796875" style="205" customWidth="1"/>
    <col min="5686" max="5888" width="10.26953125" style="205"/>
    <col min="5889" max="5889" width="4.1796875" style="205" customWidth="1"/>
    <col min="5890" max="5890" width="1" style="205" customWidth="1"/>
    <col min="5891" max="5891" width="2.7265625" style="205" customWidth="1"/>
    <col min="5892" max="5892" width="3" style="205" customWidth="1"/>
    <col min="5893" max="5893" width="1.81640625" style="205" customWidth="1"/>
    <col min="5894" max="5894" width="4.1796875" style="205" customWidth="1"/>
    <col min="5895" max="5895" width="2.26953125" style="205" customWidth="1"/>
    <col min="5896" max="5897" width="2.1796875" style="205" customWidth="1"/>
    <col min="5898" max="5898" width="0.81640625" style="205" customWidth="1"/>
    <col min="5899" max="5899" width="1.81640625" style="205" customWidth="1"/>
    <col min="5900" max="5900" width="5.26953125" style="205" customWidth="1"/>
    <col min="5901" max="5901" width="8.7265625" style="205" customWidth="1"/>
    <col min="5902" max="5902" width="1.54296875" style="205" customWidth="1"/>
    <col min="5903" max="5903" width="2.1796875" style="205" customWidth="1"/>
    <col min="5904" max="5904" width="3.1796875" style="205" customWidth="1"/>
    <col min="5905" max="5906" width="1.81640625" style="205" customWidth="1"/>
    <col min="5907" max="5907" width="2" style="205" customWidth="1"/>
    <col min="5908" max="5908" width="3" style="205" customWidth="1"/>
    <col min="5909" max="5909" width="6.453125" style="205" customWidth="1"/>
    <col min="5910" max="5912" width="9.26953125" style="205" customWidth="1"/>
    <col min="5913" max="5913" width="4.1796875" style="205" customWidth="1"/>
    <col min="5914" max="5916" width="3" style="205" customWidth="1"/>
    <col min="5917" max="5917" width="1.26953125" style="205" customWidth="1"/>
    <col min="5918" max="5918" width="1.453125" style="205" customWidth="1"/>
    <col min="5919" max="5919" width="3.26953125" style="205" customWidth="1"/>
    <col min="5920" max="5920" width="1" style="205" customWidth="1"/>
    <col min="5921" max="5921" width="9.453125" style="205" customWidth="1"/>
    <col min="5922" max="5922" width="5" style="205" customWidth="1"/>
    <col min="5923" max="5923" width="7.81640625" style="205" customWidth="1"/>
    <col min="5924" max="5924" width="6" style="205" customWidth="1"/>
    <col min="5925" max="5925" width="9.26953125" style="205" customWidth="1"/>
    <col min="5926" max="5927" width="3.81640625" style="205" customWidth="1"/>
    <col min="5928" max="5928" width="3.453125" style="205" customWidth="1"/>
    <col min="5929" max="5929" width="2.81640625" style="205" customWidth="1"/>
    <col min="5930" max="5930" width="2" style="205" customWidth="1"/>
    <col min="5931" max="5931" width="10.26953125" style="205" customWidth="1"/>
    <col min="5932" max="5932" width="6.453125" style="205" customWidth="1"/>
    <col min="5933" max="5933" width="4.453125" style="205" customWidth="1"/>
    <col min="5934" max="5934" width="9.1796875" style="205" customWidth="1"/>
    <col min="5935" max="5938" width="7.81640625" style="205" customWidth="1"/>
    <col min="5939" max="5939" width="0.7265625" style="205" customWidth="1"/>
    <col min="5940" max="5940" width="4" style="205" customWidth="1"/>
    <col min="5941" max="5941" width="1.1796875" style="205" customWidth="1"/>
    <col min="5942" max="6144" width="10.26953125" style="205"/>
    <col min="6145" max="6145" width="4.1796875" style="205" customWidth="1"/>
    <col min="6146" max="6146" width="1" style="205" customWidth="1"/>
    <col min="6147" max="6147" width="2.7265625" style="205" customWidth="1"/>
    <col min="6148" max="6148" width="3" style="205" customWidth="1"/>
    <col min="6149" max="6149" width="1.81640625" style="205" customWidth="1"/>
    <col min="6150" max="6150" width="4.1796875" style="205" customWidth="1"/>
    <col min="6151" max="6151" width="2.26953125" style="205" customWidth="1"/>
    <col min="6152" max="6153" width="2.1796875" style="205" customWidth="1"/>
    <col min="6154" max="6154" width="0.81640625" style="205" customWidth="1"/>
    <col min="6155" max="6155" width="1.81640625" style="205" customWidth="1"/>
    <col min="6156" max="6156" width="5.26953125" style="205" customWidth="1"/>
    <col min="6157" max="6157" width="8.7265625" style="205" customWidth="1"/>
    <col min="6158" max="6158" width="1.54296875" style="205" customWidth="1"/>
    <col min="6159" max="6159" width="2.1796875" style="205" customWidth="1"/>
    <col min="6160" max="6160" width="3.1796875" style="205" customWidth="1"/>
    <col min="6161" max="6162" width="1.81640625" style="205" customWidth="1"/>
    <col min="6163" max="6163" width="2" style="205" customWidth="1"/>
    <col min="6164" max="6164" width="3" style="205" customWidth="1"/>
    <col min="6165" max="6165" width="6.453125" style="205" customWidth="1"/>
    <col min="6166" max="6168" width="9.26953125" style="205" customWidth="1"/>
    <col min="6169" max="6169" width="4.1796875" style="205" customWidth="1"/>
    <col min="6170" max="6172" width="3" style="205" customWidth="1"/>
    <col min="6173" max="6173" width="1.26953125" style="205" customWidth="1"/>
    <col min="6174" max="6174" width="1.453125" style="205" customWidth="1"/>
    <col min="6175" max="6175" width="3.26953125" style="205" customWidth="1"/>
    <col min="6176" max="6176" width="1" style="205" customWidth="1"/>
    <col min="6177" max="6177" width="9.453125" style="205" customWidth="1"/>
    <col min="6178" max="6178" width="5" style="205" customWidth="1"/>
    <col min="6179" max="6179" width="7.81640625" style="205" customWidth="1"/>
    <col min="6180" max="6180" width="6" style="205" customWidth="1"/>
    <col min="6181" max="6181" width="9.26953125" style="205" customWidth="1"/>
    <col min="6182" max="6183" width="3.81640625" style="205" customWidth="1"/>
    <col min="6184" max="6184" width="3.453125" style="205" customWidth="1"/>
    <col min="6185" max="6185" width="2.81640625" style="205" customWidth="1"/>
    <col min="6186" max="6186" width="2" style="205" customWidth="1"/>
    <col min="6187" max="6187" width="10.26953125" style="205" customWidth="1"/>
    <col min="6188" max="6188" width="6.453125" style="205" customWidth="1"/>
    <col min="6189" max="6189" width="4.453125" style="205" customWidth="1"/>
    <col min="6190" max="6190" width="9.1796875" style="205" customWidth="1"/>
    <col min="6191" max="6194" width="7.81640625" style="205" customWidth="1"/>
    <col min="6195" max="6195" width="0.7265625" style="205" customWidth="1"/>
    <col min="6196" max="6196" width="4" style="205" customWidth="1"/>
    <col min="6197" max="6197" width="1.1796875" style="205" customWidth="1"/>
    <col min="6198" max="6400" width="10.26953125" style="205"/>
    <col min="6401" max="6401" width="4.1796875" style="205" customWidth="1"/>
    <col min="6402" max="6402" width="1" style="205" customWidth="1"/>
    <col min="6403" max="6403" width="2.7265625" style="205" customWidth="1"/>
    <col min="6404" max="6404" width="3" style="205" customWidth="1"/>
    <col min="6405" max="6405" width="1.81640625" style="205" customWidth="1"/>
    <col min="6406" max="6406" width="4.1796875" style="205" customWidth="1"/>
    <col min="6407" max="6407" width="2.26953125" style="205" customWidth="1"/>
    <col min="6408" max="6409" width="2.1796875" style="205" customWidth="1"/>
    <col min="6410" max="6410" width="0.81640625" style="205" customWidth="1"/>
    <col min="6411" max="6411" width="1.81640625" style="205" customWidth="1"/>
    <col min="6412" max="6412" width="5.26953125" style="205" customWidth="1"/>
    <col min="6413" max="6413" width="8.7265625" style="205" customWidth="1"/>
    <col min="6414" max="6414" width="1.54296875" style="205" customWidth="1"/>
    <col min="6415" max="6415" width="2.1796875" style="205" customWidth="1"/>
    <col min="6416" max="6416" width="3.1796875" style="205" customWidth="1"/>
    <col min="6417" max="6418" width="1.81640625" style="205" customWidth="1"/>
    <col min="6419" max="6419" width="2" style="205" customWidth="1"/>
    <col min="6420" max="6420" width="3" style="205" customWidth="1"/>
    <col min="6421" max="6421" width="6.453125" style="205" customWidth="1"/>
    <col min="6422" max="6424" width="9.26953125" style="205" customWidth="1"/>
    <col min="6425" max="6425" width="4.1796875" style="205" customWidth="1"/>
    <col min="6426" max="6428" width="3" style="205" customWidth="1"/>
    <col min="6429" max="6429" width="1.26953125" style="205" customWidth="1"/>
    <col min="6430" max="6430" width="1.453125" style="205" customWidth="1"/>
    <col min="6431" max="6431" width="3.26953125" style="205" customWidth="1"/>
    <col min="6432" max="6432" width="1" style="205" customWidth="1"/>
    <col min="6433" max="6433" width="9.453125" style="205" customWidth="1"/>
    <col min="6434" max="6434" width="5" style="205" customWidth="1"/>
    <col min="6435" max="6435" width="7.81640625" style="205" customWidth="1"/>
    <col min="6436" max="6436" width="6" style="205" customWidth="1"/>
    <col min="6437" max="6437" width="9.26953125" style="205" customWidth="1"/>
    <col min="6438" max="6439" width="3.81640625" style="205" customWidth="1"/>
    <col min="6440" max="6440" width="3.453125" style="205" customWidth="1"/>
    <col min="6441" max="6441" width="2.81640625" style="205" customWidth="1"/>
    <col min="6442" max="6442" width="2" style="205" customWidth="1"/>
    <col min="6443" max="6443" width="10.26953125" style="205" customWidth="1"/>
    <col min="6444" max="6444" width="6.453125" style="205" customWidth="1"/>
    <col min="6445" max="6445" width="4.453125" style="205" customWidth="1"/>
    <col min="6446" max="6446" width="9.1796875" style="205" customWidth="1"/>
    <col min="6447" max="6450" width="7.81640625" style="205" customWidth="1"/>
    <col min="6451" max="6451" width="0.7265625" style="205" customWidth="1"/>
    <col min="6452" max="6452" width="4" style="205" customWidth="1"/>
    <col min="6453" max="6453" width="1.1796875" style="205" customWidth="1"/>
    <col min="6454" max="6656" width="10.26953125" style="205"/>
    <col min="6657" max="6657" width="4.1796875" style="205" customWidth="1"/>
    <col min="6658" max="6658" width="1" style="205" customWidth="1"/>
    <col min="6659" max="6659" width="2.7265625" style="205" customWidth="1"/>
    <col min="6660" max="6660" width="3" style="205" customWidth="1"/>
    <col min="6661" max="6661" width="1.81640625" style="205" customWidth="1"/>
    <col min="6662" max="6662" width="4.1796875" style="205" customWidth="1"/>
    <col min="6663" max="6663" width="2.26953125" style="205" customWidth="1"/>
    <col min="6664" max="6665" width="2.1796875" style="205" customWidth="1"/>
    <col min="6666" max="6666" width="0.81640625" style="205" customWidth="1"/>
    <col min="6667" max="6667" width="1.81640625" style="205" customWidth="1"/>
    <col min="6668" max="6668" width="5.26953125" style="205" customWidth="1"/>
    <col min="6669" max="6669" width="8.7265625" style="205" customWidth="1"/>
    <col min="6670" max="6670" width="1.54296875" style="205" customWidth="1"/>
    <col min="6671" max="6671" width="2.1796875" style="205" customWidth="1"/>
    <col min="6672" max="6672" width="3.1796875" style="205" customWidth="1"/>
    <col min="6673" max="6674" width="1.81640625" style="205" customWidth="1"/>
    <col min="6675" max="6675" width="2" style="205" customWidth="1"/>
    <col min="6676" max="6676" width="3" style="205" customWidth="1"/>
    <col min="6677" max="6677" width="6.453125" style="205" customWidth="1"/>
    <col min="6678" max="6680" width="9.26953125" style="205" customWidth="1"/>
    <col min="6681" max="6681" width="4.1796875" style="205" customWidth="1"/>
    <col min="6682" max="6684" width="3" style="205" customWidth="1"/>
    <col min="6685" max="6685" width="1.26953125" style="205" customWidth="1"/>
    <col min="6686" max="6686" width="1.453125" style="205" customWidth="1"/>
    <col min="6687" max="6687" width="3.26953125" style="205" customWidth="1"/>
    <col min="6688" max="6688" width="1" style="205" customWidth="1"/>
    <col min="6689" max="6689" width="9.453125" style="205" customWidth="1"/>
    <col min="6690" max="6690" width="5" style="205" customWidth="1"/>
    <col min="6691" max="6691" width="7.81640625" style="205" customWidth="1"/>
    <col min="6692" max="6692" width="6" style="205" customWidth="1"/>
    <col min="6693" max="6693" width="9.26953125" style="205" customWidth="1"/>
    <col min="6694" max="6695" width="3.81640625" style="205" customWidth="1"/>
    <col min="6696" max="6696" width="3.453125" style="205" customWidth="1"/>
    <col min="6697" max="6697" width="2.81640625" style="205" customWidth="1"/>
    <col min="6698" max="6698" width="2" style="205" customWidth="1"/>
    <col min="6699" max="6699" width="10.26953125" style="205" customWidth="1"/>
    <col min="6700" max="6700" width="6.453125" style="205" customWidth="1"/>
    <col min="6701" max="6701" width="4.453125" style="205" customWidth="1"/>
    <col min="6702" max="6702" width="9.1796875" style="205" customWidth="1"/>
    <col min="6703" max="6706" width="7.81640625" style="205" customWidth="1"/>
    <col min="6707" max="6707" width="0.7265625" style="205" customWidth="1"/>
    <col min="6708" max="6708" width="4" style="205" customWidth="1"/>
    <col min="6709" max="6709" width="1.1796875" style="205" customWidth="1"/>
    <col min="6710" max="6912" width="10.26953125" style="205"/>
    <col min="6913" max="6913" width="4.1796875" style="205" customWidth="1"/>
    <col min="6914" max="6914" width="1" style="205" customWidth="1"/>
    <col min="6915" max="6915" width="2.7265625" style="205" customWidth="1"/>
    <col min="6916" max="6916" width="3" style="205" customWidth="1"/>
    <col min="6917" max="6917" width="1.81640625" style="205" customWidth="1"/>
    <col min="6918" max="6918" width="4.1796875" style="205" customWidth="1"/>
    <col min="6919" max="6919" width="2.26953125" style="205" customWidth="1"/>
    <col min="6920" max="6921" width="2.1796875" style="205" customWidth="1"/>
    <col min="6922" max="6922" width="0.81640625" style="205" customWidth="1"/>
    <col min="6923" max="6923" width="1.81640625" style="205" customWidth="1"/>
    <col min="6924" max="6924" width="5.26953125" style="205" customWidth="1"/>
    <col min="6925" max="6925" width="8.7265625" style="205" customWidth="1"/>
    <col min="6926" max="6926" width="1.54296875" style="205" customWidth="1"/>
    <col min="6927" max="6927" width="2.1796875" style="205" customWidth="1"/>
    <col min="6928" max="6928" width="3.1796875" style="205" customWidth="1"/>
    <col min="6929" max="6930" width="1.81640625" style="205" customWidth="1"/>
    <col min="6931" max="6931" width="2" style="205" customWidth="1"/>
    <col min="6932" max="6932" width="3" style="205" customWidth="1"/>
    <col min="6933" max="6933" width="6.453125" style="205" customWidth="1"/>
    <col min="6934" max="6936" width="9.26953125" style="205" customWidth="1"/>
    <col min="6937" max="6937" width="4.1796875" style="205" customWidth="1"/>
    <col min="6938" max="6940" width="3" style="205" customWidth="1"/>
    <col min="6941" max="6941" width="1.26953125" style="205" customWidth="1"/>
    <col min="6942" max="6942" width="1.453125" style="205" customWidth="1"/>
    <col min="6943" max="6943" width="3.26953125" style="205" customWidth="1"/>
    <col min="6944" max="6944" width="1" style="205" customWidth="1"/>
    <col min="6945" max="6945" width="9.453125" style="205" customWidth="1"/>
    <col min="6946" max="6946" width="5" style="205" customWidth="1"/>
    <col min="6947" max="6947" width="7.81640625" style="205" customWidth="1"/>
    <col min="6948" max="6948" width="6" style="205" customWidth="1"/>
    <col min="6949" max="6949" width="9.26953125" style="205" customWidth="1"/>
    <col min="6950" max="6951" width="3.81640625" style="205" customWidth="1"/>
    <col min="6952" max="6952" width="3.453125" style="205" customWidth="1"/>
    <col min="6953" max="6953" width="2.81640625" style="205" customWidth="1"/>
    <col min="6954" max="6954" width="2" style="205" customWidth="1"/>
    <col min="6955" max="6955" width="10.26953125" style="205" customWidth="1"/>
    <col min="6956" max="6956" width="6.453125" style="205" customWidth="1"/>
    <col min="6957" max="6957" width="4.453125" style="205" customWidth="1"/>
    <col min="6958" max="6958" width="9.1796875" style="205" customWidth="1"/>
    <col min="6959" max="6962" width="7.81640625" style="205" customWidth="1"/>
    <col min="6963" max="6963" width="0.7265625" style="205" customWidth="1"/>
    <col min="6964" max="6964" width="4" style="205" customWidth="1"/>
    <col min="6965" max="6965" width="1.1796875" style="205" customWidth="1"/>
    <col min="6966" max="7168" width="10.26953125" style="205"/>
    <col min="7169" max="7169" width="4.1796875" style="205" customWidth="1"/>
    <col min="7170" max="7170" width="1" style="205" customWidth="1"/>
    <col min="7171" max="7171" width="2.7265625" style="205" customWidth="1"/>
    <col min="7172" max="7172" width="3" style="205" customWidth="1"/>
    <col min="7173" max="7173" width="1.81640625" style="205" customWidth="1"/>
    <col min="7174" max="7174" width="4.1796875" style="205" customWidth="1"/>
    <col min="7175" max="7175" width="2.26953125" style="205" customWidth="1"/>
    <col min="7176" max="7177" width="2.1796875" style="205" customWidth="1"/>
    <col min="7178" max="7178" width="0.81640625" style="205" customWidth="1"/>
    <col min="7179" max="7179" width="1.81640625" style="205" customWidth="1"/>
    <col min="7180" max="7180" width="5.26953125" style="205" customWidth="1"/>
    <col min="7181" max="7181" width="8.7265625" style="205" customWidth="1"/>
    <col min="7182" max="7182" width="1.54296875" style="205" customWidth="1"/>
    <col min="7183" max="7183" width="2.1796875" style="205" customWidth="1"/>
    <col min="7184" max="7184" width="3.1796875" style="205" customWidth="1"/>
    <col min="7185" max="7186" width="1.81640625" style="205" customWidth="1"/>
    <col min="7187" max="7187" width="2" style="205" customWidth="1"/>
    <col min="7188" max="7188" width="3" style="205" customWidth="1"/>
    <col min="7189" max="7189" width="6.453125" style="205" customWidth="1"/>
    <col min="7190" max="7192" width="9.26953125" style="205" customWidth="1"/>
    <col min="7193" max="7193" width="4.1796875" style="205" customWidth="1"/>
    <col min="7194" max="7196" width="3" style="205" customWidth="1"/>
    <col min="7197" max="7197" width="1.26953125" style="205" customWidth="1"/>
    <col min="7198" max="7198" width="1.453125" style="205" customWidth="1"/>
    <col min="7199" max="7199" width="3.26953125" style="205" customWidth="1"/>
    <col min="7200" max="7200" width="1" style="205" customWidth="1"/>
    <col min="7201" max="7201" width="9.453125" style="205" customWidth="1"/>
    <col min="7202" max="7202" width="5" style="205" customWidth="1"/>
    <col min="7203" max="7203" width="7.81640625" style="205" customWidth="1"/>
    <col min="7204" max="7204" width="6" style="205" customWidth="1"/>
    <col min="7205" max="7205" width="9.26953125" style="205" customWidth="1"/>
    <col min="7206" max="7207" width="3.81640625" style="205" customWidth="1"/>
    <col min="7208" max="7208" width="3.453125" style="205" customWidth="1"/>
    <col min="7209" max="7209" width="2.81640625" style="205" customWidth="1"/>
    <col min="7210" max="7210" width="2" style="205" customWidth="1"/>
    <col min="7211" max="7211" width="10.26953125" style="205" customWidth="1"/>
    <col min="7212" max="7212" width="6.453125" style="205" customWidth="1"/>
    <col min="7213" max="7213" width="4.453125" style="205" customWidth="1"/>
    <col min="7214" max="7214" width="9.1796875" style="205" customWidth="1"/>
    <col min="7215" max="7218" width="7.81640625" style="205" customWidth="1"/>
    <col min="7219" max="7219" width="0.7265625" style="205" customWidth="1"/>
    <col min="7220" max="7220" width="4" style="205" customWidth="1"/>
    <col min="7221" max="7221" width="1.1796875" style="205" customWidth="1"/>
    <col min="7222" max="7424" width="10.26953125" style="205"/>
    <col min="7425" max="7425" width="4.1796875" style="205" customWidth="1"/>
    <col min="7426" max="7426" width="1" style="205" customWidth="1"/>
    <col min="7427" max="7427" width="2.7265625" style="205" customWidth="1"/>
    <col min="7428" max="7428" width="3" style="205" customWidth="1"/>
    <col min="7429" max="7429" width="1.81640625" style="205" customWidth="1"/>
    <col min="7430" max="7430" width="4.1796875" style="205" customWidth="1"/>
    <col min="7431" max="7431" width="2.26953125" style="205" customWidth="1"/>
    <col min="7432" max="7433" width="2.1796875" style="205" customWidth="1"/>
    <col min="7434" max="7434" width="0.81640625" style="205" customWidth="1"/>
    <col min="7435" max="7435" width="1.81640625" style="205" customWidth="1"/>
    <col min="7436" max="7436" width="5.26953125" style="205" customWidth="1"/>
    <col min="7437" max="7437" width="8.7265625" style="205" customWidth="1"/>
    <col min="7438" max="7438" width="1.54296875" style="205" customWidth="1"/>
    <col min="7439" max="7439" width="2.1796875" style="205" customWidth="1"/>
    <col min="7440" max="7440" width="3.1796875" style="205" customWidth="1"/>
    <col min="7441" max="7442" width="1.81640625" style="205" customWidth="1"/>
    <col min="7443" max="7443" width="2" style="205" customWidth="1"/>
    <col min="7444" max="7444" width="3" style="205" customWidth="1"/>
    <col min="7445" max="7445" width="6.453125" style="205" customWidth="1"/>
    <col min="7446" max="7448" width="9.26953125" style="205" customWidth="1"/>
    <col min="7449" max="7449" width="4.1796875" style="205" customWidth="1"/>
    <col min="7450" max="7452" width="3" style="205" customWidth="1"/>
    <col min="7453" max="7453" width="1.26953125" style="205" customWidth="1"/>
    <col min="7454" max="7454" width="1.453125" style="205" customWidth="1"/>
    <col min="7455" max="7455" width="3.26953125" style="205" customWidth="1"/>
    <col min="7456" max="7456" width="1" style="205" customWidth="1"/>
    <col min="7457" max="7457" width="9.453125" style="205" customWidth="1"/>
    <col min="7458" max="7458" width="5" style="205" customWidth="1"/>
    <col min="7459" max="7459" width="7.81640625" style="205" customWidth="1"/>
    <col min="7460" max="7460" width="6" style="205" customWidth="1"/>
    <col min="7461" max="7461" width="9.26953125" style="205" customWidth="1"/>
    <col min="7462" max="7463" width="3.81640625" style="205" customWidth="1"/>
    <col min="7464" max="7464" width="3.453125" style="205" customWidth="1"/>
    <col min="7465" max="7465" width="2.81640625" style="205" customWidth="1"/>
    <col min="7466" max="7466" width="2" style="205" customWidth="1"/>
    <col min="7467" max="7467" width="10.26953125" style="205" customWidth="1"/>
    <col min="7468" max="7468" width="6.453125" style="205" customWidth="1"/>
    <col min="7469" max="7469" width="4.453125" style="205" customWidth="1"/>
    <col min="7470" max="7470" width="9.1796875" style="205" customWidth="1"/>
    <col min="7471" max="7474" width="7.81640625" style="205" customWidth="1"/>
    <col min="7475" max="7475" width="0.7265625" style="205" customWidth="1"/>
    <col min="7476" max="7476" width="4" style="205" customWidth="1"/>
    <col min="7477" max="7477" width="1.1796875" style="205" customWidth="1"/>
    <col min="7478" max="7680" width="10.26953125" style="205"/>
    <col min="7681" max="7681" width="4.1796875" style="205" customWidth="1"/>
    <col min="7682" max="7682" width="1" style="205" customWidth="1"/>
    <col min="7683" max="7683" width="2.7265625" style="205" customWidth="1"/>
    <col min="7684" max="7684" width="3" style="205" customWidth="1"/>
    <col min="7685" max="7685" width="1.81640625" style="205" customWidth="1"/>
    <col min="7686" max="7686" width="4.1796875" style="205" customWidth="1"/>
    <col min="7687" max="7687" width="2.26953125" style="205" customWidth="1"/>
    <col min="7688" max="7689" width="2.1796875" style="205" customWidth="1"/>
    <col min="7690" max="7690" width="0.81640625" style="205" customWidth="1"/>
    <col min="7691" max="7691" width="1.81640625" style="205" customWidth="1"/>
    <col min="7692" max="7692" width="5.26953125" style="205" customWidth="1"/>
    <col min="7693" max="7693" width="8.7265625" style="205" customWidth="1"/>
    <col min="7694" max="7694" width="1.54296875" style="205" customWidth="1"/>
    <col min="7695" max="7695" width="2.1796875" style="205" customWidth="1"/>
    <col min="7696" max="7696" width="3.1796875" style="205" customWidth="1"/>
    <col min="7697" max="7698" width="1.81640625" style="205" customWidth="1"/>
    <col min="7699" max="7699" width="2" style="205" customWidth="1"/>
    <col min="7700" max="7700" width="3" style="205" customWidth="1"/>
    <col min="7701" max="7701" width="6.453125" style="205" customWidth="1"/>
    <col min="7702" max="7704" width="9.26953125" style="205" customWidth="1"/>
    <col min="7705" max="7705" width="4.1796875" style="205" customWidth="1"/>
    <col min="7706" max="7708" width="3" style="205" customWidth="1"/>
    <col min="7709" max="7709" width="1.26953125" style="205" customWidth="1"/>
    <col min="7710" max="7710" width="1.453125" style="205" customWidth="1"/>
    <col min="7711" max="7711" width="3.26953125" style="205" customWidth="1"/>
    <col min="7712" max="7712" width="1" style="205" customWidth="1"/>
    <col min="7713" max="7713" width="9.453125" style="205" customWidth="1"/>
    <col min="7714" max="7714" width="5" style="205" customWidth="1"/>
    <col min="7715" max="7715" width="7.81640625" style="205" customWidth="1"/>
    <col min="7716" max="7716" width="6" style="205" customWidth="1"/>
    <col min="7717" max="7717" width="9.26953125" style="205" customWidth="1"/>
    <col min="7718" max="7719" width="3.81640625" style="205" customWidth="1"/>
    <col min="7720" max="7720" width="3.453125" style="205" customWidth="1"/>
    <col min="7721" max="7721" width="2.81640625" style="205" customWidth="1"/>
    <col min="7722" max="7722" width="2" style="205" customWidth="1"/>
    <col min="7723" max="7723" width="10.26953125" style="205" customWidth="1"/>
    <col min="7724" max="7724" width="6.453125" style="205" customWidth="1"/>
    <col min="7725" max="7725" width="4.453125" style="205" customWidth="1"/>
    <col min="7726" max="7726" width="9.1796875" style="205" customWidth="1"/>
    <col min="7727" max="7730" width="7.81640625" style="205" customWidth="1"/>
    <col min="7731" max="7731" width="0.7265625" style="205" customWidth="1"/>
    <col min="7732" max="7732" width="4" style="205" customWidth="1"/>
    <col min="7733" max="7733" width="1.1796875" style="205" customWidth="1"/>
    <col min="7734" max="7936" width="10.26953125" style="205"/>
    <col min="7937" max="7937" width="4.1796875" style="205" customWidth="1"/>
    <col min="7938" max="7938" width="1" style="205" customWidth="1"/>
    <col min="7939" max="7939" width="2.7265625" style="205" customWidth="1"/>
    <col min="7940" max="7940" width="3" style="205" customWidth="1"/>
    <col min="7941" max="7941" width="1.81640625" style="205" customWidth="1"/>
    <col min="7942" max="7942" width="4.1796875" style="205" customWidth="1"/>
    <col min="7943" max="7943" width="2.26953125" style="205" customWidth="1"/>
    <col min="7944" max="7945" width="2.1796875" style="205" customWidth="1"/>
    <col min="7946" max="7946" width="0.81640625" style="205" customWidth="1"/>
    <col min="7947" max="7947" width="1.81640625" style="205" customWidth="1"/>
    <col min="7948" max="7948" width="5.26953125" style="205" customWidth="1"/>
    <col min="7949" max="7949" width="8.7265625" style="205" customWidth="1"/>
    <col min="7950" max="7950" width="1.54296875" style="205" customWidth="1"/>
    <col min="7951" max="7951" width="2.1796875" style="205" customWidth="1"/>
    <col min="7952" max="7952" width="3.1796875" style="205" customWidth="1"/>
    <col min="7953" max="7954" width="1.81640625" style="205" customWidth="1"/>
    <col min="7955" max="7955" width="2" style="205" customWidth="1"/>
    <col min="7956" max="7956" width="3" style="205" customWidth="1"/>
    <col min="7957" max="7957" width="6.453125" style="205" customWidth="1"/>
    <col min="7958" max="7960" width="9.26953125" style="205" customWidth="1"/>
    <col min="7961" max="7961" width="4.1796875" style="205" customWidth="1"/>
    <col min="7962" max="7964" width="3" style="205" customWidth="1"/>
    <col min="7965" max="7965" width="1.26953125" style="205" customWidth="1"/>
    <col min="7966" max="7966" width="1.453125" style="205" customWidth="1"/>
    <col min="7967" max="7967" width="3.26953125" style="205" customWidth="1"/>
    <col min="7968" max="7968" width="1" style="205" customWidth="1"/>
    <col min="7969" max="7969" width="9.453125" style="205" customWidth="1"/>
    <col min="7970" max="7970" width="5" style="205" customWidth="1"/>
    <col min="7971" max="7971" width="7.81640625" style="205" customWidth="1"/>
    <col min="7972" max="7972" width="6" style="205" customWidth="1"/>
    <col min="7973" max="7973" width="9.26953125" style="205" customWidth="1"/>
    <col min="7974" max="7975" width="3.81640625" style="205" customWidth="1"/>
    <col min="7976" max="7976" width="3.453125" style="205" customWidth="1"/>
    <col min="7977" max="7977" width="2.81640625" style="205" customWidth="1"/>
    <col min="7978" max="7978" width="2" style="205" customWidth="1"/>
    <col min="7979" max="7979" width="10.26953125" style="205" customWidth="1"/>
    <col min="7980" max="7980" width="6.453125" style="205" customWidth="1"/>
    <col min="7981" max="7981" width="4.453125" style="205" customWidth="1"/>
    <col min="7982" max="7982" width="9.1796875" style="205" customWidth="1"/>
    <col min="7983" max="7986" width="7.81640625" style="205" customWidth="1"/>
    <col min="7987" max="7987" width="0.7265625" style="205" customWidth="1"/>
    <col min="7988" max="7988" width="4" style="205" customWidth="1"/>
    <col min="7989" max="7989" width="1.1796875" style="205" customWidth="1"/>
    <col min="7990" max="8192" width="10.26953125" style="205"/>
    <col min="8193" max="8193" width="4.1796875" style="205" customWidth="1"/>
    <col min="8194" max="8194" width="1" style="205" customWidth="1"/>
    <col min="8195" max="8195" width="2.7265625" style="205" customWidth="1"/>
    <col min="8196" max="8196" width="3" style="205" customWidth="1"/>
    <col min="8197" max="8197" width="1.81640625" style="205" customWidth="1"/>
    <col min="8198" max="8198" width="4.1796875" style="205" customWidth="1"/>
    <col min="8199" max="8199" width="2.26953125" style="205" customWidth="1"/>
    <col min="8200" max="8201" width="2.1796875" style="205" customWidth="1"/>
    <col min="8202" max="8202" width="0.81640625" style="205" customWidth="1"/>
    <col min="8203" max="8203" width="1.81640625" style="205" customWidth="1"/>
    <col min="8204" max="8204" width="5.26953125" style="205" customWidth="1"/>
    <col min="8205" max="8205" width="8.7265625" style="205" customWidth="1"/>
    <col min="8206" max="8206" width="1.54296875" style="205" customWidth="1"/>
    <col min="8207" max="8207" width="2.1796875" style="205" customWidth="1"/>
    <col min="8208" max="8208" width="3.1796875" style="205" customWidth="1"/>
    <col min="8209" max="8210" width="1.81640625" style="205" customWidth="1"/>
    <col min="8211" max="8211" width="2" style="205" customWidth="1"/>
    <col min="8212" max="8212" width="3" style="205" customWidth="1"/>
    <col min="8213" max="8213" width="6.453125" style="205" customWidth="1"/>
    <col min="8214" max="8216" width="9.26953125" style="205" customWidth="1"/>
    <col min="8217" max="8217" width="4.1796875" style="205" customWidth="1"/>
    <col min="8218" max="8220" width="3" style="205" customWidth="1"/>
    <col min="8221" max="8221" width="1.26953125" style="205" customWidth="1"/>
    <col min="8222" max="8222" width="1.453125" style="205" customWidth="1"/>
    <col min="8223" max="8223" width="3.26953125" style="205" customWidth="1"/>
    <col min="8224" max="8224" width="1" style="205" customWidth="1"/>
    <col min="8225" max="8225" width="9.453125" style="205" customWidth="1"/>
    <col min="8226" max="8226" width="5" style="205" customWidth="1"/>
    <col min="8227" max="8227" width="7.81640625" style="205" customWidth="1"/>
    <col min="8228" max="8228" width="6" style="205" customWidth="1"/>
    <col min="8229" max="8229" width="9.26953125" style="205" customWidth="1"/>
    <col min="8230" max="8231" width="3.81640625" style="205" customWidth="1"/>
    <col min="8232" max="8232" width="3.453125" style="205" customWidth="1"/>
    <col min="8233" max="8233" width="2.81640625" style="205" customWidth="1"/>
    <col min="8234" max="8234" width="2" style="205" customWidth="1"/>
    <col min="8235" max="8235" width="10.26953125" style="205" customWidth="1"/>
    <col min="8236" max="8236" width="6.453125" style="205" customWidth="1"/>
    <col min="8237" max="8237" width="4.453125" style="205" customWidth="1"/>
    <col min="8238" max="8238" width="9.1796875" style="205" customWidth="1"/>
    <col min="8239" max="8242" width="7.81640625" style="205" customWidth="1"/>
    <col min="8243" max="8243" width="0.7265625" style="205" customWidth="1"/>
    <col min="8244" max="8244" width="4" style="205" customWidth="1"/>
    <col min="8245" max="8245" width="1.1796875" style="205" customWidth="1"/>
    <col min="8246" max="8448" width="10.26953125" style="205"/>
    <col min="8449" max="8449" width="4.1796875" style="205" customWidth="1"/>
    <col min="8450" max="8450" width="1" style="205" customWidth="1"/>
    <col min="8451" max="8451" width="2.7265625" style="205" customWidth="1"/>
    <col min="8452" max="8452" width="3" style="205" customWidth="1"/>
    <col min="8453" max="8453" width="1.81640625" style="205" customWidth="1"/>
    <col min="8454" max="8454" width="4.1796875" style="205" customWidth="1"/>
    <col min="8455" max="8455" width="2.26953125" style="205" customWidth="1"/>
    <col min="8456" max="8457" width="2.1796875" style="205" customWidth="1"/>
    <col min="8458" max="8458" width="0.81640625" style="205" customWidth="1"/>
    <col min="8459" max="8459" width="1.81640625" style="205" customWidth="1"/>
    <col min="8460" max="8460" width="5.26953125" style="205" customWidth="1"/>
    <col min="8461" max="8461" width="8.7265625" style="205" customWidth="1"/>
    <col min="8462" max="8462" width="1.54296875" style="205" customWidth="1"/>
    <col min="8463" max="8463" width="2.1796875" style="205" customWidth="1"/>
    <col min="8464" max="8464" width="3.1796875" style="205" customWidth="1"/>
    <col min="8465" max="8466" width="1.81640625" style="205" customWidth="1"/>
    <col min="8467" max="8467" width="2" style="205" customWidth="1"/>
    <col min="8468" max="8468" width="3" style="205" customWidth="1"/>
    <col min="8469" max="8469" width="6.453125" style="205" customWidth="1"/>
    <col min="8470" max="8472" width="9.26953125" style="205" customWidth="1"/>
    <col min="8473" max="8473" width="4.1796875" style="205" customWidth="1"/>
    <col min="8474" max="8476" width="3" style="205" customWidth="1"/>
    <col min="8477" max="8477" width="1.26953125" style="205" customWidth="1"/>
    <col min="8478" max="8478" width="1.453125" style="205" customWidth="1"/>
    <col min="8479" max="8479" width="3.26953125" style="205" customWidth="1"/>
    <col min="8480" max="8480" width="1" style="205" customWidth="1"/>
    <col min="8481" max="8481" width="9.453125" style="205" customWidth="1"/>
    <col min="8482" max="8482" width="5" style="205" customWidth="1"/>
    <col min="8483" max="8483" width="7.81640625" style="205" customWidth="1"/>
    <col min="8484" max="8484" width="6" style="205" customWidth="1"/>
    <col min="8485" max="8485" width="9.26953125" style="205" customWidth="1"/>
    <col min="8486" max="8487" width="3.81640625" style="205" customWidth="1"/>
    <col min="8488" max="8488" width="3.453125" style="205" customWidth="1"/>
    <col min="8489" max="8489" width="2.81640625" style="205" customWidth="1"/>
    <col min="8490" max="8490" width="2" style="205" customWidth="1"/>
    <col min="8491" max="8491" width="10.26953125" style="205" customWidth="1"/>
    <col min="8492" max="8492" width="6.453125" style="205" customWidth="1"/>
    <col min="8493" max="8493" width="4.453125" style="205" customWidth="1"/>
    <col min="8494" max="8494" width="9.1796875" style="205" customWidth="1"/>
    <col min="8495" max="8498" width="7.81640625" style="205" customWidth="1"/>
    <col min="8499" max="8499" width="0.7265625" style="205" customWidth="1"/>
    <col min="8500" max="8500" width="4" style="205" customWidth="1"/>
    <col min="8501" max="8501" width="1.1796875" style="205" customWidth="1"/>
    <col min="8502" max="8704" width="10.26953125" style="205"/>
    <col min="8705" max="8705" width="4.1796875" style="205" customWidth="1"/>
    <col min="8706" max="8706" width="1" style="205" customWidth="1"/>
    <col min="8707" max="8707" width="2.7265625" style="205" customWidth="1"/>
    <col min="8708" max="8708" width="3" style="205" customWidth="1"/>
    <col min="8709" max="8709" width="1.81640625" style="205" customWidth="1"/>
    <col min="8710" max="8710" width="4.1796875" style="205" customWidth="1"/>
    <col min="8711" max="8711" width="2.26953125" style="205" customWidth="1"/>
    <col min="8712" max="8713" width="2.1796875" style="205" customWidth="1"/>
    <col min="8714" max="8714" width="0.81640625" style="205" customWidth="1"/>
    <col min="8715" max="8715" width="1.81640625" style="205" customWidth="1"/>
    <col min="8716" max="8716" width="5.26953125" style="205" customWidth="1"/>
    <col min="8717" max="8717" width="8.7265625" style="205" customWidth="1"/>
    <col min="8718" max="8718" width="1.54296875" style="205" customWidth="1"/>
    <col min="8719" max="8719" width="2.1796875" style="205" customWidth="1"/>
    <col min="8720" max="8720" width="3.1796875" style="205" customWidth="1"/>
    <col min="8721" max="8722" width="1.81640625" style="205" customWidth="1"/>
    <col min="8723" max="8723" width="2" style="205" customWidth="1"/>
    <col min="8724" max="8724" width="3" style="205" customWidth="1"/>
    <col min="8725" max="8725" width="6.453125" style="205" customWidth="1"/>
    <col min="8726" max="8728" width="9.26953125" style="205" customWidth="1"/>
    <col min="8729" max="8729" width="4.1796875" style="205" customWidth="1"/>
    <col min="8730" max="8732" width="3" style="205" customWidth="1"/>
    <col min="8733" max="8733" width="1.26953125" style="205" customWidth="1"/>
    <col min="8734" max="8734" width="1.453125" style="205" customWidth="1"/>
    <col min="8735" max="8735" width="3.26953125" style="205" customWidth="1"/>
    <col min="8736" max="8736" width="1" style="205" customWidth="1"/>
    <col min="8737" max="8737" width="9.453125" style="205" customWidth="1"/>
    <col min="8738" max="8738" width="5" style="205" customWidth="1"/>
    <col min="8739" max="8739" width="7.81640625" style="205" customWidth="1"/>
    <col min="8740" max="8740" width="6" style="205" customWidth="1"/>
    <col min="8741" max="8741" width="9.26953125" style="205" customWidth="1"/>
    <col min="8742" max="8743" width="3.81640625" style="205" customWidth="1"/>
    <col min="8744" max="8744" width="3.453125" style="205" customWidth="1"/>
    <col min="8745" max="8745" width="2.81640625" style="205" customWidth="1"/>
    <col min="8746" max="8746" width="2" style="205" customWidth="1"/>
    <col min="8747" max="8747" width="10.26953125" style="205" customWidth="1"/>
    <col min="8748" max="8748" width="6.453125" style="205" customWidth="1"/>
    <col min="8749" max="8749" width="4.453125" style="205" customWidth="1"/>
    <col min="8750" max="8750" width="9.1796875" style="205" customWidth="1"/>
    <col min="8751" max="8754" width="7.81640625" style="205" customWidth="1"/>
    <col min="8755" max="8755" width="0.7265625" style="205" customWidth="1"/>
    <col min="8756" max="8756" width="4" style="205" customWidth="1"/>
    <col min="8757" max="8757" width="1.1796875" style="205" customWidth="1"/>
    <col min="8758" max="8960" width="10.26953125" style="205"/>
    <col min="8961" max="8961" width="4.1796875" style="205" customWidth="1"/>
    <col min="8962" max="8962" width="1" style="205" customWidth="1"/>
    <col min="8963" max="8963" width="2.7265625" style="205" customWidth="1"/>
    <col min="8964" max="8964" width="3" style="205" customWidth="1"/>
    <col min="8965" max="8965" width="1.81640625" style="205" customWidth="1"/>
    <col min="8966" max="8966" width="4.1796875" style="205" customWidth="1"/>
    <col min="8967" max="8967" width="2.26953125" style="205" customWidth="1"/>
    <col min="8968" max="8969" width="2.1796875" style="205" customWidth="1"/>
    <col min="8970" max="8970" width="0.81640625" style="205" customWidth="1"/>
    <col min="8971" max="8971" width="1.81640625" style="205" customWidth="1"/>
    <col min="8972" max="8972" width="5.26953125" style="205" customWidth="1"/>
    <col min="8973" max="8973" width="8.7265625" style="205" customWidth="1"/>
    <col min="8974" max="8974" width="1.54296875" style="205" customWidth="1"/>
    <col min="8975" max="8975" width="2.1796875" style="205" customWidth="1"/>
    <col min="8976" max="8976" width="3.1796875" style="205" customWidth="1"/>
    <col min="8977" max="8978" width="1.81640625" style="205" customWidth="1"/>
    <col min="8979" max="8979" width="2" style="205" customWidth="1"/>
    <col min="8980" max="8980" width="3" style="205" customWidth="1"/>
    <col min="8981" max="8981" width="6.453125" style="205" customWidth="1"/>
    <col min="8982" max="8984" width="9.26953125" style="205" customWidth="1"/>
    <col min="8985" max="8985" width="4.1796875" style="205" customWidth="1"/>
    <col min="8986" max="8988" width="3" style="205" customWidth="1"/>
    <col min="8989" max="8989" width="1.26953125" style="205" customWidth="1"/>
    <col min="8990" max="8990" width="1.453125" style="205" customWidth="1"/>
    <col min="8991" max="8991" width="3.26953125" style="205" customWidth="1"/>
    <col min="8992" max="8992" width="1" style="205" customWidth="1"/>
    <col min="8993" max="8993" width="9.453125" style="205" customWidth="1"/>
    <col min="8994" max="8994" width="5" style="205" customWidth="1"/>
    <col min="8995" max="8995" width="7.81640625" style="205" customWidth="1"/>
    <col min="8996" max="8996" width="6" style="205" customWidth="1"/>
    <col min="8997" max="8997" width="9.26953125" style="205" customWidth="1"/>
    <col min="8998" max="8999" width="3.81640625" style="205" customWidth="1"/>
    <col min="9000" max="9000" width="3.453125" style="205" customWidth="1"/>
    <col min="9001" max="9001" width="2.81640625" style="205" customWidth="1"/>
    <col min="9002" max="9002" width="2" style="205" customWidth="1"/>
    <col min="9003" max="9003" width="10.26953125" style="205" customWidth="1"/>
    <col min="9004" max="9004" width="6.453125" style="205" customWidth="1"/>
    <col min="9005" max="9005" width="4.453125" style="205" customWidth="1"/>
    <col min="9006" max="9006" width="9.1796875" style="205" customWidth="1"/>
    <col min="9007" max="9010" width="7.81640625" style="205" customWidth="1"/>
    <col min="9011" max="9011" width="0.7265625" style="205" customWidth="1"/>
    <col min="9012" max="9012" width="4" style="205" customWidth="1"/>
    <col min="9013" max="9013" width="1.1796875" style="205" customWidth="1"/>
    <col min="9014" max="9216" width="10.26953125" style="205"/>
    <col min="9217" max="9217" width="4.1796875" style="205" customWidth="1"/>
    <col min="9218" max="9218" width="1" style="205" customWidth="1"/>
    <col min="9219" max="9219" width="2.7265625" style="205" customWidth="1"/>
    <col min="9220" max="9220" width="3" style="205" customWidth="1"/>
    <col min="9221" max="9221" width="1.81640625" style="205" customWidth="1"/>
    <col min="9222" max="9222" width="4.1796875" style="205" customWidth="1"/>
    <col min="9223" max="9223" width="2.26953125" style="205" customWidth="1"/>
    <col min="9224" max="9225" width="2.1796875" style="205" customWidth="1"/>
    <col min="9226" max="9226" width="0.81640625" style="205" customWidth="1"/>
    <col min="9227" max="9227" width="1.81640625" style="205" customWidth="1"/>
    <col min="9228" max="9228" width="5.26953125" style="205" customWidth="1"/>
    <col min="9229" max="9229" width="8.7265625" style="205" customWidth="1"/>
    <col min="9230" max="9230" width="1.54296875" style="205" customWidth="1"/>
    <col min="9231" max="9231" width="2.1796875" style="205" customWidth="1"/>
    <col min="9232" max="9232" width="3.1796875" style="205" customWidth="1"/>
    <col min="9233" max="9234" width="1.81640625" style="205" customWidth="1"/>
    <col min="9235" max="9235" width="2" style="205" customWidth="1"/>
    <col min="9236" max="9236" width="3" style="205" customWidth="1"/>
    <col min="9237" max="9237" width="6.453125" style="205" customWidth="1"/>
    <col min="9238" max="9240" width="9.26953125" style="205" customWidth="1"/>
    <col min="9241" max="9241" width="4.1796875" style="205" customWidth="1"/>
    <col min="9242" max="9244" width="3" style="205" customWidth="1"/>
    <col min="9245" max="9245" width="1.26953125" style="205" customWidth="1"/>
    <col min="9246" max="9246" width="1.453125" style="205" customWidth="1"/>
    <col min="9247" max="9247" width="3.26953125" style="205" customWidth="1"/>
    <col min="9248" max="9248" width="1" style="205" customWidth="1"/>
    <col min="9249" max="9249" width="9.453125" style="205" customWidth="1"/>
    <col min="9250" max="9250" width="5" style="205" customWidth="1"/>
    <col min="9251" max="9251" width="7.81640625" style="205" customWidth="1"/>
    <col min="9252" max="9252" width="6" style="205" customWidth="1"/>
    <col min="9253" max="9253" width="9.26953125" style="205" customWidth="1"/>
    <col min="9254" max="9255" width="3.81640625" style="205" customWidth="1"/>
    <col min="9256" max="9256" width="3.453125" style="205" customWidth="1"/>
    <col min="9257" max="9257" width="2.81640625" style="205" customWidth="1"/>
    <col min="9258" max="9258" width="2" style="205" customWidth="1"/>
    <col min="9259" max="9259" width="10.26953125" style="205" customWidth="1"/>
    <col min="9260" max="9260" width="6.453125" style="205" customWidth="1"/>
    <col min="9261" max="9261" width="4.453125" style="205" customWidth="1"/>
    <col min="9262" max="9262" width="9.1796875" style="205" customWidth="1"/>
    <col min="9263" max="9266" width="7.81640625" style="205" customWidth="1"/>
    <col min="9267" max="9267" width="0.7265625" style="205" customWidth="1"/>
    <col min="9268" max="9268" width="4" style="205" customWidth="1"/>
    <col min="9269" max="9269" width="1.1796875" style="205" customWidth="1"/>
    <col min="9270" max="9472" width="10.26953125" style="205"/>
    <col min="9473" max="9473" width="4.1796875" style="205" customWidth="1"/>
    <col min="9474" max="9474" width="1" style="205" customWidth="1"/>
    <col min="9475" max="9475" width="2.7265625" style="205" customWidth="1"/>
    <col min="9476" max="9476" width="3" style="205" customWidth="1"/>
    <col min="9477" max="9477" width="1.81640625" style="205" customWidth="1"/>
    <col min="9478" max="9478" width="4.1796875" style="205" customWidth="1"/>
    <col min="9479" max="9479" width="2.26953125" style="205" customWidth="1"/>
    <col min="9480" max="9481" width="2.1796875" style="205" customWidth="1"/>
    <col min="9482" max="9482" width="0.81640625" style="205" customWidth="1"/>
    <col min="9483" max="9483" width="1.81640625" style="205" customWidth="1"/>
    <col min="9484" max="9484" width="5.26953125" style="205" customWidth="1"/>
    <col min="9485" max="9485" width="8.7265625" style="205" customWidth="1"/>
    <col min="9486" max="9486" width="1.54296875" style="205" customWidth="1"/>
    <col min="9487" max="9487" width="2.1796875" style="205" customWidth="1"/>
    <col min="9488" max="9488" width="3.1796875" style="205" customWidth="1"/>
    <col min="9489" max="9490" width="1.81640625" style="205" customWidth="1"/>
    <col min="9491" max="9491" width="2" style="205" customWidth="1"/>
    <col min="9492" max="9492" width="3" style="205" customWidth="1"/>
    <col min="9493" max="9493" width="6.453125" style="205" customWidth="1"/>
    <col min="9494" max="9496" width="9.26953125" style="205" customWidth="1"/>
    <col min="9497" max="9497" width="4.1796875" style="205" customWidth="1"/>
    <col min="9498" max="9500" width="3" style="205" customWidth="1"/>
    <col min="9501" max="9501" width="1.26953125" style="205" customWidth="1"/>
    <col min="9502" max="9502" width="1.453125" style="205" customWidth="1"/>
    <col min="9503" max="9503" width="3.26953125" style="205" customWidth="1"/>
    <col min="9504" max="9504" width="1" style="205" customWidth="1"/>
    <col min="9505" max="9505" width="9.453125" style="205" customWidth="1"/>
    <col min="9506" max="9506" width="5" style="205" customWidth="1"/>
    <col min="9507" max="9507" width="7.81640625" style="205" customWidth="1"/>
    <col min="9508" max="9508" width="6" style="205" customWidth="1"/>
    <col min="9509" max="9509" width="9.26953125" style="205" customWidth="1"/>
    <col min="9510" max="9511" width="3.81640625" style="205" customWidth="1"/>
    <col min="9512" max="9512" width="3.453125" style="205" customWidth="1"/>
    <col min="9513" max="9513" width="2.81640625" style="205" customWidth="1"/>
    <col min="9514" max="9514" width="2" style="205" customWidth="1"/>
    <col min="9515" max="9515" width="10.26953125" style="205" customWidth="1"/>
    <col min="9516" max="9516" width="6.453125" style="205" customWidth="1"/>
    <col min="9517" max="9517" width="4.453125" style="205" customWidth="1"/>
    <col min="9518" max="9518" width="9.1796875" style="205" customWidth="1"/>
    <col min="9519" max="9522" width="7.81640625" style="205" customWidth="1"/>
    <col min="9523" max="9523" width="0.7265625" style="205" customWidth="1"/>
    <col min="9524" max="9524" width="4" style="205" customWidth="1"/>
    <col min="9525" max="9525" width="1.1796875" style="205" customWidth="1"/>
    <col min="9526" max="9728" width="10.26953125" style="205"/>
    <col min="9729" max="9729" width="4.1796875" style="205" customWidth="1"/>
    <col min="9730" max="9730" width="1" style="205" customWidth="1"/>
    <col min="9731" max="9731" width="2.7265625" style="205" customWidth="1"/>
    <col min="9732" max="9732" width="3" style="205" customWidth="1"/>
    <col min="9733" max="9733" width="1.81640625" style="205" customWidth="1"/>
    <col min="9734" max="9734" width="4.1796875" style="205" customWidth="1"/>
    <col min="9735" max="9735" width="2.26953125" style="205" customWidth="1"/>
    <col min="9736" max="9737" width="2.1796875" style="205" customWidth="1"/>
    <col min="9738" max="9738" width="0.81640625" style="205" customWidth="1"/>
    <col min="9739" max="9739" width="1.81640625" style="205" customWidth="1"/>
    <col min="9740" max="9740" width="5.26953125" style="205" customWidth="1"/>
    <col min="9741" max="9741" width="8.7265625" style="205" customWidth="1"/>
    <col min="9742" max="9742" width="1.54296875" style="205" customWidth="1"/>
    <col min="9743" max="9743" width="2.1796875" style="205" customWidth="1"/>
    <col min="9744" max="9744" width="3.1796875" style="205" customWidth="1"/>
    <col min="9745" max="9746" width="1.81640625" style="205" customWidth="1"/>
    <col min="9747" max="9747" width="2" style="205" customWidth="1"/>
    <col min="9748" max="9748" width="3" style="205" customWidth="1"/>
    <col min="9749" max="9749" width="6.453125" style="205" customWidth="1"/>
    <col min="9750" max="9752" width="9.26953125" style="205" customWidth="1"/>
    <col min="9753" max="9753" width="4.1796875" style="205" customWidth="1"/>
    <col min="9754" max="9756" width="3" style="205" customWidth="1"/>
    <col min="9757" max="9757" width="1.26953125" style="205" customWidth="1"/>
    <col min="9758" max="9758" width="1.453125" style="205" customWidth="1"/>
    <col min="9759" max="9759" width="3.26953125" style="205" customWidth="1"/>
    <col min="9760" max="9760" width="1" style="205" customWidth="1"/>
    <col min="9761" max="9761" width="9.453125" style="205" customWidth="1"/>
    <col min="9762" max="9762" width="5" style="205" customWidth="1"/>
    <col min="9763" max="9763" width="7.81640625" style="205" customWidth="1"/>
    <col min="9764" max="9764" width="6" style="205" customWidth="1"/>
    <col min="9765" max="9765" width="9.26953125" style="205" customWidth="1"/>
    <col min="9766" max="9767" width="3.81640625" style="205" customWidth="1"/>
    <col min="9768" max="9768" width="3.453125" style="205" customWidth="1"/>
    <col min="9769" max="9769" width="2.81640625" style="205" customWidth="1"/>
    <col min="9770" max="9770" width="2" style="205" customWidth="1"/>
    <col min="9771" max="9771" width="10.26953125" style="205" customWidth="1"/>
    <col min="9772" max="9772" width="6.453125" style="205" customWidth="1"/>
    <col min="9773" max="9773" width="4.453125" style="205" customWidth="1"/>
    <col min="9774" max="9774" width="9.1796875" style="205" customWidth="1"/>
    <col min="9775" max="9778" width="7.81640625" style="205" customWidth="1"/>
    <col min="9779" max="9779" width="0.7265625" style="205" customWidth="1"/>
    <col min="9780" max="9780" width="4" style="205" customWidth="1"/>
    <col min="9781" max="9781" width="1.1796875" style="205" customWidth="1"/>
    <col min="9782" max="9984" width="10.26953125" style="205"/>
    <col min="9985" max="9985" width="4.1796875" style="205" customWidth="1"/>
    <col min="9986" max="9986" width="1" style="205" customWidth="1"/>
    <col min="9987" max="9987" width="2.7265625" style="205" customWidth="1"/>
    <col min="9988" max="9988" width="3" style="205" customWidth="1"/>
    <col min="9989" max="9989" width="1.81640625" style="205" customWidth="1"/>
    <col min="9990" max="9990" width="4.1796875" style="205" customWidth="1"/>
    <col min="9991" max="9991" width="2.26953125" style="205" customWidth="1"/>
    <col min="9992" max="9993" width="2.1796875" style="205" customWidth="1"/>
    <col min="9994" max="9994" width="0.81640625" style="205" customWidth="1"/>
    <col min="9995" max="9995" width="1.81640625" style="205" customWidth="1"/>
    <col min="9996" max="9996" width="5.26953125" style="205" customWidth="1"/>
    <col min="9997" max="9997" width="8.7265625" style="205" customWidth="1"/>
    <col min="9998" max="9998" width="1.54296875" style="205" customWidth="1"/>
    <col min="9999" max="9999" width="2.1796875" style="205" customWidth="1"/>
    <col min="10000" max="10000" width="3.1796875" style="205" customWidth="1"/>
    <col min="10001" max="10002" width="1.81640625" style="205" customWidth="1"/>
    <col min="10003" max="10003" width="2" style="205" customWidth="1"/>
    <col min="10004" max="10004" width="3" style="205" customWidth="1"/>
    <col min="10005" max="10005" width="6.453125" style="205" customWidth="1"/>
    <col min="10006" max="10008" width="9.26953125" style="205" customWidth="1"/>
    <col min="10009" max="10009" width="4.1796875" style="205" customWidth="1"/>
    <col min="10010" max="10012" width="3" style="205" customWidth="1"/>
    <col min="10013" max="10013" width="1.26953125" style="205" customWidth="1"/>
    <col min="10014" max="10014" width="1.453125" style="205" customWidth="1"/>
    <col min="10015" max="10015" width="3.26953125" style="205" customWidth="1"/>
    <col min="10016" max="10016" width="1" style="205" customWidth="1"/>
    <col min="10017" max="10017" width="9.453125" style="205" customWidth="1"/>
    <col min="10018" max="10018" width="5" style="205" customWidth="1"/>
    <col min="10019" max="10019" width="7.81640625" style="205" customWidth="1"/>
    <col min="10020" max="10020" width="6" style="205" customWidth="1"/>
    <col min="10021" max="10021" width="9.26953125" style="205" customWidth="1"/>
    <col min="10022" max="10023" width="3.81640625" style="205" customWidth="1"/>
    <col min="10024" max="10024" width="3.453125" style="205" customWidth="1"/>
    <col min="10025" max="10025" width="2.81640625" style="205" customWidth="1"/>
    <col min="10026" max="10026" width="2" style="205" customWidth="1"/>
    <col min="10027" max="10027" width="10.26953125" style="205" customWidth="1"/>
    <col min="10028" max="10028" width="6.453125" style="205" customWidth="1"/>
    <col min="10029" max="10029" width="4.453125" style="205" customWidth="1"/>
    <col min="10030" max="10030" width="9.1796875" style="205" customWidth="1"/>
    <col min="10031" max="10034" width="7.81640625" style="205" customWidth="1"/>
    <col min="10035" max="10035" width="0.7265625" style="205" customWidth="1"/>
    <col min="10036" max="10036" width="4" style="205" customWidth="1"/>
    <col min="10037" max="10037" width="1.1796875" style="205" customWidth="1"/>
    <col min="10038" max="10240" width="10.26953125" style="205"/>
    <col min="10241" max="10241" width="4.1796875" style="205" customWidth="1"/>
    <col min="10242" max="10242" width="1" style="205" customWidth="1"/>
    <col min="10243" max="10243" width="2.7265625" style="205" customWidth="1"/>
    <col min="10244" max="10244" width="3" style="205" customWidth="1"/>
    <col min="10245" max="10245" width="1.81640625" style="205" customWidth="1"/>
    <col min="10246" max="10246" width="4.1796875" style="205" customWidth="1"/>
    <col min="10247" max="10247" width="2.26953125" style="205" customWidth="1"/>
    <col min="10248" max="10249" width="2.1796875" style="205" customWidth="1"/>
    <col min="10250" max="10250" width="0.81640625" style="205" customWidth="1"/>
    <col min="10251" max="10251" width="1.81640625" style="205" customWidth="1"/>
    <col min="10252" max="10252" width="5.26953125" style="205" customWidth="1"/>
    <col min="10253" max="10253" width="8.7265625" style="205" customWidth="1"/>
    <col min="10254" max="10254" width="1.54296875" style="205" customWidth="1"/>
    <col min="10255" max="10255" width="2.1796875" style="205" customWidth="1"/>
    <col min="10256" max="10256" width="3.1796875" style="205" customWidth="1"/>
    <col min="10257" max="10258" width="1.81640625" style="205" customWidth="1"/>
    <col min="10259" max="10259" width="2" style="205" customWidth="1"/>
    <col min="10260" max="10260" width="3" style="205" customWidth="1"/>
    <col min="10261" max="10261" width="6.453125" style="205" customWidth="1"/>
    <col min="10262" max="10264" width="9.26953125" style="205" customWidth="1"/>
    <col min="10265" max="10265" width="4.1796875" style="205" customWidth="1"/>
    <col min="10266" max="10268" width="3" style="205" customWidth="1"/>
    <col min="10269" max="10269" width="1.26953125" style="205" customWidth="1"/>
    <col min="10270" max="10270" width="1.453125" style="205" customWidth="1"/>
    <col min="10271" max="10271" width="3.26953125" style="205" customWidth="1"/>
    <col min="10272" max="10272" width="1" style="205" customWidth="1"/>
    <col min="10273" max="10273" width="9.453125" style="205" customWidth="1"/>
    <col min="10274" max="10274" width="5" style="205" customWidth="1"/>
    <col min="10275" max="10275" width="7.81640625" style="205" customWidth="1"/>
    <col min="10276" max="10276" width="6" style="205" customWidth="1"/>
    <col min="10277" max="10277" width="9.26953125" style="205" customWidth="1"/>
    <col min="10278" max="10279" width="3.81640625" style="205" customWidth="1"/>
    <col min="10280" max="10280" width="3.453125" style="205" customWidth="1"/>
    <col min="10281" max="10281" width="2.81640625" style="205" customWidth="1"/>
    <col min="10282" max="10282" width="2" style="205" customWidth="1"/>
    <col min="10283" max="10283" width="10.26953125" style="205" customWidth="1"/>
    <col min="10284" max="10284" width="6.453125" style="205" customWidth="1"/>
    <col min="10285" max="10285" width="4.453125" style="205" customWidth="1"/>
    <col min="10286" max="10286" width="9.1796875" style="205" customWidth="1"/>
    <col min="10287" max="10290" width="7.81640625" style="205" customWidth="1"/>
    <col min="10291" max="10291" width="0.7265625" style="205" customWidth="1"/>
    <col min="10292" max="10292" width="4" style="205" customWidth="1"/>
    <col min="10293" max="10293" width="1.1796875" style="205" customWidth="1"/>
    <col min="10294" max="10496" width="10.26953125" style="205"/>
    <col min="10497" max="10497" width="4.1796875" style="205" customWidth="1"/>
    <col min="10498" max="10498" width="1" style="205" customWidth="1"/>
    <col min="10499" max="10499" width="2.7265625" style="205" customWidth="1"/>
    <col min="10500" max="10500" width="3" style="205" customWidth="1"/>
    <col min="10501" max="10501" width="1.81640625" style="205" customWidth="1"/>
    <col min="10502" max="10502" width="4.1796875" style="205" customWidth="1"/>
    <col min="10503" max="10503" width="2.26953125" style="205" customWidth="1"/>
    <col min="10504" max="10505" width="2.1796875" style="205" customWidth="1"/>
    <col min="10506" max="10506" width="0.81640625" style="205" customWidth="1"/>
    <col min="10507" max="10507" width="1.81640625" style="205" customWidth="1"/>
    <col min="10508" max="10508" width="5.26953125" style="205" customWidth="1"/>
    <col min="10509" max="10509" width="8.7265625" style="205" customWidth="1"/>
    <col min="10510" max="10510" width="1.54296875" style="205" customWidth="1"/>
    <col min="10511" max="10511" width="2.1796875" style="205" customWidth="1"/>
    <col min="10512" max="10512" width="3.1796875" style="205" customWidth="1"/>
    <col min="10513" max="10514" width="1.81640625" style="205" customWidth="1"/>
    <col min="10515" max="10515" width="2" style="205" customWidth="1"/>
    <col min="10516" max="10516" width="3" style="205" customWidth="1"/>
    <col min="10517" max="10517" width="6.453125" style="205" customWidth="1"/>
    <col min="10518" max="10520" width="9.26953125" style="205" customWidth="1"/>
    <col min="10521" max="10521" width="4.1796875" style="205" customWidth="1"/>
    <col min="10522" max="10524" width="3" style="205" customWidth="1"/>
    <col min="10525" max="10525" width="1.26953125" style="205" customWidth="1"/>
    <col min="10526" max="10526" width="1.453125" style="205" customWidth="1"/>
    <col min="10527" max="10527" width="3.26953125" style="205" customWidth="1"/>
    <col min="10528" max="10528" width="1" style="205" customWidth="1"/>
    <col min="10529" max="10529" width="9.453125" style="205" customWidth="1"/>
    <col min="10530" max="10530" width="5" style="205" customWidth="1"/>
    <col min="10531" max="10531" width="7.81640625" style="205" customWidth="1"/>
    <col min="10532" max="10532" width="6" style="205" customWidth="1"/>
    <col min="10533" max="10533" width="9.26953125" style="205" customWidth="1"/>
    <col min="10534" max="10535" width="3.81640625" style="205" customWidth="1"/>
    <col min="10536" max="10536" width="3.453125" style="205" customWidth="1"/>
    <col min="10537" max="10537" width="2.81640625" style="205" customWidth="1"/>
    <col min="10538" max="10538" width="2" style="205" customWidth="1"/>
    <col min="10539" max="10539" width="10.26953125" style="205" customWidth="1"/>
    <col min="10540" max="10540" width="6.453125" style="205" customWidth="1"/>
    <col min="10541" max="10541" width="4.453125" style="205" customWidth="1"/>
    <col min="10542" max="10542" width="9.1796875" style="205" customWidth="1"/>
    <col min="10543" max="10546" width="7.81640625" style="205" customWidth="1"/>
    <col min="10547" max="10547" width="0.7265625" style="205" customWidth="1"/>
    <col min="10548" max="10548" width="4" style="205" customWidth="1"/>
    <col min="10549" max="10549" width="1.1796875" style="205" customWidth="1"/>
    <col min="10550" max="10752" width="10.26953125" style="205"/>
    <col min="10753" max="10753" width="4.1796875" style="205" customWidth="1"/>
    <col min="10754" max="10754" width="1" style="205" customWidth="1"/>
    <col min="10755" max="10755" width="2.7265625" style="205" customWidth="1"/>
    <col min="10756" max="10756" width="3" style="205" customWidth="1"/>
    <col min="10757" max="10757" width="1.81640625" style="205" customWidth="1"/>
    <col min="10758" max="10758" width="4.1796875" style="205" customWidth="1"/>
    <col min="10759" max="10759" width="2.26953125" style="205" customWidth="1"/>
    <col min="10760" max="10761" width="2.1796875" style="205" customWidth="1"/>
    <col min="10762" max="10762" width="0.81640625" style="205" customWidth="1"/>
    <col min="10763" max="10763" width="1.81640625" style="205" customWidth="1"/>
    <col min="10764" max="10764" width="5.26953125" style="205" customWidth="1"/>
    <col min="10765" max="10765" width="8.7265625" style="205" customWidth="1"/>
    <col min="10766" max="10766" width="1.54296875" style="205" customWidth="1"/>
    <col min="10767" max="10767" width="2.1796875" style="205" customWidth="1"/>
    <col min="10768" max="10768" width="3.1796875" style="205" customWidth="1"/>
    <col min="10769" max="10770" width="1.81640625" style="205" customWidth="1"/>
    <col min="10771" max="10771" width="2" style="205" customWidth="1"/>
    <col min="10772" max="10772" width="3" style="205" customWidth="1"/>
    <col min="10773" max="10773" width="6.453125" style="205" customWidth="1"/>
    <col min="10774" max="10776" width="9.26953125" style="205" customWidth="1"/>
    <col min="10777" max="10777" width="4.1796875" style="205" customWidth="1"/>
    <col min="10778" max="10780" width="3" style="205" customWidth="1"/>
    <col min="10781" max="10781" width="1.26953125" style="205" customWidth="1"/>
    <col min="10782" max="10782" width="1.453125" style="205" customWidth="1"/>
    <col min="10783" max="10783" width="3.26953125" style="205" customWidth="1"/>
    <col min="10784" max="10784" width="1" style="205" customWidth="1"/>
    <col min="10785" max="10785" width="9.453125" style="205" customWidth="1"/>
    <col min="10786" max="10786" width="5" style="205" customWidth="1"/>
    <col min="10787" max="10787" width="7.81640625" style="205" customWidth="1"/>
    <col min="10788" max="10788" width="6" style="205" customWidth="1"/>
    <col min="10789" max="10789" width="9.26953125" style="205" customWidth="1"/>
    <col min="10790" max="10791" width="3.81640625" style="205" customWidth="1"/>
    <col min="10792" max="10792" width="3.453125" style="205" customWidth="1"/>
    <col min="10793" max="10793" width="2.81640625" style="205" customWidth="1"/>
    <col min="10794" max="10794" width="2" style="205" customWidth="1"/>
    <col min="10795" max="10795" width="10.26953125" style="205" customWidth="1"/>
    <col min="10796" max="10796" width="6.453125" style="205" customWidth="1"/>
    <col min="10797" max="10797" width="4.453125" style="205" customWidth="1"/>
    <col min="10798" max="10798" width="9.1796875" style="205" customWidth="1"/>
    <col min="10799" max="10802" width="7.81640625" style="205" customWidth="1"/>
    <col min="10803" max="10803" width="0.7265625" style="205" customWidth="1"/>
    <col min="10804" max="10804" width="4" style="205" customWidth="1"/>
    <col min="10805" max="10805" width="1.1796875" style="205" customWidth="1"/>
    <col min="10806" max="11008" width="10.26953125" style="205"/>
    <col min="11009" max="11009" width="4.1796875" style="205" customWidth="1"/>
    <col min="11010" max="11010" width="1" style="205" customWidth="1"/>
    <col min="11011" max="11011" width="2.7265625" style="205" customWidth="1"/>
    <col min="11012" max="11012" width="3" style="205" customWidth="1"/>
    <col min="11013" max="11013" width="1.81640625" style="205" customWidth="1"/>
    <col min="11014" max="11014" width="4.1796875" style="205" customWidth="1"/>
    <col min="11015" max="11015" width="2.26953125" style="205" customWidth="1"/>
    <col min="11016" max="11017" width="2.1796875" style="205" customWidth="1"/>
    <col min="11018" max="11018" width="0.81640625" style="205" customWidth="1"/>
    <col min="11019" max="11019" width="1.81640625" style="205" customWidth="1"/>
    <col min="11020" max="11020" width="5.26953125" style="205" customWidth="1"/>
    <col min="11021" max="11021" width="8.7265625" style="205" customWidth="1"/>
    <col min="11022" max="11022" width="1.54296875" style="205" customWidth="1"/>
    <col min="11023" max="11023" width="2.1796875" style="205" customWidth="1"/>
    <col min="11024" max="11024" width="3.1796875" style="205" customWidth="1"/>
    <col min="11025" max="11026" width="1.81640625" style="205" customWidth="1"/>
    <col min="11027" max="11027" width="2" style="205" customWidth="1"/>
    <col min="11028" max="11028" width="3" style="205" customWidth="1"/>
    <col min="11029" max="11029" width="6.453125" style="205" customWidth="1"/>
    <col min="11030" max="11032" width="9.26953125" style="205" customWidth="1"/>
    <col min="11033" max="11033" width="4.1796875" style="205" customWidth="1"/>
    <col min="11034" max="11036" width="3" style="205" customWidth="1"/>
    <col min="11037" max="11037" width="1.26953125" style="205" customWidth="1"/>
    <col min="11038" max="11038" width="1.453125" style="205" customWidth="1"/>
    <col min="11039" max="11039" width="3.26953125" style="205" customWidth="1"/>
    <col min="11040" max="11040" width="1" style="205" customWidth="1"/>
    <col min="11041" max="11041" width="9.453125" style="205" customWidth="1"/>
    <col min="11042" max="11042" width="5" style="205" customWidth="1"/>
    <col min="11043" max="11043" width="7.81640625" style="205" customWidth="1"/>
    <col min="11044" max="11044" width="6" style="205" customWidth="1"/>
    <col min="11045" max="11045" width="9.26953125" style="205" customWidth="1"/>
    <col min="11046" max="11047" width="3.81640625" style="205" customWidth="1"/>
    <col min="11048" max="11048" width="3.453125" style="205" customWidth="1"/>
    <col min="11049" max="11049" width="2.81640625" style="205" customWidth="1"/>
    <col min="11050" max="11050" width="2" style="205" customWidth="1"/>
    <col min="11051" max="11051" width="10.26953125" style="205" customWidth="1"/>
    <col min="11052" max="11052" width="6.453125" style="205" customWidth="1"/>
    <col min="11053" max="11053" width="4.453125" style="205" customWidth="1"/>
    <col min="11054" max="11054" width="9.1796875" style="205" customWidth="1"/>
    <col min="11055" max="11058" width="7.81640625" style="205" customWidth="1"/>
    <col min="11059" max="11059" width="0.7265625" style="205" customWidth="1"/>
    <col min="11060" max="11060" width="4" style="205" customWidth="1"/>
    <col min="11061" max="11061" width="1.1796875" style="205" customWidth="1"/>
    <col min="11062" max="11264" width="10.26953125" style="205"/>
    <col min="11265" max="11265" width="4.1796875" style="205" customWidth="1"/>
    <col min="11266" max="11266" width="1" style="205" customWidth="1"/>
    <col min="11267" max="11267" width="2.7265625" style="205" customWidth="1"/>
    <col min="11268" max="11268" width="3" style="205" customWidth="1"/>
    <col min="11269" max="11269" width="1.81640625" style="205" customWidth="1"/>
    <col min="11270" max="11270" width="4.1796875" style="205" customWidth="1"/>
    <col min="11271" max="11271" width="2.26953125" style="205" customWidth="1"/>
    <col min="11272" max="11273" width="2.1796875" style="205" customWidth="1"/>
    <col min="11274" max="11274" width="0.81640625" style="205" customWidth="1"/>
    <col min="11275" max="11275" width="1.81640625" style="205" customWidth="1"/>
    <col min="11276" max="11276" width="5.26953125" style="205" customWidth="1"/>
    <col min="11277" max="11277" width="8.7265625" style="205" customWidth="1"/>
    <col min="11278" max="11278" width="1.54296875" style="205" customWidth="1"/>
    <col min="11279" max="11279" width="2.1796875" style="205" customWidth="1"/>
    <col min="11280" max="11280" width="3.1796875" style="205" customWidth="1"/>
    <col min="11281" max="11282" width="1.81640625" style="205" customWidth="1"/>
    <col min="11283" max="11283" width="2" style="205" customWidth="1"/>
    <col min="11284" max="11284" width="3" style="205" customWidth="1"/>
    <col min="11285" max="11285" width="6.453125" style="205" customWidth="1"/>
    <col min="11286" max="11288" width="9.26953125" style="205" customWidth="1"/>
    <col min="11289" max="11289" width="4.1796875" style="205" customWidth="1"/>
    <col min="11290" max="11292" width="3" style="205" customWidth="1"/>
    <col min="11293" max="11293" width="1.26953125" style="205" customWidth="1"/>
    <col min="11294" max="11294" width="1.453125" style="205" customWidth="1"/>
    <col min="11295" max="11295" width="3.26953125" style="205" customWidth="1"/>
    <col min="11296" max="11296" width="1" style="205" customWidth="1"/>
    <col min="11297" max="11297" width="9.453125" style="205" customWidth="1"/>
    <col min="11298" max="11298" width="5" style="205" customWidth="1"/>
    <col min="11299" max="11299" width="7.81640625" style="205" customWidth="1"/>
    <col min="11300" max="11300" width="6" style="205" customWidth="1"/>
    <col min="11301" max="11301" width="9.26953125" style="205" customWidth="1"/>
    <col min="11302" max="11303" width="3.81640625" style="205" customWidth="1"/>
    <col min="11304" max="11304" width="3.453125" style="205" customWidth="1"/>
    <col min="11305" max="11305" width="2.81640625" style="205" customWidth="1"/>
    <col min="11306" max="11306" width="2" style="205" customWidth="1"/>
    <col min="11307" max="11307" width="10.26953125" style="205" customWidth="1"/>
    <col min="11308" max="11308" width="6.453125" style="205" customWidth="1"/>
    <col min="11309" max="11309" width="4.453125" style="205" customWidth="1"/>
    <col min="11310" max="11310" width="9.1796875" style="205" customWidth="1"/>
    <col min="11311" max="11314" width="7.81640625" style="205" customWidth="1"/>
    <col min="11315" max="11315" width="0.7265625" style="205" customWidth="1"/>
    <col min="11316" max="11316" width="4" style="205" customWidth="1"/>
    <col min="11317" max="11317" width="1.1796875" style="205" customWidth="1"/>
    <col min="11318" max="11520" width="10.26953125" style="205"/>
    <col min="11521" max="11521" width="4.1796875" style="205" customWidth="1"/>
    <col min="11522" max="11522" width="1" style="205" customWidth="1"/>
    <col min="11523" max="11523" width="2.7265625" style="205" customWidth="1"/>
    <col min="11524" max="11524" width="3" style="205" customWidth="1"/>
    <col min="11525" max="11525" width="1.81640625" style="205" customWidth="1"/>
    <col min="11526" max="11526" width="4.1796875" style="205" customWidth="1"/>
    <col min="11527" max="11527" width="2.26953125" style="205" customWidth="1"/>
    <col min="11528" max="11529" width="2.1796875" style="205" customWidth="1"/>
    <col min="11530" max="11530" width="0.81640625" style="205" customWidth="1"/>
    <col min="11531" max="11531" width="1.81640625" style="205" customWidth="1"/>
    <col min="11532" max="11532" width="5.26953125" style="205" customWidth="1"/>
    <col min="11533" max="11533" width="8.7265625" style="205" customWidth="1"/>
    <col min="11534" max="11534" width="1.54296875" style="205" customWidth="1"/>
    <col min="11535" max="11535" width="2.1796875" style="205" customWidth="1"/>
    <col min="11536" max="11536" width="3.1796875" style="205" customWidth="1"/>
    <col min="11537" max="11538" width="1.81640625" style="205" customWidth="1"/>
    <col min="11539" max="11539" width="2" style="205" customWidth="1"/>
    <col min="11540" max="11540" width="3" style="205" customWidth="1"/>
    <col min="11541" max="11541" width="6.453125" style="205" customWidth="1"/>
    <col min="11542" max="11544" width="9.26953125" style="205" customWidth="1"/>
    <col min="11545" max="11545" width="4.1796875" style="205" customWidth="1"/>
    <col min="11546" max="11548" width="3" style="205" customWidth="1"/>
    <col min="11549" max="11549" width="1.26953125" style="205" customWidth="1"/>
    <col min="11550" max="11550" width="1.453125" style="205" customWidth="1"/>
    <col min="11551" max="11551" width="3.26953125" style="205" customWidth="1"/>
    <col min="11552" max="11552" width="1" style="205" customWidth="1"/>
    <col min="11553" max="11553" width="9.453125" style="205" customWidth="1"/>
    <col min="11554" max="11554" width="5" style="205" customWidth="1"/>
    <col min="11555" max="11555" width="7.81640625" style="205" customWidth="1"/>
    <col min="11556" max="11556" width="6" style="205" customWidth="1"/>
    <col min="11557" max="11557" width="9.26953125" style="205" customWidth="1"/>
    <col min="11558" max="11559" width="3.81640625" style="205" customWidth="1"/>
    <col min="11560" max="11560" width="3.453125" style="205" customWidth="1"/>
    <col min="11561" max="11561" width="2.81640625" style="205" customWidth="1"/>
    <col min="11562" max="11562" width="2" style="205" customWidth="1"/>
    <col min="11563" max="11563" width="10.26953125" style="205" customWidth="1"/>
    <col min="11564" max="11564" width="6.453125" style="205" customWidth="1"/>
    <col min="11565" max="11565" width="4.453125" style="205" customWidth="1"/>
    <col min="11566" max="11566" width="9.1796875" style="205" customWidth="1"/>
    <col min="11567" max="11570" width="7.81640625" style="205" customWidth="1"/>
    <col min="11571" max="11571" width="0.7265625" style="205" customWidth="1"/>
    <col min="11572" max="11572" width="4" style="205" customWidth="1"/>
    <col min="11573" max="11573" width="1.1796875" style="205" customWidth="1"/>
    <col min="11574" max="11776" width="10.26953125" style="205"/>
    <col min="11777" max="11777" width="4.1796875" style="205" customWidth="1"/>
    <col min="11778" max="11778" width="1" style="205" customWidth="1"/>
    <col min="11779" max="11779" width="2.7265625" style="205" customWidth="1"/>
    <col min="11780" max="11780" width="3" style="205" customWidth="1"/>
    <col min="11781" max="11781" width="1.81640625" style="205" customWidth="1"/>
    <col min="11782" max="11782" width="4.1796875" style="205" customWidth="1"/>
    <col min="11783" max="11783" width="2.26953125" style="205" customWidth="1"/>
    <col min="11784" max="11785" width="2.1796875" style="205" customWidth="1"/>
    <col min="11786" max="11786" width="0.81640625" style="205" customWidth="1"/>
    <col min="11787" max="11787" width="1.81640625" style="205" customWidth="1"/>
    <col min="11788" max="11788" width="5.26953125" style="205" customWidth="1"/>
    <col min="11789" max="11789" width="8.7265625" style="205" customWidth="1"/>
    <col min="11790" max="11790" width="1.54296875" style="205" customWidth="1"/>
    <col min="11791" max="11791" width="2.1796875" style="205" customWidth="1"/>
    <col min="11792" max="11792" width="3.1796875" style="205" customWidth="1"/>
    <col min="11793" max="11794" width="1.81640625" style="205" customWidth="1"/>
    <col min="11795" max="11795" width="2" style="205" customWidth="1"/>
    <col min="11796" max="11796" width="3" style="205" customWidth="1"/>
    <col min="11797" max="11797" width="6.453125" style="205" customWidth="1"/>
    <col min="11798" max="11800" width="9.26953125" style="205" customWidth="1"/>
    <col min="11801" max="11801" width="4.1796875" style="205" customWidth="1"/>
    <col min="11802" max="11804" width="3" style="205" customWidth="1"/>
    <col min="11805" max="11805" width="1.26953125" style="205" customWidth="1"/>
    <col min="11806" max="11806" width="1.453125" style="205" customWidth="1"/>
    <col min="11807" max="11807" width="3.26953125" style="205" customWidth="1"/>
    <col min="11808" max="11808" width="1" style="205" customWidth="1"/>
    <col min="11809" max="11809" width="9.453125" style="205" customWidth="1"/>
    <col min="11810" max="11810" width="5" style="205" customWidth="1"/>
    <col min="11811" max="11811" width="7.81640625" style="205" customWidth="1"/>
    <col min="11812" max="11812" width="6" style="205" customWidth="1"/>
    <col min="11813" max="11813" width="9.26953125" style="205" customWidth="1"/>
    <col min="11814" max="11815" width="3.81640625" style="205" customWidth="1"/>
    <col min="11816" max="11816" width="3.453125" style="205" customWidth="1"/>
    <col min="11817" max="11817" width="2.81640625" style="205" customWidth="1"/>
    <col min="11818" max="11818" width="2" style="205" customWidth="1"/>
    <col min="11819" max="11819" width="10.26953125" style="205" customWidth="1"/>
    <col min="11820" max="11820" width="6.453125" style="205" customWidth="1"/>
    <col min="11821" max="11821" width="4.453125" style="205" customWidth="1"/>
    <col min="11822" max="11822" width="9.1796875" style="205" customWidth="1"/>
    <col min="11823" max="11826" width="7.81640625" style="205" customWidth="1"/>
    <col min="11827" max="11827" width="0.7265625" style="205" customWidth="1"/>
    <col min="11828" max="11828" width="4" style="205" customWidth="1"/>
    <col min="11829" max="11829" width="1.1796875" style="205" customWidth="1"/>
    <col min="11830" max="12032" width="10.26953125" style="205"/>
    <col min="12033" max="12033" width="4.1796875" style="205" customWidth="1"/>
    <col min="12034" max="12034" width="1" style="205" customWidth="1"/>
    <col min="12035" max="12035" width="2.7265625" style="205" customWidth="1"/>
    <col min="12036" max="12036" width="3" style="205" customWidth="1"/>
    <col min="12037" max="12037" width="1.81640625" style="205" customWidth="1"/>
    <col min="12038" max="12038" width="4.1796875" style="205" customWidth="1"/>
    <col min="12039" max="12039" width="2.26953125" style="205" customWidth="1"/>
    <col min="12040" max="12041" width="2.1796875" style="205" customWidth="1"/>
    <col min="12042" max="12042" width="0.81640625" style="205" customWidth="1"/>
    <col min="12043" max="12043" width="1.81640625" style="205" customWidth="1"/>
    <col min="12044" max="12044" width="5.26953125" style="205" customWidth="1"/>
    <col min="12045" max="12045" width="8.7265625" style="205" customWidth="1"/>
    <col min="12046" max="12046" width="1.54296875" style="205" customWidth="1"/>
    <col min="12047" max="12047" width="2.1796875" style="205" customWidth="1"/>
    <col min="12048" max="12048" width="3.1796875" style="205" customWidth="1"/>
    <col min="12049" max="12050" width="1.81640625" style="205" customWidth="1"/>
    <col min="12051" max="12051" width="2" style="205" customWidth="1"/>
    <col min="12052" max="12052" width="3" style="205" customWidth="1"/>
    <col min="12053" max="12053" width="6.453125" style="205" customWidth="1"/>
    <col min="12054" max="12056" width="9.26953125" style="205" customWidth="1"/>
    <col min="12057" max="12057" width="4.1796875" style="205" customWidth="1"/>
    <col min="12058" max="12060" width="3" style="205" customWidth="1"/>
    <col min="12061" max="12061" width="1.26953125" style="205" customWidth="1"/>
    <col min="12062" max="12062" width="1.453125" style="205" customWidth="1"/>
    <col min="12063" max="12063" width="3.26953125" style="205" customWidth="1"/>
    <col min="12064" max="12064" width="1" style="205" customWidth="1"/>
    <col min="12065" max="12065" width="9.453125" style="205" customWidth="1"/>
    <col min="12066" max="12066" width="5" style="205" customWidth="1"/>
    <col min="12067" max="12067" width="7.81640625" style="205" customWidth="1"/>
    <col min="12068" max="12068" width="6" style="205" customWidth="1"/>
    <col min="12069" max="12069" width="9.26953125" style="205" customWidth="1"/>
    <col min="12070" max="12071" width="3.81640625" style="205" customWidth="1"/>
    <col min="12072" max="12072" width="3.453125" style="205" customWidth="1"/>
    <col min="12073" max="12073" width="2.81640625" style="205" customWidth="1"/>
    <col min="12074" max="12074" width="2" style="205" customWidth="1"/>
    <col min="12075" max="12075" width="10.26953125" style="205" customWidth="1"/>
    <col min="12076" max="12076" width="6.453125" style="205" customWidth="1"/>
    <col min="12077" max="12077" width="4.453125" style="205" customWidth="1"/>
    <col min="12078" max="12078" width="9.1796875" style="205" customWidth="1"/>
    <col min="12079" max="12082" width="7.81640625" style="205" customWidth="1"/>
    <col min="12083" max="12083" width="0.7265625" style="205" customWidth="1"/>
    <col min="12084" max="12084" width="4" style="205" customWidth="1"/>
    <col min="12085" max="12085" width="1.1796875" style="205" customWidth="1"/>
    <col min="12086" max="12288" width="10.26953125" style="205"/>
    <col min="12289" max="12289" width="4.1796875" style="205" customWidth="1"/>
    <col min="12290" max="12290" width="1" style="205" customWidth="1"/>
    <col min="12291" max="12291" width="2.7265625" style="205" customWidth="1"/>
    <col min="12292" max="12292" width="3" style="205" customWidth="1"/>
    <col min="12293" max="12293" width="1.81640625" style="205" customWidth="1"/>
    <col min="12294" max="12294" width="4.1796875" style="205" customWidth="1"/>
    <col min="12295" max="12295" width="2.26953125" style="205" customWidth="1"/>
    <col min="12296" max="12297" width="2.1796875" style="205" customWidth="1"/>
    <col min="12298" max="12298" width="0.81640625" style="205" customWidth="1"/>
    <col min="12299" max="12299" width="1.81640625" style="205" customWidth="1"/>
    <col min="12300" max="12300" width="5.26953125" style="205" customWidth="1"/>
    <col min="12301" max="12301" width="8.7265625" style="205" customWidth="1"/>
    <col min="12302" max="12302" width="1.54296875" style="205" customWidth="1"/>
    <col min="12303" max="12303" width="2.1796875" style="205" customWidth="1"/>
    <col min="12304" max="12304" width="3.1796875" style="205" customWidth="1"/>
    <col min="12305" max="12306" width="1.81640625" style="205" customWidth="1"/>
    <col min="12307" max="12307" width="2" style="205" customWidth="1"/>
    <col min="12308" max="12308" width="3" style="205" customWidth="1"/>
    <col min="12309" max="12309" width="6.453125" style="205" customWidth="1"/>
    <col min="12310" max="12312" width="9.26953125" style="205" customWidth="1"/>
    <col min="12313" max="12313" width="4.1796875" style="205" customWidth="1"/>
    <col min="12314" max="12316" width="3" style="205" customWidth="1"/>
    <col min="12317" max="12317" width="1.26953125" style="205" customWidth="1"/>
    <col min="12318" max="12318" width="1.453125" style="205" customWidth="1"/>
    <col min="12319" max="12319" width="3.26953125" style="205" customWidth="1"/>
    <col min="12320" max="12320" width="1" style="205" customWidth="1"/>
    <col min="12321" max="12321" width="9.453125" style="205" customWidth="1"/>
    <col min="12322" max="12322" width="5" style="205" customWidth="1"/>
    <col min="12323" max="12323" width="7.81640625" style="205" customWidth="1"/>
    <col min="12324" max="12324" width="6" style="205" customWidth="1"/>
    <col min="12325" max="12325" width="9.26953125" style="205" customWidth="1"/>
    <col min="12326" max="12327" width="3.81640625" style="205" customWidth="1"/>
    <col min="12328" max="12328" width="3.453125" style="205" customWidth="1"/>
    <col min="12329" max="12329" width="2.81640625" style="205" customWidth="1"/>
    <col min="12330" max="12330" width="2" style="205" customWidth="1"/>
    <col min="12331" max="12331" width="10.26953125" style="205" customWidth="1"/>
    <col min="12332" max="12332" width="6.453125" style="205" customWidth="1"/>
    <col min="12333" max="12333" width="4.453125" style="205" customWidth="1"/>
    <col min="12334" max="12334" width="9.1796875" style="205" customWidth="1"/>
    <col min="12335" max="12338" width="7.81640625" style="205" customWidth="1"/>
    <col min="12339" max="12339" width="0.7265625" style="205" customWidth="1"/>
    <col min="12340" max="12340" width="4" style="205" customWidth="1"/>
    <col min="12341" max="12341" width="1.1796875" style="205" customWidth="1"/>
    <col min="12342" max="12544" width="10.26953125" style="205"/>
    <col min="12545" max="12545" width="4.1796875" style="205" customWidth="1"/>
    <col min="12546" max="12546" width="1" style="205" customWidth="1"/>
    <col min="12547" max="12547" width="2.7265625" style="205" customWidth="1"/>
    <col min="12548" max="12548" width="3" style="205" customWidth="1"/>
    <col min="12549" max="12549" width="1.81640625" style="205" customWidth="1"/>
    <col min="12550" max="12550" width="4.1796875" style="205" customWidth="1"/>
    <col min="12551" max="12551" width="2.26953125" style="205" customWidth="1"/>
    <col min="12552" max="12553" width="2.1796875" style="205" customWidth="1"/>
    <col min="12554" max="12554" width="0.81640625" style="205" customWidth="1"/>
    <col min="12555" max="12555" width="1.81640625" style="205" customWidth="1"/>
    <col min="12556" max="12556" width="5.26953125" style="205" customWidth="1"/>
    <col min="12557" max="12557" width="8.7265625" style="205" customWidth="1"/>
    <col min="12558" max="12558" width="1.54296875" style="205" customWidth="1"/>
    <col min="12559" max="12559" width="2.1796875" style="205" customWidth="1"/>
    <col min="12560" max="12560" width="3.1796875" style="205" customWidth="1"/>
    <col min="12561" max="12562" width="1.81640625" style="205" customWidth="1"/>
    <col min="12563" max="12563" width="2" style="205" customWidth="1"/>
    <col min="12564" max="12564" width="3" style="205" customWidth="1"/>
    <col min="12565" max="12565" width="6.453125" style="205" customWidth="1"/>
    <col min="12566" max="12568" width="9.26953125" style="205" customWidth="1"/>
    <col min="12569" max="12569" width="4.1796875" style="205" customWidth="1"/>
    <col min="12570" max="12572" width="3" style="205" customWidth="1"/>
    <col min="12573" max="12573" width="1.26953125" style="205" customWidth="1"/>
    <col min="12574" max="12574" width="1.453125" style="205" customWidth="1"/>
    <col min="12575" max="12575" width="3.26953125" style="205" customWidth="1"/>
    <col min="12576" max="12576" width="1" style="205" customWidth="1"/>
    <col min="12577" max="12577" width="9.453125" style="205" customWidth="1"/>
    <col min="12578" max="12578" width="5" style="205" customWidth="1"/>
    <col min="12579" max="12579" width="7.81640625" style="205" customWidth="1"/>
    <col min="12580" max="12580" width="6" style="205" customWidth="1"/>
    <col min="12581" max="12581" width="9.26953125" style="205" customWidth="1"/>
    <col min="12582" max="12583" width="3.81640625" style="205" customWidth="1"/>
    <col min="12584" max="12584" width="3.453125" style="205" customWidth="1"/>
    <col min="12585" max="12585" width="2.81640625" style="205" customWidth="1"/>
    <col min="12586" max="12586" width="2" style="205" customWidth="1"/>
    <col min="12587" max="12587" width="10.26953125" style="205" customWidth="1"/>
    <col min="12588" max="12588" width="6.453125" style="205" customWidth="1"/>
    <col min="12589" max="12589" width="4.453125" style="205" customWidth="1"/>
    <col min="12590" max="12590" width="9.1796875" style="205" customWidth="1"/>
    <col min="12591" max="12594" width="7.81640625" style="205" customWidth="1"/>
    <col min="12595" max="12595" width="0.7265625" style="205" customWidth="1"/>
    <col min="12596" max="12596" width="4" style="205" customWidth="1"/>
    <col min="12597" max="12597" width="1.1796875" style="205" customWidth="1"/>
    <col min="12598" max="12800" width="10.26953125" style="205"/>
    <col min="12801" max="12801" width="4.1796875" style="205" customWidth="1"/>
    <col min="12802" max="12802" width="1" style="205" customWidth="1"/>
    <col min="12803" max="12803" width="2.7265625" style="205" customWidth="1"/>
    <col min="12804" max="12804" width="3" style="205" customWidth="1"/>
    <col min="12805" max="12805" width="1.81640625" style="205" customWidth="1"/>
    <col min="12806" max="12806" width="4.1796875" style="205" customWidth="1"/>
    <col min="12807" max="12807" width="2.26953125" style="205" customWidth="1"/>
    <col min="12808" max="12809" width="2.1796875" style="205" customWidth="1"/>
    <col min="12810" max="12810" width="0.81640625" style="205" customWidth="1"/>
    <col min="12811" max="12811" width="1.81640625" style="205" customWidth="1"/>
    <col min="12812" max="12812" width="5.26953125" style="205" customWidth="1"/>
    <col min="12813" max="12813" width="8.7265625" style="205" customWidth="1"/>
    <col min="12814" max="12814" width="1.54296875" style="205" customWidth="1"/>
    <col min="12815" max="12815" width="2.1796875" style="205" customWidth="1"/>
    <col min="12816" max="12816" width="3.1796875" style="205" customWidth="1"/>
    <col min="12817" max="12818" width="1.81640625" style="205" customWidth="1"/>
    <col min="12819" max="12819" width="2" style="205" customWidth="1"/>
    <col min="12820" max="12820" width="3" style="205" customWidth="1"/>
    <col min="12821" max="12821" width="6.453125" style="205" customWidth="1"/>
    <col min="12822" max="12824" width="9.26953125" style="205" customWidth="1"/>
    <col min="12825" max="12825" width="4.1796875" style="205" customWidth="1"/>
    <col min="12826" max="12828" width="3" style="205" customWidth="1"/>
    <col min="12829" max="12829" width="1.26953125" style="205" customWidth="1"/>
    <col min="12830" max="12830" width="1.453125" style="205" customWidth="1"/>
    <col min="12831" max="12831" width="3.26953125" style="205" customWidth="1"/>
    <col min="12832" max="12832" width="1" style="205" customWidth="1"/>
    <col min="12833" max="12833" width="9.453125" style="205" customWidth="1"/>
    <col min="12834" max="12834" width="5" style="205" customWidth="1"/>
    <col min="12835" max="12835" width="7.81640625" style="205" customWidth="1"/>
    <col min="12836" max="12836" width="6" style="205" customWidth="1"/>
    <col min="12837" max="12837" width="9.26953125" style="205" customWidth="1"/>
    <col min="12838" max="12839" width="3.81640625" style="205" customWidth="1"/>
    <col min="12840" max="12840" width="3.453125" style="205" customWidth="1"/>
    <col min="12841" max="12841" width="2.81640625" style="205" customWidth="1"/>
    <col min="12842" max="12842" width="2" style="205" customWidth="1"/>
    <col min="12843" max="12843" width="10.26953125" style="205" customWidth="1"/>
    <col min="12844" max="12844" width="6.453125" style="205" customWidth="1"/>
    <col min="12845" max="12845" width="4.453125" style="205" customWidth="1"/>
    <col min="12846" max="12846" width="9.1796875" style="205" customWidth="1"/>
    <col min="12847" max="12850" width="7.81640625" style="205" customWidth="1"/>
    <col min="12851" max="12851" width="0.7265625" style="205" customWidth="1"/>
    <col min="12852" max="12852" width="4" style="205" customWidth="1"/>
    <col min="12853" max="12853" width="1.1796875" style="205" customWidth="1"/>
    <col min="12854" max="13056" width="10.26953125" style="205"/>
    <col min="13057" max="13057" width="4.1796875" style="205" customWidth="1"/>
    <col min="13058" max="13058" width="1" style="205" customWidth="1"/>
    <col min="13059" max="13059" width="2.7265625" style="205" customWidth="1"/>
    <col min="13060" max="13060" width="3" style="205" customWidth="1"/>
    <col min="13061" max="13061" width="1.81640625" style="205" customWidth="1"/>
    <col min="13062" max="13062" width="4.1796875" style="205" customWidth="1"/>
    <col min="13063" max="13063" width="2.26953125" style="205" customWidth="1"/>
    <col min="13064" max="13065" width="2.1796875" style="205" customWidth="1"/>
    <col min="13066" max="13066" width="0.81640625" style="205" customWidth="1"/>
    <col min="13067" max="13067" width="1.81640625" style="205" customWidth="1"/>
    <col min="13068" max="13068" width="5.26953125" style="205" customWidth="1"/>
    <col min="13069" max="13069" width="8.7265625" style="205" customWidth="1"/>
    <col min="13070" max="13070" width="1.54296875" style="205" customWidth="1"/>
    <col min="13071" max="13071" width="2.1796875" style="205" customWidth="1"/>
    <col min="13072" max="13072" width="3.1796875" style="205" customWidth="1"/>
    <col min="13073" max="13074" width="1.81640625" style="205" customWidth="1"/>
    <col min="13075" max="13075" width="2" style="205" customWidth="1"/>
    <col min="13076" max="13076" width="3" style="205" customWidth="1"/>
    <col min="13077" max="13077" width="6.453125" style="205" customWidth="1"/>
    <col min="13078" max="13080" width="9.26953125" style="205" customWidth="1"/>
    <col min="13081" max="13081" width="4.1796875" style="205" customWidth="1"/>
    <col min="13082" max="13084" width="3" style="205" customWidth="1"/>
    <col min="13085" max="13085" width="1.26953125" style="205" customWidth="1"/>
    <col min="13086" max="13086" width="1.453125" style="205" customWidth="1"/>
    <col min="13087" max="13087" width="3.26953125" style="205" customWidth="1"/>
    <col min="13088" max="13088" width="1" style="205" customWidth="1"/>
    <col min="13089" max="13089" width="9.453125" style="205" customWidth="1"/>
    <col min="13090" max="13090" width="5" style="205" customWidth="1"/>
    <col min="13091" max="13091" width="7.81640625" style="205" customWidth="1"/>
    <col min="13092" max="13092" width="6" style="205" customWidth="1"/>
    <col min="13093" max="13093" width="9.26953125" style="205" customWidth="1"/>
    <col min="13094" max="13095" width="3.81640625" style="205" customWidth="1"/>
    <col min="13096" max="13096" width="3.453125" style="205" customWidth="1"/>
    <col min="13097" max="13097" width="2.81640625" style="205" customWidth="1"/>
    <col min="13098" max="13098" width="2" style="205" customWidth="1"/>
    <col min="13099" max="13099" width="10.26953125" style="205" customWidth="1"/>
    <col min="13100" max="13100" width="6.453125" style="205" customWidth="1"/>
    <col min="13101" max="13101" width="4.453125" style="205" customWidth="1"/>
    <col min="13102" max="13102" width="9.1796875" style="205" customWidth="1"/>
    <col min="13103" max="13106" width="7.81640625" style="205" customWidth="1"/>
    <col min="13107" max="13107" width="0.7265625" style="205" customWidth="1"/>
    <col min="13108" max="13108" width="4" style="205" customWidth="1"/>
    <col min="13109" max="13109" width="1.1796875" style="205" customWidth="1"/>
    <col min="13110" max="13312" width="10.26953125" style="205"/>
    <col min="13313" max="13313" width="4.1796875" style="205" customWidth="1"/>
    <col min="13314" max="13314" width="1" style="205" customWidth="1"/>
    <col min="13315" max="13315" width="2.7265625" style="205" customWidth="1"/>
    <col min="13316" max="13316" width="3" style="205" customWidth="1"/>
    <col min="13317" max="13317" width="1.81640625" style="205" customWidth="1"/>
    <col min="13318" max="13318" width="4.1796875" style="205" customWidth="1"/>
    <col min="13319" max="13319" width="2.26953125" style="205" customWidth="1"/>
    <col min="13320" max="13321" width="2.1796875" style="205" customWidth="1"/>
    <col min="13322" max="13322" width="0.81640625" style="205" customWidth="1"/>
    <col min="13323" max="13323" width="1.81640625" style="205" customWidth="1"/>
    <col min="13324" max="13324" width="5.26953125" style="205" customWidth="1"/>
    <col min="13325" max="13325" width="8.7265625" style="205" customWidth="1"/>
    <col min="13326" max="13326" width="1.54296875" style="205" customWidth="1"/>
    <col min="13327" max="13327" width="2.1796875" style="205" customWidth="1"/>
    <col min="13328" max="13328" width="3.1796875" style="205" customWidth="1"/>
    <col min="13329" max="13330" width="1.81640625" style="205" customWidth="1"/>
    <col min="13331" max="13331" width="2" style="205" customWidth="1"/>
    <col min="13332" max="13332" width="3" style="205" customWidth="1"/>
    <col min="13333" max="13333" width="6.453125" style="205" customWidth="1"/>
    <col min="13334" max="13336" width="9.26953125" style="205" customWidth="1"/>
    <col min="13337" max="13337" width="4.1796875" style="205" customWidth="1"/>
    <col min="13338" max="13340" width="3" style="205" customWidth="1"/>
    <col min="13341" max="13341" width="1.26953125" style="205" customWidth="1"/>
    <col min="13342" max="13342" width="1.453125" style="205" customWidth="1"/>
    <col min="13343" max="13343" width="3.26953125" style="205" customWidth="1"/>
    <col min="13344" max="13344" width="1" style="205" customWidth="1"/>
    <col min="13345" max="13345" width="9.453125" style="205" customWidth="1"/>
    <col min="13346" max="13346" width="5" style="205" customWidth="1"/>
    <col min="13347" max="13347" width="7.81640625" style="205" customWidth="1"/>
    <col min="13348" max="13348" width="6" style="205" customWidth="1"/>
    <col min="13349" max="13349" width="9.26953125" style="205" customWidth="1"/>
    <col min="13350" max="13351" width="3.81640625" style="205" customWidth="1"/>
    <col min="13352" max="13352" width="3.453125" style="205" customWidth="1"/>
    <col min="13353" max="13353" width="2.81640625" style="205" customWidth="1"/>
    <col min="13354" max="13354" width="2" style="205" customWidth="1"/>
    <col min="13355" max="13355" width="10.26953125" style="205" customWidth="1"/>
    <col min="13356" max="13356" width="6.453125" style="205" customWidth="1"/>
    <col min="13357" max="13357" width="4.453125" style="205" customWidth="1"/>
    <col min="13358" max="13358" width="9.1796875" style="205" customWidth="1"/>
    <col min="13359" max="13362" width="7.81640625" style="205" customWidth="1"/>
    <col min="13363" max="13363" width="0.7265625" style="205" customWidth="1"/>
    <col min="13364" max="13364" width="4" style="205" customWidth="1"/>
    <col min="13365" max="13365" width="1.1796875" style="205" customWidth="1"/>
    <col min="13366" max="13568" width="10.26953125" style="205"/>
    <col min="13569" max="13569" width="4.1796875" style="205" customWidth="1"/>
    <col min="13570" max="13570" width="1" style="205" customWidth="1"/>
    <col min="13571" max="13571" width="2.7265625" style="205" customWidth="1"/>
    <col min="13572" max="13572" width="3" style="205" customWidth="1"/>
    <col min="13573" max="13573" width="1.81640625" style="205" customWidth="1"/>
    <col min="13574" max="13574" width="4.1796875" style="205" customWidth="1"/>
    <col min="13575" max="13575" width="2.26953125" style="205" customWidth="1"/>
    <col min="13576" max="13577" width="2.1796875" style="205" customWidth="1"/>
    <col min="13578" max="13578" width="0.81640625" style="205" customWidth="1"/>
    <col min="13579" max="13579" width="1.81640625" style="205" customWidth="1"/>
    <col min="13580" max="13580" width="5.26953125" style="205" customWidth="1"/>
    <col min="13581" max="13581" width="8.7265625" style="205" customWidth="1"/>
    <col min="13582" max="13582" width="1.54296875" style="205" customWidth="1"/>
    <col min="13583" max="13583" width="2.1796875" style="205" customWidth="1"/>
    <col min="13584" max="13584" width="3.1796875" style="205" customWidth="1"/>
    <col min="13585" max="13586" width="1.81640625" style="205" customWidth="1"/>
    <col min="13587" max="13587" width="2" style="205" customWidth="1"/>
    <col min="13588" max="13588" width="3" style="205" customWidth="1"/>
    <col min="13589" max="13589" width="6.453125" style="205" customWidth="1"/>
    <col min="13590" max="13592" width="9.26953125" style="205" customWidth="1"/>
    <col min="13593" max="13593" width="4.1796875" style="205" customWidth="1"/>
    <col min="13594" max="13596" width="3" style="205" customWidth="1"/>
    <col min="13597" max="13597" width="1.26953125" style="205" customWidth="1"/>
    <col min="13598" max="13598" width="1.453125" style="205" customWidth="1"/>
    <col min="13599" max="13599" width="3.26953125" style="205" customWidth="1"/>
    <col min="13600" max="13600" width="1" style="205" customWidth="1"/>
    <col min="13601" max="13601" width="9.453125" style="205" customWidth="1"/>
    <col min="13602" max="13602" width="5" style="205" customWidth="1"/>
    <col min="13603" max="13603" width="7.81640625" style="205" customWidth="1"/>
    <col min="13604" max="13604" width="6" style="205" customWidth="1"/>
    <col min="13605" max="13605" width="9.26953125" style="205" customWidth="1"/>
    <col min="13606" max="13607" width="3.81640625" style="205" customWidth="1"/>
    <col min="13608" max="13608" width="3.453125" style="205" customWidth="1"/>
    <col min="13609" max="13609" width="2.81640625" style="205" customWidth="1"/>
    <col min="13610" max="13610" width="2" style="205" customWidth="1"/>
    <col min="13611" max="13611" width="10.26953125" style="205" customWidth="1"/>
    <col min="13612" max="13612" width="6.453125" style="205" customWidth="1"/>
    <col min="13613" max="13613" width="4.453125" style="205" customWidth="1"/>
    <col min="13614" max="13614" width="9.1796875" style="205" customWidth="1"/>
    <col min="13615" max="13618" width="7.81640625" style="205" customWidth="1"/>
    <col min="13619" max="13619" width="0.7265625" style="205" customWidth="1"/>
    <col min="13620" max="13620" width="4" style="205" customWidth="1"/>
    <col min="13621" max="13621" width="1.1796875" style="205" customWidth="1"/>
    <col min="13622" max="13824" width="10.26953125" style="205"/>
    <col min="13825" max="13825" width="4.1796875" style="205" customWidth="1"/>
    <col min="13826" max="13826" width="1" style="205" customWidth="1"/>
    <col min="13827" max="13827" width="2.7265625" style="205" customWidth="1"/>
    <col min="13828" max="13828" width="3" style="205" customWidth="1"/>
    <col min="13829" max="13829" width="1.81640625" style="205" customWidth="1"/>
    <col min="13830" max="13830" width="4.1796875" style="205" customWidth="1"/>
    <col min="13831" max="13831" width="2.26953125" style="205" customWidth="1"/>
    <col min="13832" max="13833" width="2.1796875" style="205" customWidth="1"/>
    <col min="13834" max="13834" width="0.81640625" style="205" customWidth="1"/>
    <col min="13835" max="13835" width="1.81640625" style="205" customWidth="1"/>
    <col min="13836" max="13836" width="5.26953125" style="205" customWidth="1"/>
    <col min="13837" max="13837" width="8.7265625" style="205" customWidth="1"/>
    <col min="13838" max="13838" width="1.54296875" style="205" customWidth="1"/>
    <col min="13839" max="13839" width="2.1796875" style="205" customWidth="1"/>
    <col min="13840" max="13840" width="3.1796875" style="205" customWidth="1"/>
    <col min="13841" max="13842" width="1.81640625" style="205" customWidth="1"/>
    <col min="13843" max="13843" width="2" style="205" customWidth="1"/>
    <col min="13844" max="13844" width="3" style="205" customWidth="1"/>
    <col min="13845" max="13845" width="6.453125" style="205" customWidth="1"/>
    <col min="13846" max="13848" width="9.26953125" style="205" customWidth="1"/>
    <col min="13849" max="13849" width="4.1796875" style="205" customWidth="1"/>
    <col min="13850" max="13852" width="3" style="205" customWidth="1"/>
    <col min="13853" max="13853" width="1.26953125" style="205" customWidth="1"/>
    <col min="13854" max="13854" width="1.453125" style="205" customWidth="1"/>
    <col min="13855" max="13855" width="3.26953125" style="205" customWidth="1"/>
    <col min="13856" max="13856" width="1" style="205" customWidth="1"/>
    <col min="13857" max="13857" width="9.453125" style="205" customWidth="1"/>
    <col min="13858" max="13858" width="5" style="205" customWidth="1"/>
    <col min="13859" max="13859" width="7.81640625" style="205" customWidth="1"/>
    <col min="13860" max="13860" width="6" style="205" customWidth="1"/>
    <col min="13861" max="13861" width="9.26953125" style="205" customWidth="1"/>
    <col min="13862" max="13863" width="3.81640625" style="205" customWidth="1"/>
    <col min="13864" max="13864" width="3.453125" style="205" customWidth="1"/>
    <col min="13865" max="13865" width="2.81640625" style="205" customWidth="1"/>
    <col min="13866" max="13866" width="2" style="205" customWidth="1"/>
    <col min="13867" max="13867" width="10.26953125" style="205" customWidth="1"/>
    <col min="13868" max="13868" width="6.453125" style="205" customWidth="1"/>
    <col min="13869" max="13869" width="4.453125" style="205" customWidth="1"/>
    <col min="13870" max="13870" width="9.1796875" style="205" customWidth="1"/>
    <col min="13871" max="13874" width="7.81640625" style="205" customWidth="1"/>
    <col min="13875" max="13875" width="0.7265625" style="205" customWidth="1"/>
    <col min="13876" max="13876" width="4" style="205" customWidth="1"/>
    <col min="13877" max="13877" width="1.1796875" style="205" customWidth="1"/>
    <col min="13878" max="14080" width="10.26953125" style="205"/>
    <col min="14081" max="14081" width="4.1796875" style="205" customWidth="1"/>
    <col min="14082" max="14082" width="1" style="205" customWidth="1"/>
    <col min="14083" max="14083" width="2.7265625" style="205" customWidth="1"/>
    <col min="14084" max="14084" width="3" style="205" customWidth="1"/>
    <col min="14085" max="14085" width="1.81640625" style="205" customWidth="1"/>
    <col min="14086" max="14086" width="4.1796875" style="205" customWidth="1"/>
    <col min="14087" max="14087" width="2.26953125" style="205" customWidth="1"/>
    <col min="14088" max="14089" width="2.1796875" style="205" customWidth="1"/>
    <col min="14090" max="14090" width="0.81640625" style="205" customWidth="1"/>
    <col min="14091" max="14091" width="1.81640625" style="205" customWidth="1"/>
    <col min="14092" max="14092" width="5.26953125" style="205" customWidth="1"/>
    <col min="14093" max="14093" width="8.7265625" style="205" customWidth="1"/>
    <col min="14094" max="14094" width="1.54296875" style="205" customWidth="1"/>
    <col min="14095" max="14095" width="2.1796875" style="205" customWidth="1"/>
    <col min="14096" max="14096" width="3.1796875" style="205" customWidth="1"/>
    <col min="14097" max="14098" width="1.81640625" style="205" customWidth="1"/>
    <col min="14099" max="14099" width="2" style="205" customWidth="1"/>
    <col min="14100" max="14100" width="3" style="205" customWidth="1"/>
    <col min="14101" max="14101" width="6.453125" style="205" customWidth="1"/>
    <col min="14102" max="14104" width="9.26953125" style="205" customWidth="1"/>
    <col min="14105" max="14105" width="4.1796875" style="205" customWidth="1"/>
    <col min="14106" max="14108" width="3" style="205" customWidth="1"/>
    <col min="14109" max="14109" width="1.26953125" style="205" customWidth="1"/>
    <col min="14110" max="14110" width="1.453125" style="205" customWidth="1"/>
    <col min="14111" max="14111" width="3.26953125" style="205" customWidth="1"/>
    <col min="14112" max="14112" width="1" style="205" customWidth="1"/>
    <col min="14113" max="14113" width="9.453125" style="205" customWidth="1"/>
    <col min="14114" max="14114" width="5" style="205" customWidth="1"/>
    <col min="14115" max="14115" width="7.81640625" style="205" customWidth="1"/>
    <col min="14116" max="14116" width="6" style="205" customWidth="1"/>
    <col min="14117" max="14117" width="9.26953125" style="205" customWidth="1"/>
    <col min="14118" max="14119" width="3.81640625" style="205" customWidth="1"/>
    <col min="14120" max="14120" width="3.453125" style="205" customWidth="1"/>
    <col min="14121" max="14121" width="2.81640625" style="205" customWidth="1"/>
    <col min="14122" max="14122" width="2" style="205" customWidth="1"/>
    <col min="14123" max="14123" width="10.26953125" style="205" customWidth="1"/>
    <col min="14124" max="14124" width="6.453125" style="205" customWidth="1"/>
    <col min="14125" max="14125" width="4.453125" style="205" customWidth="1"/>
    <col min="14126" max="14126" width="9.1796875" style="205" customWidth="1"/>
    <col min="14127" max="14130" width="7.81640625" style="205" customWidth="1"/>
    <col min="14131" max="14131" width="0.7265625" style="205" customWidth="1"/>
    <col min="14132" max="14132" width="4" style="205" customWidth="1"/>
    <col min="14133" max="14133" width="1.1796875" style="205" customWidth="1"/>
    <col min="14134" max="14336" width="10.26953125" style="205"/>
    <col min="14337" max="14337" width="4.1796875" style="205" customWidth="1"/>
    <col min="14338" max="14338" width="1" style="205" customWidth="1"/>
    <col min="14339" max="14339" width="2.7265625" style="205" customWidth="1"/>
    <col min="14340" max="14340" width="3" style="205" customWidth="1"/>
    <col min="14341" max="14341" width="1.81640625" style="205" customWidth="1"/>
    <col min="14342" max="14342" width="4.1796875" style="205" customWidth="1"/>
    <col min="14343" max="14343" width="2.26953125" style="205" customWidth="1"/>
    <col min="14344" max="14345" width="2.1796875" style="205" customWidth="1"/>
    <col min="14346" max="14346" width="0.81640625" style="205" customWidth="1"/>
    <col min="14347" max="14347" width="1.81640625" style="205" customWidth="1"/>
    <col min="14348" max="14348" width="5.26953125" style="205" customWidth="1"/>
    <col min="14349" max="14349" width="8.7265625" style="205" customWidth="1"/>
    <col min="14350" max="14350" width="1.54296875" style="205" customWidth="1"/>
    <col min="14351" max="14351" width="2.1796875" style="205" customWidth="1"/>
    <col min="14352" max="14352" width="3.1796875" style="205" customWidth="1"/>
    <col min="14353" max="14354" width="1.81640625" style="205" customWidth="1"/>
    <col min="14355" max="14355" width="2" style="205" customWidth="1"/>
    <col min="14356" max="14356" width="3" style="205" customWidth="1"/>
    <col min="14357" max="14357" width="6.453125" style="205" customWidth="1"/>
    <col min="14358" max="14360" width="9.26953125" style="205" customWidth="1"/>
    <col min="14361" max="14361" width="4.1796875" style="205" customWidth="1"/>
    <col min="14362" max="14364" width="3" style="205" customWidth="1"/>
    <col min="14365" max="14365" width="1.26953125" style="205" customWidth="1"/>
    <col min="14366" max="14366" width="1.453125" style="205" customWidth="1"/>
    <col min="14367" max="14367" width="3.26953125" style="205" customWidth="1"/>
    <col min="14368" max="14368" width="1" style="205" customWidth="1"/>
    <col min="14369" max="14369" width="9.453125" style="205" customWidth="1"/>
    <col min="14370" max="14370" width="5" style="205" customWidth="1"/>
    <col min="14371" max="14371" width="7.81640625" style="205" customWidth="1"/>
    <col min="14372" max="14372" width="6" style="205" customWidth="1"/>
    <col min="14373" max="14373" width="9.26953125" style="205" customWidth="1"/>
    <col min="14374" max="14375" width="3.81640625" style="205" customWidth="1"/>
    <col min="14376" max="14376" width="3.453125" style="205" customWidth="1"/>
    <col min="14377" max="14377" width="2.81640625" style="205" customWidth="1"/>
    <col min="14378" max="14378" width="2" style="205" customWidth="1"/>
    <col min="14379" max="14379" width="10.26953125" style="205" customWidth="1"/>
    <col min="14380" max="14380" width="6.453125" style="205" customWidth="1"/>
    <col min="14381" max="14381" width="4.453125" style="205" customWidth="1"/>
    <col min="14382" max="14382" width="9.1796875" style="205" customWidth="1"/>
    <col min="14383" max="14386" width="7.81640625" style="205" customWidth="1"/>
    <col min="14387" max="14387" width="0.7265625" style="205" customWidth="1"/>
    <col min="14388" max="14388" width="4" style="205" customWidth="1"/>
    <col min="14389" max="14389" width="1.1796875" style="205" customWidth="1"/>
    <col min="14390" max="14592" width="10.26953125" style="205"/>
    <col min="14593" max="14593" width="4.1796875" style="205" customWidth="1"/>
    <col min="14594" max="14594" width="1" style="205" customWidth="1"/>
    <col min="14595" max="14595" width="2.7265625" style="205" customWidth="1"/>
    <col min="14596" max="14596" width="3" style="205" customWidth="1"/>
    <col min="14597" max="14597" width="1.81640625" style="205" customWidth="1"/>
    <col min="14598" max="14598" width="4.1796875" style="205" customWidth="1"/>
    <col min="14599" max="14599" width="2.26953125" style="205" customWidth="1"/>
    <col min="14600" max="14601" width="2.1796875" style="205" customWidth="1"/>
    <col min="14602" max="14602" width="0.81640625" style="205" customWidth="1"/>
    <col min="14603" max="14603" width="1.81640625" style="205" customWidth="1"/>
    <col min="14604" max="14604" width="5.26953125" style="205" customWidth="1"/>
    <col min="14605" max="14605" width="8.7265625" style="205" customWidth="1"/>
    <col min="14606" max="14606" width="1.54296875" style="205" customWidth="1"/>
    <col min="14607" max="14607" width="2.1796875" style="205" customWidth="1"/>
    <col min="14608" max="14608" width="3.1796875" style="205" customWidth="1"/>
    <col min="14609" max="14610" width="1.81640625" style="205" customWidth="1"/>
    <col min="14611" max="14611" width="2" style="205" customWidth="1"/>
    <col min="14612" max="14612" width="3" style="205" customWidth="1"/>
    <col min="14613" max="14613" width="6.453125" style="205" customWidth="1"/>
    <col min="14614" max="14616" width="9.26953125" style="205" customWidth="1"/>
    <col min="14617" max="14617" width="4.1796875" style="205" customWidth="1"/>
    <col min="14618" max="14620" width="3" style="205" customWidth="1"/>
    <col min="14621" max="14621" width="1.26953125" style="205" customWidth="1"/>
    <col min="14622" max="14622" width="1.453125" style="205" customWidth="1"/>
    <col min="14623" max="14623" width="3.26953125" style="205" customWidth="1"/>
    <col min="14624" max="14624" width="1" style="205" customWidth="1"/>
    <col min="14625" max="14625" width="9.453125" style="205" customWidth="1"/>
    <col min="14626" max="14626" width="5" style="205" customWidth="1"/>
    <col min="14627" max="14627" width="7.81640625" style="205" customWidth="1"/>
    <col min="14628" max="14628" width="6" style="205" customWidth="1"/>
    <col min="14629" max="14629" width="9.26953125" style="205" customWidth="1"/>
    <col min="14630" max="14631" width="3.81640625" style="205" customWidth="1"/>
    <col min="14632" max="14632" width="3.453125" style="205" customWidth="1"/>
    <col min="14633" max="14633" width="2.81640625" style="205" customWidth="1"/>
    <col min="14634" max="14634" width="2" style="205" customWidth="1"/>
    <col min="14635" max="14635" width="10.26953125" style="205" customWidth="1"/>
    <col min="14636" max="14636" width="6.453125" style="205" customWidth="1"/>
    <col min="14637" max="14637" width="4.453125" style="205" customWidth="1"/>
    <col min="14638" max="14638" width="9.1796875" style="205" customWidth="1"/>
    <col min="14639" max="14642" width="7.81640625" style="205" customWidth="1"/>
    <col min="14643" max="14643" width="0.7265625" style="205" customWidth="1"/>
    <col min="14644" max="14644" width="4" style="205" customWidth="1"/>
    <col min="14645" max="14645" width="1.1796875" style="205" customWidth="1"/>
    <col min="14646" max="14848" width="10.26953125" style="205"/>
    <col min="14849" max="14849" width="4.1796875" style="205" customWidth="1"/>
    <col min="14850" max="14850" width="1" style="205" customWidth="1"/>
    <col min="14851" max="14851" width="2.7265625" style="205" customWidth="1"/>
    <col min="14852" max="14852" width="3" style="205" customWidth="1"/>
    <col min="14853" max="14853" width="1.81640625" style="205" customWidth="1"/>
    <col min="14854" max="14854" width="4.1796875" style="205" customWidth="1"/>
    <col min="14855" max="14855" width="2.26953125" style="205" customWidth="1"/>
    <col min="14856" max="14857" width="2.1796875" style="205" customWidth="1"/>
    <col min="14858" max="14858" width="0.81640625" style="205" customWidth="1"/>
    <col min="14859" max="14859" width="1.81640625" style="205" customWidth="1"/>
    <col min="14860" max="14860" width="5.26953125" style="205" customWidth="1"/>
    <col min="14861" max="14861" width="8.7265625" style="205" customWidth="1"/>
    <col min="14862" max="14862" width="1.54296875" style="205" customWidth="1"/>
    <col min="14863" max="14863" width="2.1796875" style="205" customWidth="1"/>
    <col min="14864" max="14864" width="3.1796875" style="205" customWidth="1"/>
    <col min="14865" max="14866" width="1.81640625" style="205" customWidth="1"/>
    <col min="14867" max="14867" width="2" style="205" customWidth="1"/>
    <col min="14868" max="14868" width="3" style="205" customWidth="1"/>
    <col min="14869" max="14869" width="6.453125" style="205" customWidth="1"/>
    <col min="14870" max="14872" width="9.26953125" style="205" customWidth="1"/>
    <col min="14873" max="14873" width="4.1796875" style="205" customWidth="1"/>
    <col min="14874" max="14876" width="3" style="205" customWidth="1"/>
    <col min="14877" max="14877" width="1.26953125" style="205" customWidth="1"/>
    <col min="14878" max="14878" width="1.453125" style="205" customWidth="1"/>
    <col min="14879" max="14879" width="3.26953125" style="205" customWidth="1"/>
    <col min="14880" max="14880" width="1" style="205" customWidth="1"/>
    <col min="14881" max="14881" width="9.453125" style="205" customWidth="1"/>
    <col min="14882" max="14882" width="5" style="205" customWidth="1"/>
    <col min="14883" max="14883" width="7.81640625" style="205" customWidth="1"/>
    <col min="14884" max="14884" width="6" style="205" customWidth="1"/>
    <col min="14885" max="14885" width="9.26953125" style="205" customWidth="1"/>
    <col min="14886" max="14887" width="3.81640625" style="205" customWidth="1"/>
    <col min="14888" max="14888" width="3.453125" style="205" customWidth="1"/>
    <col min="14889" max="14889" width="2.81640625" style="205" customWidth="1"/>
    <col min="14890" max="14890" width="2" style="205" customWidth="1"/>
    <col min="14891" max="14891" width="10.26953125" style="205" customWidth="1"/>
    <col min="14892" max="14892" width="6.453125" style="205" customWidth="1"/>
    <col min="14893" max="14893" width="4.453125" style="205" customWidth="1"/>
    <col min="14894" max="14894" width="9.1796875" style="205" customWidth="1"/>
    <col min="14895" max="14898" width="7.81640625" style="205" customWidth="1"/>
    <col min="14899" max="14899" width="0.7265625" style="205" customWidth="1"/>
    <col min="14900" max="14900" width="4" style="205" customWidth="1"/>
    <col min="14901" max="14901" width="1.1796875" style="205" customWidth="1"/>
    <col min="14902" max="15104" width="10.26953125" style="205"/>
    <col min="15105" max="15105" width="4.1796875" style="205" customWidth="1"/>
    <col min="15106" max="15106" width="1" style="205" customWidth="1"/>
    <col min="15107" max="15107" width="2.7265625" style="205" customWidth="1"/>
    <col min="15108" max="15108" width="3" style="205" customWidth="1"/>
    <col min="15109" max="15109" width="1.81640625" style="205" customWidth="1"/>
    <col min="15110" max="15110" width="4.1796875" style="205" customWidth="1"/>
    <col min="15111" max="15111" width="2.26953125" style="205" customWidth="1"/>
    <col min="15112" max="15113" width="2.1796875" style="205" customWidth="1"/>
    <col min="15114" max="15114" width="0.81640625" style="205" customWidth="1"/>
    <col min="15115" max="15115" width="1.81640625" style="205" customWidth="1"/>
    <col min="15116" max="15116" width="5.26953125" style="205" customWidth="1"/>
    <col min="15117" max="15117" width="8.7265625" style="205" customWidth="1"/>
    <col min="15118" max="15118" width="1.54296875" style="205" customWidth="1"/>
    <col min="15119" max="15119" width="2.1796875" style="205" customWidth="1"/>
    <col min="15120" max="15120" width="3.1796875" style="205" customWidth="1"/>
    <col min="15121" max="15122" width="1.81640625" style="205" customWidth="1"/>
    <col min="15123" max="15123" width="2" style="205" customWidth="1"/>
    <col min="15124" max="15124" width="3" style="205" customWidth="1"/>
    <col min="15125" max="15125" width="6.453125" style="205" customWidth="1"/>
    <col min="15126" max="15128" width="9.26953125" style="205" customWidth="1"/>
    <col min="15129" max="15129" width="4.1796875" style="205" customWidth="1"/>
    <col min="15130" max="15132" width="3" style="205" customWidth="1"/>
    <col min="15133" max="15133" width="1.26953125" style="205" customWidth="1"/>
    <col min="15134" max="15134" width="1.453125" style="205" customWidth="1"/>
    <col min="15135" max="15135" width="3.26953125" style="205" customWidth="1"/>
    <col min="15136" max="15136" width="1" style="205" customWidth="1"/>
    <col min="15137" max="15137" width="9.453125" style="205" customWidth="1"/>
    <col min="15138" max="15138" width="5" style="205" customWidth="1"/>
    <col min="15139" max="15139" width="7.81640625" style="205" customWidth="1"/>
    <col min="15140" max="15140" width="6" style="205" customWidth="1"/>
    <col min="15141" max="15141" width="9.26953125" style="205" customWidth="1"/>
    <col min="15142" max="15143" width="3.81640625" style="205" customWidth="1"/>
    <col min="15144" max="15144" width="3.453125" style="205" customWidth="1"/>
    <col min="15145" max="15145" width="2.81640625" style="205" customWidth="1"/>
    <col min="15146" max="15146" width="2" style="205" customWidth="1"/>
    <col min="15147" max="15147" width="10.26953125" style="205" customWidth="1"/>
    <col min="15148" max="15148" width="6.453125" style="205" customWidth="1"/>
    <col min="15149" max="15149" width="4.453125" style="205" customWidth="1"/>
    <col min="15150" max="15150" width="9.1796875" style="205" customWidth="1"/>
    <col min="15151" max="15154" width="7.81640625" style="205" customWidth="1"/>
    <col min="15155" max="15155" width="0.7265625" style="205" customWidth="1"/>
    <col min="15156" max="15156" width="4" style="205" customWidth="1"/>
    <col min="15157" max="15157" width="1.1796875" style="205" customWidth="1"/>
    <col min="15158" max="15360" width="10.26953125" style="205"/>
    <col min="15361" max="15361" width="4.1796875" style="205" customWidth="1"/>
    <col min="15362" max="15362" width="1" style="205" customWidth="1"/>
    <col min="15363" max="15363" width="2.7265625" style="205" customWidth="1"/>
    <col min="15364" max="15364" width="3" style="205" customWidth="1"/>
    <col min="15365" max="15365" width="1.81640625" style="205" customWidth="1"/>
    <col min="15366" max="15366" width="4.1796875" style="205" customWidth="1"/>
    <col min="15367" max="15367" width="2.26953125" style="205" customWidth="1"/>
    <col min="15368" max="15369" width="2.1796875" style="205" customWidth="1"/>
    <col min="15370" max="15370" width="0.81640625" style="205" customWidth="1"/>
    <col min="15371" max="15371" width="1.81640625" style="205" customWidth="1"/>
    <col min="15372" max="15372" width="5.26953125" style="205" customWidth="1"/>
    <col min="15373" max="15373" width="8.7265625" style="205" customWidth="1"/>
    <col min="15374" max="15374" width="1.54296875" style="205" customWidth="1"/>
    <col min="15375" max="15375" width="2.1796875" style="205" customWidth="1"/>
    <col min="15376" max="15376" width="3.1796875" style="205" customWidth="1"/>
    <col min="15377" max="15378" width="1.81640625" style="205" customWidth="1"/>
    <col min="15379" max="15379" width="2" style="205" customWidth="1"/>
    <col min="15380" max="15380" width="3" style="205" customWidth="1"/>
    <col min="15381" max="15381" width="6.453125" style="205" customWidth="1"/>
    <col min="15382" max="15384" width="9.26953125" style="205" customWidth="1"/>
    <col min="15385" max="15385" width="4.1796875" style="205" customWidth="1"/>
    <col min="15386" max="15388" width="3" style="205" customWidth="1"/>
    <col min="15389" max="15389" width="1.26953125" style="205" customWidth="1"/>
    <col min="15390" max="15390" width="1.453125" style="205" customWidth="1"/>
    <col min="15391" max="15391" width="3.26953125" style="205" customWidth="1"/>
    <col min="15392" max="15392" width="1" style="205" customWidth="1"/>
    <col min="15393" max="15393" width="9.453125" style="205" customWidth="1"/>
    <col min="15394" max="15394" width="5" style="205" customWidth="1"/>
    <col min="15395" max="15395" width="7.81640625" style="205" customWidth="1"/>
    <col min="15396" max="15396" width="6" style="205" customWidth="1"/>
    <col min="15397" max="15397" width="9.26953125" style="205" customWidth="1"/>
    <col min="15398" max="15399" width="3.81640625" style="205" customWidth="1"/>
    <col min="15400" max="15400" width="3.453125" style="205" customWidth="1"/>
    <col min="15401" max="15401" width="2.81640625" style="205" customWidth="1"/>
    <col min="15402" max="15402" width="2" style="205" customWidth="1"/>
    <col min="15403" max="15403" width="10.26953125" style="205" customWidth="1"/>
    <col min="15404" max="15404" width="6.453125" style="205" customWidth="1"/>
    <col min="15405" max="15405" width="4.453125" style="205" customWidth="1"/>
    <col min="15406" max="15406" width="9.1796875" style="205" customWidth="1"/>
    <col min="15407" max="15410" width="7.81640625" style="205" customWidth="1"/>
    <col min="15411" max="15411" width="0.7265625" style="205" customWidth="1"/>
    <col min="15412" max="15412" width="4" style="205" customWidth="1"/>
    <col min="15413" max="15413" width="1.1796875" style="205" customWidth="1"/>
    <col min="15414" max="15616" width="10.26953125" style="205"/>
    <col min="15617" max="15617" width="4.1796875" style="205" customWidth="1"/>
    <col min="15618" max="15618" width="1" style="205" customWidth="1"/>
    <col min="15619" max="15619" width="2.7265625" style="205" customWidth="1"/>
    <col min="15620" max="15620" width="3" style="205" customWidth="1"/>
    <col min="15621" max="15621" width="1.81640625" style="205" customWidth="1"/>
    <col min="15622" max="15622" width="4.1796875" style="205" customWidth="1"/>
    <col min="15623" max="15623" width="2.26953125" style="205" customWidth="1"/>
    <col min="15624" max="15625" width="2.1796875" style="205" customWidth="1"/>
    <col min="15626" max="15626" width="0.81640625" style="205" customWidth="1"/>
    <col min="15627" max="15627" width="1.81640625" style="205" customWidth="1"/>
    <col min="15628" max="15628" width="5.26953125" style="205" customWidth="1"/>
    <col min="15629" max="15629" width="8.7265625" style="205" customWidth="1"/>
    <col min="15630" max="15630" width="1.54296875" style="205" customWidth="1"/>
    <col min="15631" max="15631" width="2.1796875" style="205" customWidth="1"/>
    <col min="15632" max="15632" width="3.1796875" style="205" customWidth="1"/>
    <col min="15633" max="15634" width="1.81640625" style="205" customWidth="1"/>
    <col min="15635" max="15635" width="2" style="205" customWidth="1"/>
    <col min="15636" max="15636" width="3" style="205" customWidth="1"/>
    <col min="15637" max="15637" width="6.453125" style="205" customWidth="1"/>
    <col min="15638" max="15640" width="9.26953125" style="205" customWidth="1"/>
    <col min="15641" max="15641" width="4.1796875" style="205" customWidth="1"/>
    <col min="15642" max="15644" width="3" style="205" customWidth="1"/>
    <col min="15645" max="15645" width="1.26953125" style="205" customWidth="1"/>
    <col min="15646" max="15646" width="1.453125" style="205" customWidth="1"/>
    <col min="15647" max="15647" width="3.26953125" style="205" customWidth="1"/>
    <col min="15648" max="15648" width="1" style="205" customWidth="1"/>
    <col min="15649" max="15649" width="9.453125" style="205" customWidth="1"/>
    <col min="15650" max="15650" width="5" style="205" customWidth="1"/>
    <col min="15651" max="15651" width="7.81640625" style="205" customWidth="1"/>
    <col min="15652" max="15652" width="6" style="205" customWidth="1"/>
    <col min="15653" max="15653" width="9.26953125" style="205" customWidth="1"/>
    <col min="15654" max="15655" width="3.81640625" style="205" customWidth="1"/>
    <col min="15656" max="15656" width="3.453125" style="205" customWidth="1"/>
    <col min="15657" max="15657" width="2.81640625" style="205" customWidth="1"/>
    <col min="15658" max="15658" width="2" style="205" customWidth="1"/>
    <col min="15659" max="15659" width="10.26953125" style="205" customWidth="1"/>
    <col min="15660" max="15660" width="6.453125" style="205" customWidth="1"/>
    <col min="15661" max="15661" width="4.453125" style="205" customWidth="1"/>
    <col min="15662" max="15662" width="9.1796875" style="205" customWidth="1"/>
    <col min="15663" max="15666" width="7.81640625" style="205" customWidth="1"/>
    <col min="15667" max="15667" width="0.7265625" style="205" customWidth="1"/>
    <col min="15668" max="15668" width="4" style="205" customWidth="1"/>
    <col min="15669" max="15669" width="1.1796875" style="205" customWidth="1"/>
    <col min="15670" max="15872" width="10.26953125" style="205"/>
    <col min="15873" max="15873" width="4.1796875" style="205" customWidth="1"/>
    <col min="15874" max="15874" width="1" style="205" customWidth="1"/>
    <col min="15875" max="15875" width="2.7265625" style="205" customWidth="1"/>
    <col min="15876" max="15876" width="3" style="205" customWidth="1"/>
    <col min="15877" max="15877" width="1.81640625" style="205" customWidth="1"/>
    <col min="15878" max="15878" width="4.1796875" style="205" customWidth="1"/>
    <col min="15879" max="15879" width="2.26953125" style="205" customWidth="1"/>
    <col min="15880" max="15881" width="2.1796875" style="205" customWidth="1"/>
    <col min="15882" max="15882" width="0.81640625" style="205" customWidth="1"/>
    <col min="15883" max="15883" width="1.81640625" style="205" customWidth="1"/>
    <col min="15884" max="15884" width="5.26953125" style="205" customWidth="1"/>
    <col min="15885" max="15885" width="8.7265625" style="205" customWidth="1"/>
    <col min="15886" max="15886" width="1.54296875" style="205" customWidth="1"/>
    <col min="15887" max="15887" width="2.1796875" style="205" customWidth="1"/>
    <col min="15888" max="15888" width="3.1796875" style="205" customWidth="1"/>
    <col min="15889" max="15890" width="1.81640625" style="205" customWidth="1"/>
    <col min="15891" max="15891" width="2" style="205" customWidth="1"/>
    <col min="15892" max="15892" width="3" style="205" customWidth="1"/>
    <col min="15893" max="15893" width="6.453125" style="205" customWidth="1"/>
    <col min="15894" max="15896" width="9.26953125" style="205" customWidth="1"/>
    <col min="15897" max="15897" width="4.1796875" style="205" customWidth="1"/>
    <col min="15898" max="15900" width="3" style="205" customWidth="1"/>
    <col min="15901" max="15901" width="1.26953125" style="205" customWidth="1"/>
    <col min="15902" max="15902" width="1.453125" style="205" customWidth="1"/>
    <col min="15903" max="15903" width="3.26953125" style="205" customWidth="1"/>
    <col min="15904" max="15904" width="1" style="205" customWidth="1"/>
    <col min="15905" max="15905" width="9.453125" style="205" customWidth="1"/>
    <col min="15906" max="15906" width="5" style="205" customWidth="1"/>
    <col min="15907" max="15907" width="7.81640625" style="205" customWidth="1"/>
    <col min="15908" max="15908" width="6" style="205" customWidth="1"/>
    <col min="15909" max="15909" width="9.26953125" style="205" customWidth="1"/>
    <col min="15910" max="15911" width="3.81640625" style="205" customWidth="1"/>
    <col min="15912" max="15912" width="3.453125" style="205" customWidth="1"/>
    <col min="15913" max="15913" width="2.81640625" style="205" customWidth="1"/>
    <col min="15914" max="15914" width="2" style="205" customWidth="1"/>
    <col min="15915" max="15915" width="10.26953125" style="205" customWidth="1"/>
    <col min="15916" max="15916" width="6.453125" style="205" customWidth="1"/>
    <col min="15917" max="15917" width="4.453125" style="205" customWidth="1"/>
    <col min="15918" max="15918" width="9.1796875" style="205" customWidth="1"/>
    <col min="15919" max="15922" width="7.81640625" style="205" customWidth="1"/>
    <col min="15923" max="15923" width="0.7265625" style="205" customWidth="1"/>
    <col min="15924" max="15924" width="4" style="205" customWidth="1"/>
    <col min="15925" max="15925" width="1.1796875" style="205" customWidth="1"/>
    <col min="15926" max="16128" width="10.26953125" style="205"/>
    <col min="16129" max="16129" width="4.1796875" style="205" customWidth="1"/>
    <col min="16130" max="16130" width="1" style="205" customWidth="1"/>
    <col min="16131" max="16131" width="2.7265625" style="205" customWidth="1"/>
    <col min="16132" max="16132" width="3" style="205" customWidth="1"/>
    <col min="16133" max="16133" width="1.81640625" style="205" customWidth="1"/>
    <col min="16134" max="16134" width="4.1796875" style="205" customWidth="1"/>
    <col min="16135" max="16135" width="2.26953125" style="205" customWidth="1"/>
    <col min="16136" max="16137" width="2.1796875" style="205" customWidth="1"/>
    <col min="16138" max="16138" width="0.81640625" style="205" customWidth="1"/>
    <col min="16139" max="16139" width="1.81640625" style="205" customWidth="1"/>
    <col min="16140" max="16140" width="5.26953125" style="205" customWidth="1"/>
    <col min="16141" max="16141" width="8.7265625" style="205" customWidth="1"/>
    <col min="16142" max="16142" width="1.54296875" style="205" customWidth="1"/>
    <col min="16143" max="16143" width="2.1796875" style="205" customWidth="1"/>
    <col min="16144" max="16144" width="3.1796875" style="205" customWidth="1"/>
    <col min="16145" max="16146" width="1.81640625" style="205" customWidth="1"/>
    <col min="16147" max="16147" width="2" style="205" customWidth="1"/>
    <col min="16148" max="16148" width="3" style="205" customWidth="1"/>
    <col min="16149" max="16149" width="6.453125" style="205" customWidth="1"/>
    <col min="16150" max="16152" width="9.26953125" style="205" customWidth="1"/>
    <col min="16153" max="16153" width="4.1796875" style="205" customWidth="1"/>
    <col min="16154" max="16156" width="3" style="205" customWidth="1"/>
    <col min="16157" max="16157" width="1.26953125" style="205" customWidth="1"/>
    <col min="16158" max="16158" width="1.453125" style="205" customWidth="1"/>
    <col min="16159" max="16159" width="3.26953125" style="205" customWidth="1"/>
    <col min="16160" max="16160" width="1" style="205" customWidth="1"/>
    <col min="16161" max="16161" width="9.453125" style="205" customWidth="1"/>
    <col min="16162" max="16162" width="5" style="205" customWidth="1"/>
    <col min="16163" max="16163" width="7.81640625" style="205" customWidth="1"/>
    <col min="16164" max="16164" width="6" style="205" customWidth="1"/>
    <col min="16165" max="16165" width="9.26953125" style="205" customWidth="1"/>
    <col min="16166" max="16167" width="3.81640625" style="205" customWidth="1"/>
    <col min="16168" max="16168" width="3.453125" style="205" customWidth="1"/>
    <col min="16169" max="16169" width="2.81640625" style="205" customWidth="1"/>
    <col min="16170" max="16170" width="2" style="205" customWidth="1"/>
    <col min="16171" max="16171" width="10.26953125" style="205" customWidth="1"/>
    <col min="16172" max="16172" width="6.453125" style="205" customWidth="1"/>
    <col min="16173" max="16173" width="4.453125" style="205" customWidth="1"/>
    <col min="16174" max="16174" width="9.1796875" style="205" customWidth="1"/>
    <col min="16175" max="16178" width="7.81640625" style="205" customWidth="1"/>
    <col min="16179" max="16179" width="0.7265625" style="205" customWidth="1"/>
    <col min="16180" max="16180" width="4" style="205" customWidth="1"/>
    <col min="16181" max="16181" width="1.1796875" style="205" customWidth="1"/>
    <col min="16182" max="16384" width="10.26953125" style="205"/>
  </cols>
  <sheetData>
    <row r="1" spans="1:60" s="200" customFormat="1" ht="12" customHeight="1" thickBot="1">
      <c r="A1" s="197" t="str">
        <f>'Annual Report'!A2</f>
        <v>Road Initials:    GTC           Year  2013</v>
      </c>
      <c r="B1" s="198"/>
      <c r="C1" s="198"/>
      <c r="D1" s="198"/>
      <c r="E1" s="198"/>
      <c r="F1" s="198"/>
      <c r="G1" s="198"/>
      <c r="H1" s="198"/>
      <c r="I1" s="198"/>
      <c r="J1" s="198"/>
      <c r="K1" s="198"/>
      <c r="L1" s="198"/>
      <c r="M1" s="198"/>
      <c r="N1" s="198"/>
      <c r="O1" s="198"/>
      <c r="P1" s="198"/>
      <c r="Q1" s="198"/>
      <c r="R1" s="198"/>
      <c r="S1" s="198"/>
      <c r="T1" s="198"/>
      <c r="U1" s="198"/>
      <c r="V1" s="198"/>
      <c r="W1" s="198"/>
      <c r="X1" s="198"/>
      <c r="Y1" s="199">
        <v>3</v>
      </c>
      <c r="Z1" s="198"/>
      <c r="AA1" s="198"/>
      <c r="AB1" s="198"/>
      <c r="AC1" s="198"/>
      <c r="AD1" s="198"/>
      <c r="AE1" s="198"/>
      <c r="AF1" s="198"/>
      <c r="AG1" s="198"/>
      <c r="AH1" s="198"/>
      <c r="AI1" s="198"/>
      <c r="AJ1" s="198"/>
    </row>
    <row r="2" spans="1:60" ht="17.25" customHeight="1">
      <c r="A2" s="201" t="s">
        <v>733</v>
      </c>
      <c r="B2" s="202"/>
      <c r="C2" s="202"/>
      <c r="D2" s="202"/>
      <c r="E2" s="202"/>
      <c r="F2" s="202"/>
      <c r="G2" s="202"/>
      <c r="H2" s="202"/>
      <c r="I2" s="202"/>
      <c r="J2" s="202"/>
      <c r="K2" s="202"/>
      <c r="L2" s="202"/>
      <c r="M2" s="202"/>
      <c r="N2" s="202"/>
      <c r="O2" s="202"/>
      <c r="P2" s="202"/>
      <c r="Q2" s="202"/>
      <c r="R2" s="202"/>
      <c r="S2" s="202"/>
      <c r="T2" s="202"/>
      <c r="U2" s="202"/>
      <c r="V2" s="202"/>
      <c r="W2" s="202"/>
      <c r="X2" s="202"/>
      <c r="Y2" s="203"/>
      <c r="Z2" s="204"/>
    </row>
    <row r="3" spans="1:60" ht="11.25" customHeight="1">
      <c r="A3" s="2043">
        <v>1</v>
      </c>
      <c r="B3" s="2044" t="s">
        <v>1261</v>
      </c>
      <c r="C3" s="2044"/>
      <c r="D3" s="2044"/>
      <c r="E3" s="2044"/>
      <c r="F3" s="2044"/>
      <c r="G3" s="2044"/>
      <c r="H3" s="2044"/>
      <c r="I3" s="2044"/>
      <c r="J3" s="2044"/>
      <c r="K3" s="2044"/>
      <c r="L3" s="2044"/>
      <c r="M3" s="2045"/>
      <c r="N3" s="2046"/>
      <c r="O3" s="2047"/>
      <c r="P3" s="2047"/>
      <c r="Q3" s="2048"/>
      <c r="R3" s="2045"/>
      <c r="S3" s="2044"/>
      <c r="T3" s="2044" t="s">
        <v>1374</v>
      </c>
      <c r="U3" s="2044"/>
      <c r="V3" s="2049" t="s">
        <v>1375</v>
      </c>
      <c r="W3" s="2050" t="s">
        <v>1376</v>
      </c>
      <c r="X3" s="2044"/>
      <c r="Y3" s="2051"/>
      <c r="Z3" s="207"/>
      <c r="BG3" s="208"/>
      <c r="BH3" s="208"/>
    </row>
    <row r="4" spans="1:60" ht="11.25" customHeight="1">
      <c r="A4" s="2052" t="s">
        <v>178</v>
      </c>
      <c r="B4" s="2053"/>
      <c r="C4" s="2053"/>
      <c r="D4" s="2048"/>
      <c r="E4" s="2048"/>
      <c r="F4" s="2053"/>
      <c r="G4" s="2044"/>
      <c r="H4" s="2044"/>
      <c r="I4" s="2044"/>
      <c r="J4" s="2044"/>
      <c r="K4" s="2044"/>
      <c r="L4" s="2054"/>
      <c r="M4" s="2045"/>
      <c r="N4" s="2046"/>
      <c r="O4" s="2055"/>
      <c r="P4" s="2044"/>
      <c r="Q4" s="2044"/>
      <c r="R4" s="2053"/>
      <c r="S4" s="2054"/>
      <c r="T4" s="2054"/>
      <c r="U4" s="2044"/>
      <c r="V4" s="2044"/>
      <c r="W4" s="2044"/>
      <c r="X4" s="2044"/>
      <c r="Y4" s="2056"/>
      <c r="Z4" s="206"/>
    </row>
    <row r="5" spans="1:60" ht="6" customHeight="1">
      <c r="A5" s="2052"/>
      <c r="B5" s="2048"/>
      <c r="C5" s="2048"/>
      <c r="D5" s="2048"/>
      <c r="E5" s="2044"/>
      <c r="F5" s="2044"/>
      <c r="G5" s="2044"/>
      <c r="H5" s="2044"/>
      <c r="I5" s="2044"/>
      <c r="J5" s="2044"/>
      <c r="K5" s="2054"/>
      <c r="L5" s="2046"/>
      <c r="M5" s="2055"/>
      <c r="N5" s="2048"/>
      <c r="O5" s="2044"/>
      <c r="P5" s="2044"/>
      <c r="Q5" s="2053"/>
      <c r="R5" s="2053"/>
      <c r="S5" s="2054"/>
      <c r="T5" s="2054"/>
      <c r="U5" s="2044"/>
      <c r="V5" s="2044"/>
      <c r="W5" s="2044"/>
      <c r="X5" s="2044"/>
      <c r="Y5" s="2056"/>
      <c r="Z5" s="206"/>
    </row>
    <row r="6" spans="1:60" ht="11.25" customHeight="1">
      <c r="A6" s="2043">
        <v>2</v>
      </c>
      <c r="B6" s="2044" t="s">
        <v>736</v>
      </c>
      <c r="C6" s="2044"/>
      <c r="D6" s="2044"/>
      <c r="E6" s="2044"/>
      <c r="F6" s="2044"/>
      <c r="G6" s="2044"/>
      <c r="H6" s="2044"/>
      <c r="I6" s="2044"/>
      <c r="J6" s="2044"/>
      <c r="K6" s="2044"/>
      <c r="L6" s="2044"/>
      <c r="M6" s="2044"/>
      <c r="N6" s="2044"/>
      <c r="O6" s="2044"/>
      <c r="P6" s="2044"/>
      <c r="Q6" s="2044"/>
      <c r="R6" s="2044"/>
      <c r="S6" s="2044"/>
      <c r="T6" s="2044"/>
      <c r="U6" s="2044"/>
      <c r="V6" s="2044"/>
      <c r="W6" s="2057" t="s">
        <v>1262</v>
      </c>
      <c r="X6" s="2057"/>
      <c r="Y6" s="2056"/>
      <c r="Z6" s="206"/>
      <c r="BG6" s="208"/>
    </row>
    <row r="7" spans="1:60" ht="6" customHeight="1">
      <c r="A7" s="2058"/>
      <c r="B7" s="2044"/>
      <c r="C7" s="2044"/>
      <c r="D7" s="2044"/>
      <c r="E7" s="2044"/>
      <c r="F7" s="2044"/>
      <c r="G7" s="2044"/>
      <c r="H7" s="2044"/>
      <c r="I7" s="2044"/>
      <c r="J7" s="2044"/>
      <c r="K7" s="2044"/>
      <c r="L7" s="2044"/>
      <c r="M7" s="2044"/>
      <c r="N7" s="2044"/>
      <c r="O7" s="2044"/>
      <c r="P7" s="2044"/>
      <c r="Q7" s="2044"/>
      <c r="R7" s="2044"/>
      <c r="S7" s="2044"/>
      <c r="T7" s="2044"/>
      <c r="U7" s="2044"/>
      <c r="V7" s="2044"/>
      <c r="W7" s="2044"/>
      <c r="X7" s="2044"/>
      <c r="Y7" s="2056"/>
      <c r="Z7" s="206"/>
      <c r="BG7" s="208"/>
    </row>
    <row r="8" spans="1:60" ht="11.25" customHeight="1">
      <c r="A8" s="2043">
        <v>3</v>
      </c>
      <c r="B8" s="2044" t="s">
        <v>806</v>
      </c>
      <c r="C8" s="2044"/>
      <c r="D8" s="2044"/>
      <c r="E8" s="2044"/>
      <c r="F8" s="2044"/>
      <c r="G8" s="2044"/>
      <c r="H8" s="2044"/>
      <c r="I8" s="2044"/>
      <c r="J8" s="2044"/>
      <c r="K8" s="2044"/>
      <c r="L8" s="2053"/>
      <c r="M8" s="2055"/>
      <c r="N8" s="2059"/>
      <c r="O8" s="2044"/>
      <c r="P8" s="2044" t="s">
        <v>737</v>
      </c>
      <c r="Q8" s="2045"/>
      <c r="R8" s="2053"/>
      <c r="S8" s="2045"/>
      <c r="T8" s="2044"/>
      <c r="U8" s="2044"/>
      <c r="V8" s="2044"/>
      <c r="W8" s="2044"/>
      <c r="X8" s="2044"/>
      <c r="Y8" s="2056"/>
      <c r="Z8" s="206"/>
    </row>
    <row r="9" spans="1:60" ht="11.25" customHeight="1">
      <c r="A9" s="2058" t="s">
        <v>738</v>
      </c>
      <c r="B9" s="2044"/>
      <c r="C9" s="2044"/>
      <c r="D9" s="2044"/>
      <c r="E9" s="2044"/>
      <c r="F9" s="2044"/>
      <c r="G9" s="2044"/>
      <c r="H9" s="2044"/>
      <c r="I9" s="2044"/>
      <c r="J9" s="2044"/>
      <c r="K9" s="2044"/>
      <c r="L9" s="2053"/>
      <c r="M9" s="2055"/>
      <c r="N9" s="2059"/>
      <c r="O9" s="2044"/>
      <c r="P9" s="2044"/>
      <c r="Q9" s="2044"/>
      <c r="R9" s="2053"/>
      <c r="S9" s="2044"/>
      <c r="T9" s="2044"/>
      <c r="U9" s="2044"/>
      <c r="V9" s="2044"/>
      <c r="W9" s="2044"/>
      <c r="X9" s="2044"/>
      <c r="Y9" s="2056"/>
      <c r="Z9" s="206"/>
    </row>
    <row r="10" spans="1:60" ht="6" customHeight="1">
      <c r="A10" s="2058"/>
      <c r="B10" s="2044"/>
      <c r="C10" s="2044"/>
      <c r="D10" s="2044"/>
      <c r="E10" s="2044"/>
      <c r="F10" s="2044"/>
      <c r="G10" s="2044"/>
      <c r="H10" s="2044"/>
      <c r="I10" s="2044"/>
      <c r="J10" s="2044"/>
      <c r="K10" s="2044"/>
      <c r="L10" s="2055"/>
      <c r="M10" s="2055"/>
      <c r="N10" s="2044"/>
      <c r="O10" s="2044"/>
      <c r="P10" s="2044"/>
      <c r="Q10" s="2044"/>
      <c r="R10" s="2044"/>
      <c r="S10" s="2044"/>
      <c r="T10" s="2044"/>
      <c r="U10" s="2044"/>
      <c r="V10" s="2044"/>
      <c r="W10" s="2044"/>
      <c r="X10" s="2044"/>
      <c r="Y10" s="2056"/>
      <c r="Z10" s="206"/>
    </row>
    <row r="11" spans="1:60" ht="11.25" customHeight="1">
      <c r="A11" s="2043">
        <v>4</v>
      </c>
      <c r="B11" s="2044" t="s">
        <v>807</v>
      </c>
      <c r="C11" s="2044"/>
      <c r="D11" s="2044"/>
      <c r="E11" s="2044"/>
      <c r="F11" s="2044"/>
      <c r="G11" s="2044"/>
      <c r="H11" s="2044"/>
      <c r="I11" s="2044"/>
      <c r="J11" s="2044"/>
      <c r="K11" s="2044"/>
      <c r="L11" s="2044"/>
      <c r="M11" s="2044"/>
      <c r="N11" s="2044"/>
      <c r="O11" s="2044"/>
      <c r="P11" s="2053"/>
      <c r="Q11" s="2053"/>
      <c r="R11" s="2053"/>
      <c r="S11" s="2044"/>
      <c r="T11" s="2044"/>
      <c r="U11" s="2044" t="s">
        <v>739</v>
      </c>
      <c r="V11" s="2045"/>
      <c r="W11" s="2044"/>
      <c r="X11" s="2044"/>
      <c r="Y11" s="2056"/>
      <c r="Z11" s="206"/>
    </row>
    <row r="12" spans="1:60" ht="11.25" customHeight="1">
      <c r="A12" s="2052" t="s">
        <v>740</v>
      </c>
      <c r="B12" s="2053"/>
      <c r="C12" s="2044"/>
      <c r="D12" s="2044"/>
      <c r="E12" s="2044"/>
      <c r="F12" s="2044"/>
      <c r="G12" s="2044"/>
      <c r="H12" s="2044"/>
      <c r="I12" s="2044"/>
      <c r="J12" s="2044"/>
      <c r="K12" s="2044"/>
      <c r="L12" s="2044"/>
      <c r="M12" s="2044"/>
      <c r="N12" s="2044"/>
      <c r="O12" s="2044"/>
      <c r="P12" s="2044"/>
      <c r="Q12" s="2044"/>
      <c r="R12" s="2044"/>
      <c r="S12" s="2044"/>
      <c r="T12" s="2044"/>
      <c r="U12" s="2044"/>
      <c r="V12" s="2044"/>
      <c r="W12" s="2044"/>
      <c r="X12" s="2044"/>
      <c r="Y12" s="2056"/>
      <c r="Z12" s="206"/>
    </row>
    <row r="13" spans="1:60" ht="11.25" customHeight="1">
      <c r="A13" s="2052" t="s">
        <v>741</v>
      </c>
      <c r="B13" s="2053"/>
      <c r="C13" s="2044"/>
      <c r="D13" s="2044"/>
      <c r="E13" s="2044"/>
      <c r="F13" s="2044"/>
      <c r="G13" s="2044"/>
      <c r="H13" s="2044"/>
      <c r="I13" s="2044"/>
      <c r="J13" s="2044"/>
      <c r="K13" s="2044"/>
      <c r="L13" s="2044"/>
      <c r="M13" s="2044"/>
      <c r="N13" s="2044"/>
      <c r="O13" s="2044"/>
      <c r="P13" s="2044"/>
      <c r="Q13" s="2044"/>
      <c r="R13" s="2044"/>
      <c r="S13" s="2044"/>
      <c r="T13" s="2044"/>
      <c r="U13" s="2044"/>
      <c r="V13" s="2044"/>
      <c r="W13" s="2044"/>
      <c r="X13" s="2044"/>
      <c r="Y13" s="2056"/>
      <c r="Z13" s="206"/>
    </row>
    <row r="14" spans="1:60" ht="6" customHeight="1">
      <c r="A14" s="2058"/>
      <c r="B14" s="2044"/>
      <c r="C14" s="2044"/>
      <c r="D14" s="2044"/>
      <c r="E14" s="2044"/>
      <c r="F14" s="2044"/>
      <c r="G14" s="2044"/>
      <c r="H14" s="2044"/>
      <c r="I14" s="2044"/>
      <c r="J14" s="2044"/>
      <c r="K14" s="2044"/>
      <c r="L14" s="2044"/>
      <c r="M14" s="2044"/>
      <c r="N14" s="2044"/>
      <c r="O14" s="2044"/>
      <c r="P14" s="2044"/>
      <c r="Q14" s="2044"/>
      <c r="R14" s="2044"/>
      <c r="S14" s="2044"/>
      <c r="T14" s="2044"/>
      <c r="U14" s="2044"/>
      <c r="V14" s="2044"/>
      <c r="W14" s="2044"/>
      <c r="X14" s="2044"/>
      <c r="Y14" s="2056"/>
      <c r="Z14" s="206"/>
    </row>
    <row r="15" spans="1:60" ht="11.25" customHeight="1">
      <c r="A15" s="2043">
        <v>5</v>
      </c>
      <c r="B15" s="2044" t="s">
        <v>742</v>
      </c>
      <c r="C15" s="2044"/>
      <c r="D15" s="2044"/>
      <c r="E15" s="2044"/>
      <c r="F15" s="2044"/>
      <c r="G15" s="2044"/>
      <c r="H15" s="2044"/>
      <c r="I15" s="2044"/>
      <c r="J15" s="2044"/>
      <c r="K15" s="2044"/>
      <c r="L15" s="2044"/>
      <c r="M15" s="2044"/>
      <c r="N15" s="2044"/>
      <c r="O15" s="2044"/>
      <c r="P15" s="2044"/>
      <c r="Q15" s="2044"/>
      <c r="R15" s="2044"/>
      <c r="S15" s="2044"/>
      <c r="T15" s="2044"/>
      <c r="U15" s="2044"/>
      <c r="V15" s="2044"/>
      <c r="W15" s="2044"/>
      <c r="X15" s="2044"/>
      <c r="Y15" s="2056"/>
      <c r="Z15" s="206"/>
    </row>
    <row r="16" spans="1:60" ht="11.25" customHeight="1">
      <c r="A16" s="2052" t="s">
        <v>1263</v>
      </c>
      <c r="B16" s="2053"/>
      <c r="C16" s="2044"/>
      <c r="D16" s="2044"/>
      <c r="E16" s="2044"/>
      <c r="F16" s="2053"/>
      <c r="G16" s="2044"/>
      <c r="H16" s="2044"/>
      <c r="I16" s="2044"/>
      <c r="J16" s="2044"/>
      <c r="K16" s="2044"/>
      <c r="L16" s="2045"/>
      <c r="M16" s="2044" t="s">
        <v>743</v>
      </c>
      <c r="N16" s="2044"/>
      <c r="O16" s="2044"/>
      <c r="P16" s="2045"/>
      <c r="Q16" s="2044"/>
      <c r="R16" s="2044"/>
      <c r="S16" s="2044"/>
      <c r="T16" s="2044"/>
      <c r="U16" s="2044"/>
      <c r="V16" s="2044"/>
      <c r="W16" s="2044"/>
      <c r="X16" s="2044"/>
      <c r="Y16" s="2056"/>
      <c r="Z16" s="206"/>
    </row>
    <row r="17" spans="1:26" ht="11.25" customHeight="1">
      <c r="A17" s="2052" t="s">
        <v>744</v>
      </c>
      <c r="B17" s="2053"/>
      <c r="C17" s="2044"/>
      <c r="D17" s="2044"/>
      <c r="E17" s="2044"/>
      <c r="F17" s="2044"/>
      <c r="G17" s="2044"/>
      <c r="H17" s="2044"/>
      <c r="I17" s="2044"/>
      <c r="J17" s="2044"/>
      <c r="K17" s="2044"/>
      <c r="L17" s="2044"/>
      <c r="M17" s="2044"/>
      <c r="N17" s="2044"/>
      <c r="O17" s="2044"/>
      <c r="P17" s="2044"/>
      <c r="Q17" s="2044"/>
      <c r="R17" s="2044"/>
      <c r="S17" s="2044"/>
      <c r="T17" s="2044"/>
      <c r="U17" s="2044"/>
      <c r="V17" s="2044"/>
      <c r="W17" s="2044"/>
      <c r="X17" s="2044"/>
      <c r="Y17" s="2056"/>
      <c r="Z17" s="206"/>
    </row>
    <row r="18" spans="1:26" ht="6" customHeight="1">
      <c r="A18" s="2058"/>
      <c r="B18" s="2044"/>
      <c r="C18" s="2044"/>
      <c r="D18" s="2044"/>
      <c r="E18" s="2044"/>
      <c r="F18" s="2044"/>
      <c r="G18" s="2044"/>
      <c r="H18" s="2044"/>
      <c r="I18" s="2044"/>
      <c r="J18" s="2044"/>
      <c r="K18" s="2044"/>
      <c r="L18" s="2044"/>
      <c r="M18" s="2044"/>
      <c r="N18" s="2044"/>
      <c r="O18" s="2044"/>
      <c r="P18" s="2044"/>
      <c r="Q18" s="2044"/>
      <c r="R18" s="2044"/>
      <c r="S18" s="2044"/>
      <c r="T18" s="2044"/>
      <c r="U18" s="2044"/>
      <c r="V18" s="2044"/>
      <c r="W18" s="2044"/>
      <c r="X18" s="2044"/>
      <c r="Y18" s="2056"/>
      <c r="Z18" s="206"/>
    </row>
    <row r="19" spans="1:26" ht="11.25" customHeight="1">
      <c r="A19" s="2043">
        <v>6</v>
      </c>
      <c r="B19" s="2044" t="s">
        <v>1219</v>
      </c>
      <c r="C19" s="2044"/>
      <c r="D19" s="2044"/>
      <c r="E19" s="2044"/>
      <c r="F19" s="2044"/>
      <c r="G19" s="2044"/>
      <c r="H19" s="2044"/>
      <c r="I19" s="2044"/>
      <c r="J19" s="2044"/>
      <c r="K19" s="2044"/>
      <c r="L19" s="2044"/>
      <c r="M19" s="2044"/>
      <c r="N19" s="2044"/>
      <c r="O19" s="2044"/>
      <c r="P19" s="2044"/>
      <c r="Q19" s="2044"/>
      <c r="R19" s="2044"/>
      <c r="S19" s="2044"/>
      <c r="T19" s="2044"/>
      <c r="U19" s="2044"/>
      <c r="V19" s="2044"/>
      <c r="W19" s="2054"/>
      <c r="X19" s="2044"/>
      <c r="Y19" s="2060"/>
      <c r="Z19" s="207"/>
    </row>
    <row r="20" spans="1:26" ht="11.25" customHeight="1">
      <c r="A20" s="2058"/>
      <c r="B20" s="2057"/>
      <c r="C20" s="2057" t="s">
        <v>1264</v>
      </c>
      <c r="D20" s="2057"/>
      <c r="E20" s="2057"/>
      <c r="F20" s="2057"/>
      <c r="G20" s="2057"/>
      <c r="H20" s="2057"/>
      <c r="I20" s="2057"/>
      <c r="J20" s="2057"/>
      <c r="K20" s="2057"/>
      <c r="L20" s="2057"/>
      <c r="M20" s="2057"/>
      <c r="N20" s="2057"/>
      <c r="O20" s="2057"/>
      <c r="P20" s="2057"/>
      <c r="Q20" s="2057"/>
      <c r="R20" s="2057"/>
      <c r="S20" s="2057"/>
      <c r="T20" s="2057"/>
      <c r="U20" s="2057"/>
      <c r="V20" s="2057"/>
      <c r="W20" s="2057"/>
      <c r="X20" s="2057"/>
      <c r="Y20" s="2056"/>
      <c r="Z20" s="206"/>
    </row>
    <row r="21" spans="1:26" ht="6" customHeight="1">
      <c r="A21" s="2058"/>
      <c r="B21" s="2044"/>
      <c r="C21" s="2044"/>
      <c r="D21" s="2044"/>
      <c r="E21" s="2044"/>
      <c r="F21" s="2044"/>
      <c r="G21" s="2044"/>
      <c r="H21" s="2044"/>
      <c r="I21" s="2044"/>
      <c r="J21" s="2044"/>
      <c r="K21" s="2044"/>
      <c r="L21" s="2044"/>
      <c r="M21" s="2044"/>
      <c r="N21" s="2044"/>
      <c r="O21" s="2044"/>
      <c r="P21" s="2044"/>
      <c r="Q21" s="2044"/>
      <c r="R21" s="2044"/>
      <c r="S21" s="2044"/>
      <c r="T21" s="2044"/>
      <c r="U21" s="2044"/>
      <c r="V21" s="2044"/>
      <c r="W21" s="2044"/>
      <c r="X21" s="2044"/>
      <c r="Y21" s="2056"/>
      <c r="Z21" s="206"/>
    </row>
    <row r="22" spans="1:26" ht="11.25" customHeight="1">
      <c r="A22" s="2043">
        <v>7</v>
      </c>
      <c r="B22" s="2044" t="s">
        <v>1220</v>
      </c>
      <c r="C22" s="2044"/>
      <c r="D22" s="2044"/>
      <c r="E22" s="2044"/>
      <c r="F22" s="2044"/>
      <c r="G22" s="2044"/>
      <c r="H22" s="2044"/>
      <c r="I22" s="2044"/>
      <c r="J22" s="2044"/>
      <c r="K22" s="2044"/>
      <c r="L22" s="2044"/>
      <c r="M22" s="2044"/>
      <c r="N22" s="2044"/>
      <c r="O22" s="2044"/>
      <c r="P22" s="2044"/>
      <c r="Q22" s="2044"/>
      <c r="R22" s="2044"/>
      <c r="S22" s="2044"/>
      <c r="T22" s="2044"/>
      <c r="U22" s="2044"/>
      <c r="V22" s="2044"/>
      <c r="W22" s="2044"/>
      <c r="X22" s="2044"/>
      <c r="Y22" s="2056"/>
      <c r="Z22" s="206"/>
    </row>
    <row r="23" spans="1:26" ht="11.25" customHeight="1">
      <c r="A23" s="2061" t="s">
        <v>1377</v>
      </c>
      <c r="B23" s="2044"/>
      <c r="C23" s="2044"/>
      <c r="D23" s="2044"/>
      <c r="E23" s="2044"/>
      <c r="F23" s="2044"/>
      <c r="G23" s="2044"/>
      <c r="H23" s="2057"/>
      <c r="I23" s="2057"/>
      <c r="J23" s="2057"/>
      <c r="K23" s="2057"/>
      <c r="L23" s="2062" t="s">
        <v>1716</v>
      </c>
      <c r="M23" s="2044" t="s">
        <v>1378</v>
      </c>
      <c r="N23" s="2044"/>
      <c r="O23" s="2044"/>
      <c r="P23" s="2062"/>
      <c r="Q23" s="2057"/>
      <c r="R23" s="2057"/>
      <c r="S23" s="2057"/>
      <c r="T23" s="2057"/>
      <c r="U23" s="2062" t="s">
        <v>1717</v>
      </c>
      <c r="V23" s="2057"/>
      <c r="W23" s="2057"/>
      <c r="X23" s="2044" t="s">
        <v>1379</v>
      </c>
      <c r="Y23" s="2056"/>
      <c r="Z23" s="206"/>
    </row>
    <row r="24" spans="1:26" ht="6" customHeight="1">
      <c r="A24" s="2058"/>
      <c r="B24" s="2044"/>
      <c r="C24" s="2044"/>
      <c r="D24" s="2044"/>
      <c r="E24" s="2044"/>
      <c r="F24" s="2044"/>
      <c r="G24" s="2044"/>
      <c r="H24" s="2044"/>
      <c r="I24" s="2044"/>
      <c r="J24" s="2044"/>
      <c r="K24" s="2055"/>
      <c r="L24" s="2055"/>
      <c r="M24" s="2055"/>
      <c r="N24" s="2055"/>
      <c r="O24" s="2055"/>
      <c r="P24" s="2055"/>
      <c r="Q24" s="2055"/>
      <c r="R24" s="2055"/>
      <c r="S24" s="2055"/>
      <c r="T24" s="2055"/>
      <c r="U24" s="2055"/>
      <c r="V24" s="2055"/>
      <c r="W24" s="2055"/>
      <c r="X24" s="2055"/>
      <c r="Y24" s="2056"/>
      <c r="Z24" s="206"/>
    </row>
    <row r="25" spans="1:26" ht="11.25" customHeight="1">
      <c r="A25" s="2043">
        <v>8</v>
      </c>
      <c r="B25" s="2044" t="s">
        <v>1296</v>
      </c>
      <c r="C25" s="2044"/>
      <c r="D25" s="2044"/>
      <c r="E25" s="2044"/>
      <c r="F25" s="2044"/>
      <c r="G25" s="2044"/>
      <c r="H25" s="2044"/>
      <c r="I25" s="2044"/>
      <c r="J25" s="2044"/>
      <c r="K25" s="2044"/>
      <c r="L25" s="2044"/>
      <c r="M25" s="2044"/>
      <c r="N25" s="2044"/>
      <c r="O25" s="2044"/>
      <c r="P25" s="2044"/>
      <c r="Q25" s="2044"/>
      <c r="R25" s="2044"/>
      <c r="S25" s="2044"/>
      <c r="T25" s="2044"/>
      <c r="U25" s="2054"/>
      <c r="V25" s="2055"/>
      <c r="W25" s="2063">
        <v>1</v>
      </c>
      <c r="X25" s="2044" t="s">
        <v>1297</v>
      </c>
      <c r="Y25" s="2056"/>
      <c r="Z25" s="206"/>
    </row>
    <row r="26" spans="1:26" ht="6" customHeight="1">
      <c r="A26" s="2058"/>
      <c r="B26" s="2044"/>
      <c r="C26" s="2044"/>
      <c r="D26" s="2044"/>
      <c r="E26" s="2044"/>
      <c r="F26" s="2044"/>
      <c r="G26" s="2044"/>
      <c r="H26" s="2044"/>
      <c r="I26" s="2044"/>
      <c r="J26" s="2044"/>
      <c r="K26" s="2044"/>
      <c r="L26" s="2044"/>
      <c r="M26" s="2044"/>
      <c r="N26" s="2044"/>
      <c r="O26" s="2044"/>
      <c r="P26" s="2044"/>
      <c r="Q26" s="2044"/>
      <c r="R26" s="2044"/>
      <c r="S26" s="2044"/>
      <c r="T26" s="2044"/>
      <c r="U26" s="2054"/>
      <c r="V26" s="2055"/>
      <c r="W26" s="2048"/>
      <c r="X26" s="2044"/>
      <c r="Y26" s="2056"/>
      <c r="Z26" s="206"/>
    </row>
    <row r="27" spans="1:26" ht="11.25" customHeight="1">
      <c r="A27" s="2043">
        <v>9</v>
      </c>
      <c r="B27" s="2044" t="s">
        <v>1298</v>
      </c>
      <c r="C27" s="2044"/>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56"/>
      <c r="Z27" s="206"/>
    </row>
    <row r="28" spans="1:26" ht="11.25" customHeight="1">
      <c r="A28" s="2052" t="s">
        <v>692</v>
      </c>
      <c r="B28" s="2053"/>
      <c r="C28" s="2044"/>
      <c r="D28" s="2044"/>
      <c r="E28" s="2044"/>
      <c r="F28" s="2044"/>
      <c r="G28" s="2044"/>
      <c r="H28" s="2044"/>
      <c r="I28" s="2044"/>
      <c r="J28" s="2044"/>
      <c r="K28" s="2044"/>
      <c r="L28" s="2044"/>
      <c r="M28" s="2044"/>
      <c r="N28" s="2044"/>
      <c r="O28" s="2044"/>
      <c r="P28" s="2044"/>
      <c r="Q28" s="2044"/>
      <c r="R28" s="2044"/>
      <c r="S28" s="2044"/>
      <c r="T28" s="2044"/>
      <c r="U28" s="2044"/>
      <c r="V28" s="2044"/>
      <c r="W28" s="2044"/>
      <c r="X28" s="2044"/>
      <c r="Y28" s="2056"/>
      <c r="Z28" s="206"/>
    </row>
    <row r="29" spans="1:26" ht="11.25" customHeight="1">
      <c r="A29" s="2052" t="s">
        <v>693</v>
      </c>
      <c r="B29" s="2053"/>
      <c r="C29" s="2044"/>
      <c r="D29" s="2044"/>
      <c r="E29" s="2044"/>
      <c r="F29" s="2044"/>
      <c r="G29" s="2044"/>
      <c r="H29" s="2044"/>
      <c r="I29" s="2044"/>
      <c r="J29" s="2044"/>
      <c r="K29" s="2044"/>
      <c r="L29" s="2044"/>
      <c r="M29" s="2044"/>
      <c r="N29" s="2044"/>
      <c r="O29" s="2044"/>
      <c r="P29" s="2044"/>
      <c r="Q29" s="2044"/>
      <c r="R29" s="2044"/>
      <c r="S29" s="2044"/>
      <c r="T29" s="2044"/>
      <c r="U29" s="2044"/>
      <c r="V29" s="2044"/>
      <c r="W29" s="2044"/>
      <c r="X29" s="2044"/>
      <c r="Y29" s="2056"/>
      <c r="Z29" s="206"/>
    </row>
    <row r="30" spans="1:26" ht="11.25" customHeight="1">
      <c r="A30" s="2052" t="s">
        <v>694</v>
      </c>
      <c r="B30" s="2053"/>
      <c r="C30" s="2044"/>
      <c r="D30" s="2044"/>
      <c r="E30" s="2044"/>
      <c r="F30" s="2044"/>
      <c r="G30" s="2044"/>
      <c r="H30" s="2044"/>
      <c r="I30" s="2044"/>
      <c r="J30" s="2044"/>
      <c r="K30" s="2044"/>
      <c r="L30" s="2044"/>
      <c r="M30" s="2044"/>
      <c r="N30" s="2044"/>
      <c r="O30" s="2044"/>
      <c r="P30" s="2044"/>
      <c r="Q30" s="2044"/>
      <c r="R30" s="2044"/>
      <c r="S30" s="2044"/>
      <c r="T30" s="2044"/>
      <c r="U30" s="2044"/>
      <c r="V30" s="2044"/>
      <c r="W30" s="2044"/>
      <c r="X30" s="2044"/>
      <c r="Y30" s="2056"/>
      <c r="Z30" s="206"/>
    </row>
    <row r="31" spans="1:26" ht="11.25" customHeight="1">
      <c r="A31" s="2052" t="s">
        <v>695</v>
      </c>
      <c r="B31" s="2053"/>
      <c r="C31" s="2044"/>
      <c r="D31" s="2044"/>
      <c r="E31" s="2044"/>
      <c r="F31" s="2044"/>
      <c r="G31" s="2044"/>
      <c r="H31" s="2044"/>
      <c r="I31" s="2044"/>
      <c r="J31" s="2044"/>
      <c r="K31" s="2044"/>
      <c r="L31" s="2044"/>
      <c r="M31" s="2044"/>
      <c r="N31" s="2044"/>
      <c r="O31" s="2044"/>
      <c r="P31" s="2044"/>
      <c r="Q31" s="2044"/>
      <c r="R31" s="2044"/>
      <c r="S31" s="2044"/>
      <c r="T31" s="2044"/>
      <c r="U31" s="2044"/>
      <c r="V31" s="2044"/>
      <c r="W31" s="2044"/>
      <c r="X31" s="2044"/>
      <c r="Y31" s="2056"/>
      <c r="Z31" s="206"/>
    </row>
    <row r="32" spans="1:26" ht="11.25" customHeight="1">
      <c r="A32" s="2064" t="s">
        <v>696</v>
      </c>
      <c r="B32" s="2053"/>
      <c r="C32" s="2044"/>
      <c r="D32" s="2044"/>
      <c r="E32" s="2044"/>
      <c r="F32" s="2044"/>
      <c r="G32" s="2044"/>
      <c r="H32" s="2044"/>
      <c r="I32" s="2044"/>
      <c r="J32" s="2044"/>
      <c r="K32" s="2044"/>
      <c r="L32" s="2044"/>
      <c r="M32" s="2044"/>
      <c r="N32" s="2044"/>
      <c r="O32" s="2044"/>
      <c r="P32" s="2044"/>
      <c r="Q32" s="2044"/>
      <c r="R32" s="2044"/>
      <c r="S32" s="2044"/>
      <c r="T32" s="2044"/>
      <c r="U32" s="2044"/>
      <c r="V32" s="2054"/>
      <c r="W32" s="2065"/>
      <c r="X32" s="2054"/>
      <c r="Y32" s="2066"/>
      <c r="Z32" s="206"/>
    </row>
    <row r="33" spans="1:26" ht="11.25" customHeight="1">
      <c r="A33" s="2052" t="s">
        <v>697</v>
      </c>
      <c r="B33" s="2053"/>
      <c r="C33" s="2044"/>
      <c r="D33" s="2044"/>
      <c r="E33" s="2044"/>
      <c r="F33" s="2044"/>
      <c r="G33" s="2044"/>
      <c r="H33" s="2044"/>
      <c r="I33" s="2044"/>
      <c r="J33" s="2044"/>
      <c r="K33" s="2044"/>
      <c r="L33" s="2044"/>
      <c r="M33" s="2044"/>
      <c r="N33" s="2044"/>
      <c r="O33" s="2044"/>
      <c r="P33" s="2044"/>
      <c r="Q33" s="2044"/>
      <c r="R33" s="2044"/>
      <c r="S33" s="2044"/>
      <c r="T33" s="2044"/>
      <c r="U33" s="2044"/>
      <c r="V33" s="2044"/>
      <c r="W33" s="2044"/>
      <c r="X33" s="2044"/>
      <c r="Y33" s="2056"/>
      <c r="Z33" s="210"/>
    </row>
    <row r="34" spans="1:26" ht="11.25" customHeight="1">
      <c r="A34" s="2052" t="s">
        <v>698</v>
      </c>
      <c r="B34" s="2053"/>
      <c r="C34" s="2044"/>
      <c r="D34" s="2044"/>
      <c r="E34" s="2044"/>
      <c r="F34" s="2044"/>
      <c r="G34" s="2044"/>
      <c r="H34" s="2044"/>
      <c r="I34" s="2044"/>
      <c r="J34" s="2044"/>
      <c r="K34" s="2044"/>
      <c r="L34" s="2044"/>
      <c r="M34" s="2044"/>
      <c r="N34" s="2044"/>
      <c r="O34" s="2044"/>
      <c r="P34" s="2044"/>
      <c r="Q34" s="2044"/>
      <c r="R34" s="2044"/>
      <c r="S34" s="2044"/>
      <c r="T34" s="2044"/>
      <c r="U34" s="2044"/>
      <c r="V34" s="2044"/>
      <c r="W34" s="2044"/>
      <c r="X34" s="2044"/>
      <c r="Y34" s="2056"/>
      <c r="Z34" s="210"/>
    </row>
    <row r="35" spans="1:26" ht="11.25" customHeight="1">
      <c r="A35" s="2052"/>
      <c r="B35" s="2044"/>
      <c r="C35" s="2044"/>
      <c r="D35" s="2044"/>
      <c r="E35" s="2044"/>
      <c r="F35" s="2044"/>
      <c r="G35" s="2044"/>
      <c r="H35" s="2044"/>
      <c r="I35" s="2044"/>
      <c r="J35" s="2044"/>
      <c r="K35" s="2044"/>
      <c r="L35" s="2044"/>
      <c r="M35" s="2044"/>
      <c r="N35" s="2044"/>
      <c r="O35" s="2044"/>
      <c r="P35" s="2044"/>
      <c r="Q35" s="2044"/>
      <c r="R35" s="2044"/>
      <c r="S35" s="2044"/>
      <c r="T35" s="2044"/>
      <c r="U35" s="2044"/>
      <c r="V35" s="2044"/>
      <c r="W35" s="2044"/>
      <c r="X35" s="2044"/>
      <c r="Y35" s="2056"/>
      <c r="Z35" s="206"/>
    </row>
    <row r="36" spans="1:26" ht="11.25" customHeight="1">
      <c r="A36" s="2067"/>
      <c r="B36" s="2068"/>
      <c r="C36" s="2069"/>
      <c r="D36" s="2070"/>
      <c r="E36" s="2070"/>
      <c r="F36" s="2070"/>
      <c r="G36" s="2070"/>
      <c r="H36" s="2070"/>
      <c r="I36" s="2070"/>
      <c r="J36" s="2070"/>
      <c r="K36" s="2070"/>
      <c r="L36" s="2071"/>
      <c r="M36" s="2070"/>
      <c r="N36" s="2070"/>
      <c r="O36" s="2070"/>
      <c r="P36" s="2069"/>
      <c r="Q36" s="2070"/>
      <c r="R36" s="2072"/>
      <c r="S36" s="2070"/>
      <c r="T36" s="2070"/>
      <c r="U36" s="2072"/>
      <c r="V36" s="2070" t="s">
        <v>699</v>
      </c>
      <c r="W36" s="2070"/>
      <c r="X36" s="2072"/>
      <c r="Y36" s="2073"/>
      <c r="Z36" s="207"/>
    </row>
    <row r="37" spans="1:26" ht="11.25" customHeight="1">
      <c r="A37" s="2074"/>
      <c r="B37" s="2044"/>
      <c r="C37" s="2048"/>
      <c r="D37" s="2055"/>
      <c r="E37" s="2055"/>
      <c r="F37" s="2055"/>
      <c r="G37" s="2055"/>
      <c r="H37" s="2055"/>
      <c r="I37" s="2055"/>
      <c r="J37" s="2055"/>
      <c r="K37" s="2055"/>
      <c r="L37" s="2075"/>
      <c r="M37" s="2055"/>
      <c r="N37" s="2055"/>
      <c r="O37" s="2055"/>
      <c r="P37" s="2048"/>
      <c r="Q37" s="2055"/>
      <c r="R37" s="2076"/>
      <c r="S37" s="2075" t="s">
        <v>700</v>
      </c>
      <c r="T37" s="2055"/>
      <c r="U37" s="2076"/>
      <c r="V37" s="216" t="s">
        <v>701</v>
      </c>
      <c r="W37" s="216"/>
      <c r="X37" s="2077"/>
      <c r="Y37" s="2056"/>
      <c r="Z37" s="207"/>
    </row>
    <row r="38" spans="1:26" ht="11.25" customHeight="1">
      <c r="A38" s="2074"/>
      <c r="B38" s="2054"/>
      <c r="C38" s="2078"/>
      <c r="D38" s="2055"/>
      <c r="E38" s="2055"/>
      <c r="F38" s="2055"/>
      <c r="G38" s="2055"/>
      <c r="H38" s="2055"/>
      <c r="I38" s="2055"/>
      <c r="J38" s="2055"/>
      <c r="K38" s="2055"/>
      <c r="L38" s="2079"/>
      <c r="M38" s="2055"/>
      <c r="N38" s="2055"/>
      <c r="O38" s="2055"/>
      <c r="P38" s="2048"/>
      <c r="Q38" s="2055"/>
      <c r="R38" s="2080"/>
      <c r="S38" s="2075" t="s">
        <v>702</v>
      </c>
      <c r="T38" s="2048"/>
      <c r="U38" s="2076"/>
      <c r="V38" s="216" t="s">
        <v>703</v>
      </c>
      <c r="W38" s="2063"/>
      <c r="X38" s="2081"/>
      <c r="Y38" s="2056"/>
      <c r="Z38" s="207"/>
    </row>
    <row r="39" spans="1:26" ht="11.25" customHeight="1">
      <c r="A39" s="2082" t="s">
        <v>704</v>
      </c>
      <c r="B39" s="2055" t="s">
        <v>705</v>
      </c>
      <c r="C39" s="2048"/>
      <c r="D39" s="2055"/>
      <c r="E39" s="2055"/>
      <c r="F39" s="2055"/>
      <c r="G39" s="2055"/>
      <c r="H39" s="2055"/>
      <c r="I39" s="2055"/>
      <c r="J39" s="2055"/>
      <c r="K39" s="2055"/>
      <c r="L39" s="2075" t="s">
        <v>706</v>
      </c>
      <c r="M39" s="2055"/>
      <c r="N39" s="2055"/>
      <c r="O39" s="2055"/>
      <c r="P39" s="2048"/>
      <c r="Q39" s="2055"/>
      <c r="R39" s="2080"/>
      <c r="S39" s="2075" t="s">
        <v>707</v>
      </c>
      <c r="T39" s="2048"/>
      <c r="U39" s="2076"/>
      <c r="V39" s="2083"/>
      <c r="W39" s="2084" t="s">
        <v>708</v>
      </c>
      <c r="X39" s="2077"/>
      <c r="Y39" s="2085" t="s">
        <v>704</v>
      </c>
      <c r="Z39" s="207"/>
    </row>
    <row r="40" spans="1:26" ht="11.25" customHeight="1">
      <c r="A40" s="2082" t="s">
        <v>750</v>
      </c>
      <c r="B40" s="2055" t="s">
        <v>751</v>
      </c>
      <c r="C40" s="2078"/>
      <c r="D40" s="2078"/>
      <c r="E40" s="2055"/>
      <c r="F40" s="2055"/>
      <c r="G40" s="2055"/>
      <c r="H40" s="2055"/>
      <c r="I40" s="2055"/>
      <c r="J40" s="2055"/>
      <c r="K40" s="2055"/>
      <c r="L40" s="2075" t="s">
        <v>751</v>
      </c>
      <c r="M40" s="2055"/>
      <c r="N40" s="2055"/>
      <c r="O40" s="2055"/>
      <c r="P40" s="2048"/>
      <c r="Q40" s="2055"/>
      <c r="R40" s="2080"/>
      <c r="S40" s="2075" t="s">
        <v>752</v>
      </c>
      <c r="T40" s="2048"/>
      <c r="U40" s="2076"/>
      <c r="V40" s="2076" t="s">
        <v>753</v>
      </c>
      <c r="W40" s="2076" t="s">
        <v>754</v>
      </c>
      <c r="X40" s="2086" t="s">
        <v>755</v>
      </c>
      <c r="Y40" s="2085" t="s">
        <v>750</v>
      </c>
      <c r="Z40" s="207"/>
    </row>
    <row r="41" spans="1:26" ht="11.25" customHeight="1">
      <c r="A41" s="2087"/>
      <c r="B41" s="2057"/>
      <c r="C41" s="216" t="s">
        <v>756</v>
      </c>
      <c r="D41" s="216"/>
      <c r="E41" s="216"/>
      <c r="F41" s="216"/>
      <c r="G41" s="216"/>
      <c r="H41" s="216"/>
      <c r="I41" s="216"/>
      <c r="J41" s="216"/>
      <c r="K41" s="216"/>
      <c r="L41" s="2088" t="s">
        <v>757</v>
      </c>
      <c r="M41" s="216"/>
      <c r="N41" s="216"/>
      <c r="O41" s="216"/>
      <c r="P41" s="2063"/>
      <c r="Q41" s="216"/>
      <c r="R41" s="2077"/>
      <c r="S41" s="2088" t="s">
        <v>758</v>
      </c>
      <c r="T41" s="216"/>
      <c r="U41" s="2077"/>
      <c r="V41" s="2077" t="s">
        <v>759</v>
      </c>
      <c r="W41" s="2077" t="s">
        <v>760</v>
      </c>
      <c r="X41" s="2089" t="s">
        <v>761</v>
      </c>
      <c r="Y41" s="2090"/>
      <c r="Z41" s="207"/>
    </row>
    <row r="42" spans="1:26" ht="11.25" customHeight="1">
      <c r="A42" s="2091">
        <v>1</v>
      </c>
      <c r="B42" s="2092"/>
      <c r="C42" s="2057"/>
      <c r="D42" s="2057"/>
      <c r="E42" s="2057"/>
      <c r="F42" s="2057"/>
      <c r="G42" s="2057"/>
      <c r="H42" s="2057"/>
      <c r="I42" s="2057"/>
      <c r="J42" s="2057"/>
      <c r="K42" s="2057"/>
      <c r="L42" s="2093"/>
      <c r="M42" s="2057"/>
      <c r="N42" s="2057"/>
      <c r="O42" s="2057"/>
      <c r="P42" s="2094"/>
      <c r="Q42" s="2057"/>
      <c r="R42" s="2095"/>
      <c r="S42" s="216"/>
      <c r="T42" s="216"/>
      <c r="U42" s="2096"/>
      <c r="V42" s="2092"/>
      <c r="W42" s="2097"/>
      <c r="X42" s="2098"/>
      <c r="Y42" s="2099">
        <v>1</v>
      </c>
      <c r="Z42" s="219"/>
    </row>
    <row r="43" spans="1:26" ht="11.25" customHeight="1">
      <c r="A43" s="2091">
        <v>2</v>
      </c>
      <c r="B43" s="2092"/>
      <c r="C43" s="2057" t="s">
        <v>407</v>
      </c>
      <c r="D43" s="2057"/>
      <c r="E43" s="2057"/>
      <c r="F43" s="2057"/>
      <c r="G43" s="2057"/>
      <c r="H43" s="2057"/>
      <c r="I43" s="2057"/>
      <c r="J43" s="2057"/>
      <c r="K43" s="2057"/>
      <c r="L43" s="2093"/>
      <c r="M43" s="2057" t="s">
        <v>1058</v>
      </c>
      <c r="N43" s="2057"/>
      <c r="O43" s="2057"/>
      <c r="P43" s="2094"/>
      <c r="Q43" s="2057"/>
      <c r="R43" s="2095"/>
      <c r="S43" s="2672">
        <v>213</v>
      </c>
      <c r="T43" s="2673"/>
      <c r="U43" s="2674"/>
      <c r="V43" s="2101">
        <v>213</v>
      </c>
      <c r="W43" s="2102"/>
      <c r="X43" s="2100"/>
      <c r="Y43" s="2099">
        <v>2</v>
      </c>
      <c r="Z43" s="219"/>
    </row>
    <row r="44" spans="1:26" ht="11.25" customHeight="1">
      <c r="A44" s="2091">
        <v>3</v>
      </c>
      <c r="B44" s="2092"/>
      <c r="C44" s="2057"/>
      <c r="D44" s="2057"/>
      <c r="E44" s="2057"/>
      <c r="F44" s="2057" t="s">
        <v>651</v>
      </c>
      <c r="G44" s="2057"/>
      <c r="H44" s="2057"/>
      <c r="I44" s="2057"/>
      <c r="J44" s="2057"/>
      <c r="K44" s="2057"/>
      <c r="L44" s="2093"/>
      <c r="M44" s="2057" t="s">
        <v>408</v>
      </c>
      <c r="N44" s="2057"/>
      <c r="O44" s="2057"/>
      <c r="P44" s="2094"/>
      <c r="Q44" s="2057"/>
      <c r="R44" s="2095"/>
      <c r="S44" s="2057"/>
      <c r="T44" s="2057"/>
      <c r="U44" s="2100"/>
      <c r="V44" s="2103"/>
      <c r="W44" s="2102"/>
      <c r="X44" s="2104"/>
      <c r="Y44" s="2099">
        <v>3</v>
      </c>
      <c r="Z44" s="219"/>
    </row>
    <row r="45" spans="1:26" ht="11.25" customHeight="1">
      <c r="A45" s="2091">
        <v>4</v>
      </c>
      <c r="B45" s="2092"/>
      <c r="C45" s="2057"/>
      <c r="D45" s="2057"/>
      <c r="E45" s="2057"/>
      <c r="F45" s="2057"/>
      <c r="G45" s="2057"/>
      <c r="H45" s="2057"/>
      <c r="I45" s="2057"/>
      <c r="J45" s="2057"/>
      <c r="K45" s="2057"/>
      <c r="L45" s="2093"/>
      <c r="M45" s="2057"/>
      <c r="N45" s="2057"/>
      <c r="O45" s="2057"/>
      <c r="P45" s="2094"/>
      <c r="Q45" s="2057"/>
      <c r="R45" s="2095"/>
      <c r="S45" s="2057"/>
      <c r="T45" s="2057"/>
      <c r="U45" s="2100"/>
      <c r="V45" s="2103"/>
      <c r="W45" s="2102"/>
      <c r="X45" s="2104"/>
      <c r="Y45" s="2099">
        <v>4</v>
      </c>
      <c r="Z45" s="219"/>
    </row>
    <row r="46" spans="1:26" ht="11.25" customHeight="1">
      <c r="A46" s="2091">
        <v>5</v>
      </c>
      <c r="B46" s="2092"/>
      <c r="C46" s="2057"/>
      <c r="D46" s="2057"/>
      <c r="E46" s="2057"/>
      <c r="F46" s="2057"/>
      <c r="G46" s="2057"/>
      <c r="H46" s="2057"/>
      <c r="I46" s="2057"/>
      <c r="J46" s="2057"/>
      <c r="K46" s="2057"/>
      <c r="L46" s="2093"/>
      <c r="M46" s="2057"/>
      <c r="N46" s="2057"/>
      <c r="O46" s="2057"/>
      <c r="P46" s="2094"/>
      <c r="Q46" s="2057"/>
      <c r="R46" s="2095"/>
      <c r="S46" s="2057"/>
      <c r="T46" s="2057"/>
      <c r="U46" s="2100"/>
      <c r="V46" s="2103"/>
      <c r="W46" s="2102"/>
      <c r="X46" s="2104"/>
      <c r="Y46" s="2099">
        <v>5</v>
      </c>
      <c r="Z46" s="219"/>
    </row>
    <row r="47" spans="1:26" ht="11.25" customHeight="1">
      <c r="A47" s="2091">
        <v>6</v>
      </c>
      <c r="B47" s="2092"/>
      <c r="C47" s="2057" t="s">
        <v>407</v>
      </c>
      <c r="D47" s="2057"/>
      <c r="E47" s="2057"/>
      <c r="F47" s="2057"/>
      <c r="G47" s="2057"/>
      <c r="H47" s="2057"/>
      <c r="I47" s="2057"/>
      <c r="J47" s="2057"/>
      <c r="K47" s="2057"/>
      <c r="L47" s="2093"/>
      <c r="M47" s="2057" t="s">
        <v>1058</v>
      </c>
      <c r="N47" s="2057"/>
      <c r="O47" s="2057"/>
      <c r="P47" s="2094"/>
      <c r="Q47" s="2057"/>
      <c r="R47" s="2095"/>
      <c r="S47" s="2057"/>
      <c r="T47" s="2092" t="s">
        <v>846</v>
      </c>
      <c r="U47" s="2100"/>
      <c r="V47" s="2101" t="s">
        <v>846</v>
      </c>
      <c r="W47" s="2102"/>
      <c r="X47" s="2104"/>
      <c r="Y47" s="2099">
        <v>6</v>
      </c>
      <c r="Z47" s="219"/>
    </row>
    <row r="48" spans="1:26" ht="11.25" customHeight="1">
      <c r="A48" s="2091">
        <v>7</v>
      </c>
      <c r="B48" s="2092"/>
      <c r="C48" s="2057"/>
      <c r="D48" s="2057"/>
      <c r="E48" s="2057"/>
      <c r="F48" s="2057" t="s">
        <v>652</v>
      </c>
      <c r="G48" s="2057"/>
      <c r="H48" s="2057"/>
      <c r="I48" s="2057"/>
      <c r="J48" s="2057"/>
      <c r="K48" s="2057"/>
      <c r="L48" s="2093"/>
      <c r="M48" s="2057" t="s">
        <v>408</v>
      </c>
      <c r="N48" s="2057"/>
      <c r="O48" s="2057"/>
      <c r="P48" s="2094"/>
      <c r="Q48" s="2057"/>
      <c r="R48" s="2095"/>
      <c r="S48" s="2057"/>
      <c r="T48" s="2057"/>
      <c r="U48" s="2100"/>
      <c r="V48" s="2103"/>
      <c r="W48" s="2102"/>
      <c r="X48" s="2104"/>
      <c r="Y48" s="2099">
        <v>7</v>
      </c>
      <c r="Z48" s="219"/>
    </row>
    <row r="49" spans="1:26" s="207" customFormat="1" ht="11.25" customHeight="1">
      <c r="A49" s="2091">
        <v>8</v>
      </c>
      <c r="B49" s="2092"/>
      <c r="C49" s="2057"/>
      <c r="D49" s="2057"/>
      <c r="E49" s="2057"/>
      <c r="F49" s="2057"/>
      <c r="G49" s="2057"/>
      <c r="H49" s="2057"/>
      <c r="I49" s="2057"/>
      <c r="J49" s="2057"/>
      <c r="K49" s="2057"/>
      <c r="L49" s="2093"/>
      <c r="M49" s="2057"/>
      <c r="N49" s="2057"/>
      <c r="O49" s="2057"/>
      <c r="P49" s="2094"/>
      <c r="Q49" s="2057"/>
      <c r="R49" s="2095"/>
      <c r="S49" s="2057"/>
      <c r="T49" s="2057"/>
      <c r="U49" s="2100"/>
      <c r="V49" s="2103"/>
      <c r="W49" s="2102"/>
      <c r="X49" s="2104"/>
      <c r="Y49" s="2099">
        <v>8</v>
      </c>
      <c r="Z49" s="219"/>
    </row>
    <row r="50" spans="1:26" s="207" customFormat="1" ht="11.25" customHeight="1">
      <c r="A50" s="2091">
        <v>9</v>
      </c>
      <c r="B50" s="2092"/>
      <c r="C50" s="2057"/>
      <c r="D50" s="2057"/>
      <c r="E50" s="2057"/>
      <c r="F50" s="2057"/>
      <c r="G50" s="2057"/>
      <c r="H50" s="2057"/>
      <c r="I50" s="2057"/>
      <c r="J50" s="2057"/>
      <c r="K50" s="2057"/>
      <c r="L50" s="2093"/>
      <c r="M50" s="2057"/>
      <c r="N50" s="2057"/>
      <c r="O50" s="2057"/>
      <c r="P50" s="2094"/>
      <c r="Q50" s="2057"/>
      <c r="R50" s="2095"/>
      <c r="S50" s="2057"/>
      <c r="T50" s="2057"/>
      <c r="U50" s="2100"/>
      <c r="V50" s="2103"/>
      <c r="W50" s="2102"/>
      <c r="X50" s="2104"/>
      <c r="Y50" s="2099">
        <v>9</v>
      </c>
      <c r="Z50" s="219"/>
    </row>
    <row r="51" spans="1:26" s="207" customFormat="1" ht="11.25" customHeight="1">
      <c r="A51" s="2091">
        <v>10</v>
      </c>
      <c r="B51" s="2092"/>
      <c r="C51" s="2057"/>
      <c r="D51" s="2057"/>
      <c r="E51" s="2057"/>
      <c r="F51" s="2057"/>
      <c r="G51" s="2057"/>
      <c r="H51" s="2057"/>
      <c r="I51" s="2057"/>
      <c r="J51" s="2057"/>
      <c r="K51" s="2057"/>
      <c r="L51" s="2093"/>
      <c r="M51" s="2057"/>
      <c r="N51" s="2057"/>
      <c r="O51" s="2057"/>
      <c r="P51" s="2094"/>
      <c r="Q51" s="2057"/>
      <c r="R51" s="2095"/>
      <c r="S51" s="2057"/>
      <c r="T51" s="2057"/>
      <c r="U51" s="2100"/>
      <c r="V51" s="2103"/>
      <c r="W51" s="2102"/>
      <c r="X51" s="2104"/>
      <c r="Y51" s="2099">
        <v>10</v>
      </c>
      <c r="Z51" s="219"/>
    </row>
    <row r="52" spans="1:26" ht="11.25" customHeight="1">
      <c r="A52" s="2091">
        <v>11</v>
      </c>
      <c r="B52" s="2092"/>
      <c r="C52" s="2057"/>
      <c r="D52" s="2057"/>
      <c r="E52" s="2057"/>
      <c r="F52" s="2057"/>
      <c r="G52" s="2057"/>
      <c r="H52" s="2057"/>
      <c r="I52" s="2057"/>
      <c r="J52" s="2057"/>
      <c r="K52" s="2057"/>
      <c r="L52" s="2093"/>
      <c r="M52" s="2057"/>
      <c r="N52" s="2057"/>
      <c r="O52" s="2057"/>
      <c r="P52" s="2094"/>
      <c r="Q52" s="2057"/>
      <c r="R52" s="2095"/>
      <c r="S52" s="2057"/>
      <c r="T52" s="2057"/>
      <c r="U52" s="2100"/>
      <c r="V52" s="2103"/>
      <c r="W52" s="2102"/>
      <c r="X52" s="2104"/>
      <c r="Y52" s="2099">
        <v>11</v>
      </c>
      <c r="Z52" s="219"/>
    </row>
    <row r="53" spans="1:26" ht="11.25" customHeight="1">
      <c r="A53" s="2091">
        <v>12</v>
      </c>
      <c r="B53" s="2092"/>
      <c r="C53" s="2057"/>
      <c r="D53" s="2057"/>
      <c r="E53" s="2057"/>
      <c r="F53" s="2057"/>
      <c r="G53" s="2057"/>
      <c r="H53" s="2057"/>
      <c r="I53" s="2057"/>
      <c r="J53" s="2057"/>
      <c r="K53" s="2057"/>
      <c r="L53" s="2093"/>
      <c r="M53" s="2057"/>
      <c r="N53" s="2057"/>
      <c r="O53" s="2057"/>
      <c r="P53" s="2094"/>
      <c r="Q53" s="2057"/>
      <c r="R53" s="2095"/>
      <c r="S53" s="2057"/>
      <c r="T53" s="2057"/>
      <c r="U53" s="2100"/>
      <c r="V53" s="2103"/>
      <c r="W53" s="2102"/>
      <c r="X53" s="2104"/>
      <c r="Y53" s="2099">
        <v>12</v>
      </c>
      <c r="Z53" s="219"/>
    </row>
    <row r="54" spans="1:26" ht="11.25" customHeight="1">
      <c r="A54" s="2091">
        <v>13</v>
      </c>
      <c r="B54" s="2092"/>
      <c r="C54" s="2057"/>
      <c r="D54" s="2057"/>
      <c r="E54" s="2057"/>
      <c r="F54" s="2057"/>
      <c r="G54" s="2057"/>
      <c r="H54" s="2057"/>
      <c r="I54" s="2057"/>
      <c r="J54" s="2057"/>
      <c r="K54" s="2057"/>
      <c r="L54" s="2093"/>
      <c r="M54" s="2057"/>
      <c r="N54" s="2057"/>
      <c r="O54" s="2057"/>
      <c r="P54" s="2094"/>
      <c r="Q54" s="2057"/>
      <c r="R54" s="2095"/>
      <c r="S54" s="2057"/>
      <c r="T54" s="2057"/>
      <c r="U54" s="2100"/>
      <c r="V54" s="2103"/>
      <c r="W54" s="2102"/>
      <c r="X54" s="2104"/>
      <c r="Y54" s="2099">
        <v>13</v>
      </c>
      <c r="Z54" s="219"/>
    </row>
    <row r="55" spans="1:26" ht="11.25" customHeight="1">
      <c r="A55" s="2091">
        <v>14</v>
      </c>
      <c r="B55" s="2092"/>
      <c r="C55" s="2057"/>
      <c r="D55" s="2057"/>
      <c r="E55" s="2057"/>
      <c r="F55" s="2057"/>
      <c r="G55" s="2057"/>
      <c r="H55" s="2057"/>
      <c r="I55" s="2057"/>
      <c r="J55" s="2057"/>
      <c r="K55" s="2057"/>
      <c r="L55" s="2093"/>
      <c r="M55" s="2057"/>
      <c r="N55" s="2057"/>
      <c r="O55" s="2057"/>
      <c r="P55" s="2094"/>
      <c r="Q55" s="2057"/>
      <c r="R55" s="2095"/>
      <c r="S55" s="2057"/>
      <c r="T55" s="2057"/>
      <c r="U55" s="2100"/>
      <c r="V55" s="2103"/>
      <c r="W55" s="2102"/>
      <c r="X55" s="2104"/>
      <c r="Y55" s="2099">
        <v>14</v>
      </c>
      <c r="Z55" s="219"/>
    </row>
    <row r="56" spans="1:26" ht="11.25" customHeight="1">
      <c r="A56" s="2091">
        <v>15</v>
      </c>
      <c r="B56" s="2092"/>
      <c r="C56" s="2057"/>
      <c r="D56" s="2057"/>
      <c r="E56" s="2057"/>
      <c r="F56" s="2057"/>
      <c r="G56" s="2057"/>
      <c r="H56" s="2057"/>
      <c r="I56" s="2057"/>
      <c r="J56" s="2057"/>
      <c r="K56" s="2057"/>
      <c r="L56" s="2093"/>
      <c r="M56" s="2057"/>
      <c r="N56" s="2057"/>
      <c r="O56" s="2057"/>
      <c r="P56" s="2094"/>
      <c r="Q56" s="2057"/>
      <c r="R56" s="2095"/>
      <c r="S56" s="2057"/>
      <c r="T56" s="2057"/>
      <c r="U56" s="2100"/>
      <c r="V56" s="2103"/>
      <c r="W56" s="2102"/>
      <c r="X56" s="2104"/>
      <c r="Y56" s="2099">
        <v>15</v>
      </c>
      <c r="Z56" s="219"/>
    </row>
    <row r="57" spans="1:26" ht="11.25" customHeight="1">
      <c r="A57" s="2091">
        <v>16</v>
      </c>
      <c r="B57" s="2092"/>
      <c r="C57" s="2057"/>
      <c r="D57" s="2057"/>
      <c r="E57" s="2057"/>
      <c r="F57" s="2057"/>
      <c r="G57" s="2057"/>
      <c r="H57" s="2057"/>
      <c r="I57" s="2057"/>
      <c r="J57" s="2057"/>
      <c r="K57" s="2057"/>
      <c r="L57" s="2093"/>
      <c r="M57" s="2057"/>
      <c r="N57" s="2057"/>
      <c r="O57" s="2057"/>
      <c r="P57" s="2094"/>
      <c r="Q57" s="2057"/>
      <c r="R57" s="2095"/>
      <c r="S57" s="2057"/>
      <c r="T57" s="2057"/>
      <c r="U57" s="2100"/>
      <c r="V57" s="2103"/>
      <c r="W57" s="2102"/>
      <c r="X57" s="2104"/>
      <c r="Y57" s="2099">
        <v>16</v>
      </c>
      <c r="Z57" s="219"/>
    </row>
    <row r="58" spans="1:26" ht="11.25" customHeight="1">
      <c r="A58" s="2091">
        <v>17</v>
      </c>
      <c r="B58" s="2092"/>
      <c r="C58" s="2057"/>
      <c r="D58" s="2057"/>
      <c r="E58" s="2057"/>
      <c r="F58" s="2057"/>
      <c r="G58" s="2057"/>
      <c r="H58" s="2057"/>
      <c r="I58" s="2057"/>
      <c r="J58" s="2057"/>
      <c r="K58" s="2057"/>
      <c r="L58" s="2093"/>
      <c r="M58" s="2057"/>
      <c r="N58" s="2057"/>
      <c r="O58" s="2057"/>
      <c r="P58" s="2094"/>
      <c r="Q58" s="2057"/>
      <c r="R58" s="2095"/>
      <c r="S58" s="2057"/>
      <c r="T58" s="2057"/>
      <c r="U58" s="2100"/>
      <c r="V58" s="2103"/>
      <c r="W58" s="2102"/>
      <c r="X58" s="2104"/>
      <c r="Y58" s="2099">
        <v>17</v>
      </c>
      <c r="Z58" s="219"/>
    </row>
    <row r="59" spans="1:26" ht="11.25" customHeight="1">
      <c r="A59" s="2091">
        <v>18</v>
      </c>
      <c r="B59" s="2092"/>
      <c r="C59" s="2057"/>
      <c r="D59" s="2057"/>
      <c r="E59" s="2057"/>
      <c r="F59" s="2057"/>
      <c r="G59" s="2057"/>
      <c r="H59" s="2057"/>
      <c r="I59" s="2057"/>
      <c r="J59" s="2057"/>
      <c r="K59" s="2057"/>
      <c r="L59" s="2093"/>
      <c r="M59" s="2057"/>
      <c r="N59" s="2057"/>
      <c r="O59" s="2057"/>
      <c r="P59" s="2094"/>
      <c r="Q59" s="2057"/>
      <c r="R59" s="2095"/>
      <c r="S59" s="2057"/>
      <c r="T59" s="2057"/>
      <c r="U59" s="2100"/>
      <c r="V59" s="2103"/>
      <c r="W59" s="2102"/>
      <c r="X59" s="2104"/>
      <c r="Y59" s="2099">
        <v>18</v>
      </c>
      <c r="Z59" s="219"/>
    </row>
    <row r="60" spans="1:26" ht="11.25" customHeight="1">
      <c r="A60" s="2091">
        <v>19</v>
      </c>
      <c r="B60" s="2092"/>
      <c r="C60" s="2057"/>
      <c r="D60" s="2057"/>
      <c r="E60" s="2057"/>
      <c r="F60" s="2057"/>
      <c r="G60" s="2057"/>
      <c r="H60" s="2057"/>
      <c r="I60" s="2057"/>
      <c r="J60" s="2057"/>
      <c r="K60" s="2057"/>
      <c r="L60" s="2093"/>
      <c r="M60" s="2057"/>
      <c r="N60" s="2057"/>
      <c r="O60" s="2057"/>
      <c r="P60" s="2094"/>
      <c r="Q60" s="2057"/>
      <c r="R60" s="2095"/>
      <c r="S60" s="2057"/>
      <c r="T60" s="2057"/>
      <c r="U60" s="2100"/>
      <c r="V60" s="2103"/>
      <c r="W60" s="2102"/>
      <c r="X60" s="2104"/>
      <c r="Y60" s="2099">
        <v>19</v>
      </c>
      <c r="Z60" s="219"/>
    </row>
    <row r="61" spans="1:26" ht="11.25" customHeight="1">
      <c r="A61" s="2091">
        <v>20</v>
      </c>
      <c r="B61" s="2092"/>
      <c r="C61" s="2057"/>
      <c r="D61" s="2057"/>
      <c r="E61" s="2057"/>
      <c r="F61" s="2057"/>
      <c r="G61" s="2057"/>
      <c r="H61" s="2057"/>
      <c r="I61" s="2057"/>
      <c r="J61" s="2057"/>
      <c r="K61" s="2057"/>
      <c r="L61" s="2093"/>
      <c r="M61" s="2057"/>
      <c r="N61" s="2057"/>
      <c r="O61" s="2057"/>
      <c r="P61" s="2094"/>
      <c r="Q61" s="2057"/>
      <c r="R61" s="2095"/>
      <c r="S61" s="2057"/>
      <c r="T61" s="2057"/>
      <c r="U61" s="2100"/>
      <c r="V61" s="2103"/>
      <c r="W61" s="2102"/>
      <c r="X61" s="2104"/>
      <c r="Y61" s="2099">
        <v>20</v>
      </c>
      <c r="Z61" s="219"/>
    </row>
    <row r="62" spans="1:26" ht="11.25" customHeight="1">
      <c r="A62" s="2091">
        <v>21</v>
      </c>
      <c r="B62" s="2092"/>
      <c r="C62" s="2057"/>
      <c r="D62" s="2057"/>
      <c r="E62" s="2057"/>
      <c r="F62" s="2057"/>
      <c r="G62" s="2057"/>
      <c r="H62" s="2057"/>
      <c r="I62" s="2057"/>
      <c r="J62" s="2057"/>
      <c r="K62" s="2057"/>
      <c r="L62" s="2093"/>
      <c r="M62" s="2057"/>
      <c r="N62" s="2057"/>
      <c r="O62" s="2057"/>
      <c r="P62" s="2094"/>
      <c r="Q62" s="2057"/>
      <c r="R62" s="2095"/>
      <c r="S62" s="2057"/>
      <c r="T62" s="2057"/>
      <c r="U62" s="2100"/>
      <c r="V62" s="2103"/>
      <c r="W62" s="2102"/>
      <c r="X62" s="2104"/>
      <c r="Y62" s="2099">
        <v>21</v>
      </c>
      <c r="Z62" s="219"/>
    </row>
    <row r="63" spans="1:26" ht="11.25" customHeight="1">
      <c r="A63" s="2091">
        <v>22</v>
      </c>
      <c r="B63" s="2092"/>
      <c r="C63" s="2057"/>
      <c r="D63" s="2057"/>
      <c r="E63" s="2057"/>
      <c r="F63" s="2057"/>
      <c r="G63" s="2057"/>
      <c r="H63" s="2057"/>
      <c r="I63" s="2057"/>
      <c r="J63" s="2057"/>
      <c r="K63" s="2057"/>
      <c r="L63" s="2093"/>
      <c r="M63" s="2057"/>
      <c r="N63" s="2057"/>
      <c r="O63" s="2057"/>
      <c r="P63" s="2094"/>
      <c r="Q63" s="2057"/>
      <c r="R63" s="2095"/>
      <c r="S63" s="2057"/>
      <c r="T63" s="2057"/>
      <c r="U63" s="2100"/>
      <c r="V63" s="2103"/>
      <c r="W63" s="2102"/>
      <c r="X63" s="2104"/>
      <c r="Y63" s="2099">
        <v>22</v>
      </c>
      <c r="Z63" s="219"/>
    </row>
    <row r="64" spans="1:26" ht="11.25" customHeight="1">
      <c r="A64" s="2091">
        <v>23</v>
      </c>
      <c r="B64" s="2092"/>
      <c r="C64" s="2057"/>
      <c r="D64" s="2057"/>
      <c r="E64" s="2057"/>
      <c r="F64" s="2057"/>
      <c r="G64" s="2057"/>
      <c r="H64" s="2057"/>
      <c r="I64" s="2057"/>
      <c r="J64" s="2057"/>
      <c r="K64" s="2057"/>
      <c r="L64" s="2093"/>
      <c r="M64" s="2057"/>
      <c r="N64" s="2057"/>
      <c r="O64" s="2057"/>
      <c r="P64" s="2094"/>
      <c r="Q64" s="2057"/>
      <c r="R64" s="2095"/>
      <c r="S64" s="2057"/>
      <c r="T64" s="2057"/>
      <c r="U64" s="2100"/>
      <c r="V64" s="2103"/>
      <c r="W64" s="2102"/>
      <c r="X64" s="2104"/>
      <c r="Y64" s="2099">
        <v>23</v>
      </c>
      <c r="Z64" s="219"/>
    </row>
    <row r="65" spans="1:53" ht="11.25" customHeight="1">
      <c r="A65" s="2091">
        <v>24</v>
      </c>
      <c r="B65" s="2092"/>
      <c r="C65" s="2057"/>
      <c r="D65" s="2057"/>
      <c r="E65" s="2057"/>
      <c r="F65" s="2057"/>
      <c r="G65" s="2057"/>
      <c r="H65" s="2057"/>
      <c r="I65" s="2057"/>
      <c r="J65" s="2057"/>
      <c r="K65" s="2057"/>
      <c r="L65" s="2093"/>
      <c r="M65" s="2057"/>
      <c r="N65" s="2057"/>
      <c r="O65" s="2057"/>
      <c r="P65" s="2094"/>
      <c r="Q65" s="2057"/>
      <c r="R65" s="2095"/>
      <c r="S65" s="2057"/>
      <c r="T65" s="2057"/>
      <c r="U65" s="2100"/>
      <c r="V65" s="2103"/>
      <c r="W65" s="2102"/>
      <c r="X65" s="2104"/>
      <c r="Y65" s="2099">
        <v>24</v>
      </c>
      <c r="Z65" s="219"/>
    </row>
    <row r="66" spans="1:53" ht="11.25" customHeight="1">
      <c r="A66" s="2091">
        <v>25</v>
      </c>
      <c r="B66" s="2092"/>
      <c r="C66" s="2057"/>
      <c r="D66" s="2057"/>
      <c r="E66" s="2057"/>
      <c r="F66" s="2057"/>
      <c r="G66" s="2057"/>
      <c r="H66" s="2057"/>
      <c r="I66" s="2057"/>
      <c r="J66" s="2057"/>
      <c r="K66" s="2057"/>
      <c r="L66" s="2093"/>
      <c r="M66" s="2057"/>
      <c r="N66" s="2057"/>
      <c r="O66" s="2057"/>
      <c r="P66" s="2094"/>
      <c r="Q66" s="2057"/>
      <c r="R66" s="2095"/>
      <c r="S66" s="2057"/>
      <c r="T66" s="2057"/>
      <c r="U66" s="2100"/>
      <c r="V66" s="2103"/>
      <c r="W66" s="2102"/>
      <c r="X66" s="2104"/>
      <c r="Y66" s="2099">
        <v>25</v>
      </c>
      <c r="Z66" s="219"/>
      <c r="AA66" s="206"/>
      <c r="AB66" s="206"/>
      <c r="AC66" s="206"/>
      <c r="AD66" s="206"/>
      <c r="AE66" s="206"/>
      <c r="AF66" s="206"/>
      <c r="AG66" s="206"/>
      <c r="AH66" s="206"/>
      <c r="AI66" s="206"/>
      <c r="AJ66" s="206"/>
      <c r="AK66" s="206"/>
      <c r="AL66" s="206"/>
      <c r="AM66" s="206"/>
      <c r="AN66" s="206"/>
      <c r="AO66" s="206"/>
      <c r="AP66" s="206"/>
      <c r="AQ66" s="206"/>
      <c r="AR66" s="219"/>
      <c r="AS66" s="219"/>
      <c r="AT66" s="207"/>
      <c r="AU66" s="207"/>
      <c r="BA66" s="208"/>
    </row>
    <row r="67" spans="1:53" ht="11.25" customHeight="1">
      <c r="A67" s="2091">
        <v>26</v>
      </c>
      <c r="B67" s="2092"/>
      <c r="C67" s="2057"/>
      <c r="D67" s="2057"/>
      <c r="E67" s="2057"/>
      <c r="F67" s="2057"/>
      <c r="G67" s="2057"/>
      <c r="H67" s="2057"/>
      <c r="I67" s="2057"/>
      <c r="J67" s="2057"/>
      <c r="K67" s="2057"/>
      <c r="L67" s="2093"/>
      <c r="M67" s="2057"/>
      <c r="N67" s="2057"/>
      <c r="O67" s="2057"/>
      <c r="P67" s="2094"/>
      <c r="Q67" s="2057"/>
      <c r="R67" s="2095"/>
      <c r="S67" s="2057"/>
      <c r="T67" s="2057"/>
      <c r="U67" s="2100"/>
      <c r="V67" s="2103"/>
      <c r="W67" s="2102"/>
      <c r="X67" s="2104"/>
      <c r="Y67" s="2099">
        <v>26</v>
      </c>
      <c r="Z67" s="219"/>
      <c r="AA67" s="206"/>
      <c r="AB67" s="206"/>
      <c r="AC67" s="206"/>
      <c r="AD67" s="206"/>
      <c r="AE67" s="206"/>
      <c r="AF67" s="206"/>
      <c r="AG67" s="206"/>
      <c r="AH67" s="206"/>
      <c r="AI67" s="206"/>
      <c r="AJ67" s="206"/>
      <c r="AK67" s="206"/>
      <c r="AL67" s="206"/>
      <c r="AM67" s="206"/>
      <c r="AN67" s="206"/>
      <c r="AO67" s="206"/>
      <c r="AP67" s="206"/>
      <c r="AQ67" s="206"/>
      <c r="AR67" s="219"/>
      <c r="AS67" s="219"/>
      <c r="AT67" s="207"/>
      <c r="AU67" s="207"/>
      <c r="BA67" s="208"/>
    </row>
    <row r="68" spans="1:53" ht="11.25" customHeight="1">
      <c r="A68" s="2091">
        <v>27</v>
      </c>
      <c r="B68" s="2092"/>
      <c r="C68" s="2057"/>
      <c r="D68" s="2057"/>
      <c r="E68" s="2057"/>
      <c r="F68" s="2057"/>
      <c r="G68" s="2057"/>
      <c r="H68" s="2057"/>
      <c r="I68" s="2057"/>
      <c r="J68" s="2057"/>
      <c r="K68" s="2057"/>
      <c r="L68" s="2093"/>
      <c r="M68" s="2057"/>
      <c r="N68" s="2057"/>
      <c r="O68" s="2057"/>
      <c r="P68" s="2094"/>
      <c r="Q68" s="2057"/>
      <c r="R68" s="2095"/>
      <c r="S68" s="2057"/>
      <c r="T68" s="2057"/>
      <c r="U68" s="2100"/>
      <c r="V68" s="2103"/>
      <c r="W68" s="2102"/>
      <c r="X68" s="2104"/>
      <c r="Y68" s="2099">
        <v>27</v>
      </c>
      <c r="Z68" s="219"/>
      <c r="AA68" s="206"/>
      <c r="AB68" s="206"/>
      <c r="AC68" s="206"/>
      <c r="AD68" s="206"/>
      <c r="AE68" s="206"/>
      <c r="AF68" s="206"/>
      <c r="AG68" s="206"/>
      <c r="AH68" s="206"/>
      <c r="AI68" s="206"/>
      <c r="AJ68" s="206"/>
      <c r="AK68" s="206"/>
      <c r="AL68" s="206"/>
      <c r="AM68" s="206"/>
      <c r="AN68" s="206"/>
      <c r="AO68" s="206"/>
      <c r="AP68" s="206"/>
      <c r="AQ68" s="206"/>
      <c r="AR68" s="219"/>
      <c r="AS68" s="219"/>
      <c r="AT68" s="207"/>
      <c r="AU68" s="207"/>
      <c r="BA68" s="208"/>
    </row>
    <row r="69" spans="1:53" ht="11.25" customHeight="1">
      <c r="A69" s="2091">
        <v>28</v>
      </c>
      <c r="B69" s="2092"/>
      <c r="C69" s="2057"/>
      <c r="D69" s="2057"/>
      <c r="E69" s="2057"/>
      <c r="F69" s="2057"/>
      <c r="G69" s="2057"/>
      <c r="H69" s="2057"/>
      <c r="I69" s="2057"/>
      <c r="J69" s="2057"/>
      <c r="K69" s="2057"/>
      <c r="L69" s="2093"/>
      <c r="M69" s="2057"/>
      <c r="N69" s="2057"/>
      <c r="O69" s="2057"/>
      <c r="P69" s="2094"/>
      <c r="Q69" s="2057"/>
      <c r="R69" s="2095"/>
      <c r="S69" s="2057"/>
      <c r="T69" s="2057"/>
      <c r="U69" s="2100"/>
      <c r="V69" s="2103"/>
      <c r="W69" s="2102"/>
      <c r="X69" s="2104"/>
      <c r="Y69" s="2099">
        <v>28</v>
      </c>
      <c r="Z69" s="219"/>
      <c r="AA69" s="206"/>
      <c r="AB69" s="206"/>
      <c r="AC69" s="206"/>
      <c r="AD69" s="206"/>
      <c r="AE69" s="206"/>
      <c r="AF69" s="206"/>
      <c r="AG69" s="206"/>
      <c r="AH69" s="206"/>
      <c r="AI69" s="206"/>
      <c r="AJ69" s="206"/>
      <c r="AK69" s="206"/>
      <c r="AL69" s="206"/>
      <c r="AM69" s="206"/>
      <c r="AN69" s="206"/>
      <c r="AO69" s="206"/>
      <c r="AP69" s="206"/>
      <c r="AQ69" s="206"/>
      <c r="AR69" s="219"/>
      <c r="AS69" s="219"/>
      <c r="AT69" s="207"/>
      <c r="AU69" s="207"/>
      <c r="BA69" s="208"/>
    </row>
    <row r="70" spans="1:53" ht="11.25" customHeight="1">
      <c r="A70" s="2091">
        <v>29</v>
      </c>
      <c r="B70" s="2092"/>
      <c r="C70" s="2057"/>
      <c r="D70" s="2057"/>
      <c r="E70" s="2057"/>
      <c r="F70" s="2057"/>
      <c r="G70" s="2057"/>
      <c r="H70" s="2057"/>
      <c r="I70" s="2057"/>
      <c r="J70" s="2057"/>
      <c r="K70" s="2057"/>
      <c r="L70" s="2093"/>
      <c r="M70" s="2057"/>
      <c r="N70" s="2057"/>
      <c r="O70" s="2057"/>
      <c r="P70" s="2094"/>
      <c r="Q70" s="2057"/>
      <c r="R70" s="2095"/>
      <c r="S70" s="2057"/>
      <c r="T70" s="2057"/>
      <c r="U70" s="2100"/>
      <c r="V70" s="2103"/>
      <c r="W70" s="2102"/>
      <c r="X70" s="2104"/>
      <c r="Y70" s="2099">
        <v>29</v>
      </c>
      <c r="Z70" s="219"/>
      <c r="AA70" s="206"/>
      <c r="AB70" s="206"/>
      <c r="AC70" s="206"/>
      <c r="AD70" s="206"/>
      <c r="AE70" s="206"/>
      <c r="AF70" s="206"/>
      <c r="AG70" s="206"/>
      <c r="AH70" s="206"/>
      <c r="AI70" s="206"/>
      <c r="AJ70" s="206"/>
      <c r="AK70" s="206"/>
      <c r="AL70" s="206"/>
      <c r="AM70" s="206"/>
      <c r="AN70" s="206"/>
      <c r="AO70" s="206"/>
      <c r="AP70" s="206"/>
      <c r="AQ70" s="206"/>
      <c r="AR70" s="219"/>
      <c r="AS70" s="219"/>
      <c r="AT70" s="207"/>
      <c r="AU70" s="207"/>
      <c r="BA70" s="208"/>
    </row>
    <row r="71" spans="1:53" ht="11.25" customHeight="1" thickBot="1">
      <c r="A71" s="2105">
        <v>30</v>
      </c>
      <c r="B71" s="2106"/>
      <c r="C71" s="2107"/>
      <c r="D71" s="2107"/>
      <c r="E71" s="2107"/>
      <c r="F71" s="2107"/>
      <c r="G71" s="2107"/>
      <c r="H71" s="2107"/>
      <c r="I71" s="2107"/>
      <c r="J71" s="2107"/>
      <c r="K71" s="2107"/>
      <c r="L71" s="2108"/>
      <c r="M71" s="2107"/>
      <c r="N71" s="2107"/>
      <c r="O71" s="2107"/>
      <c r="P71" s="2109"/>
      <c r="Q71" s="2107"/>
      <c r="R71" s="2110"/>
      <c r="S71" s="2107"/>
      <c r="T71" s="2107"/>
      <c r="U71" s="2111"/>
      <c r="V71" s="2112"/>
      <c r="W71" s="2113"/>
      <c r="X71" s="2114"/>
      <c r="Y71" s="2115">
        <v>30</v>
      </c>
      <c r="Z71" s="219"/>
      <c r="AA71" s="206"/>
      <c r="AB71" s="206"/>
      <c r="AC71" s="206"/>
      <c r="AD71" s="206"/>
      <c r="AE71" s="206"/>
      <c r="AF71" s="206"/>
      <c r="AG71" s="206"/>
      <c r="AH71" s="206"/>
      <c r="AI71" s="206"/>
      <c r="AJ71" s="206"/>
      <c r="AK71" s="206"/>
      <c r="AL71" s="206"/>
      <c r="AM71" s="206"/>
      <c r="AN71" s="206"/>
      <c r="AO71" s="206"/>
      <c r="AP71" s="206"/>
      <c r="AQ71" s="206"/>
      <c r="AR71" s="219"/>
      <c r="AS71" s="219"/>
      <c r="AT71" s="207"/>
      <c r="AU71" s="207"/>
      <c r="BA71" s="208"/>
    </row>
    <row r="72" spans="1:53" ht="11.25" customHeight="1">
      <c r="A72" s="208" t="s">
        <v>195</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6"/>
      <c r="AA72" s="206"/>
      <c r="AB72" s="206"/>
      <c r="AC72" s="206"/>
      <c r="AD72" s="206"/>
      <c r="AE72" s="206"/>
      <c r="AF72" s="206"/>
      <c r="AG72" s="206"/>
      <c r="AH72" s="206"/>
      <c r="AI72" s="206"/>
      <c r="AJ72" s="206"/>
      <c r="AK72" s="207"/>
      <c r="AL72" s="207"/>
      <c r="AM72" s="207"/>
      <c r="AN72" s="207"/>
      <c r="AO72" s="207"/>
      <c r="AP72" s="207"/>
      <c r="AQ72" s="207"/>
      <c r="AR72" s="207"/>
      <c r="AS72" s="207"/>
      <c r="AT72" s="207"/>
      <c r="AU72" s="207"/>
    </row>
    <row r="73" spans="1:53">
      <c r="Z73" s="207"/>
      <c r="AA73" s="207"/>
      <c r="AB73" s="207"/>
      <c r="AC73" s="207"/>
      <c r="AD73" s="207"/>
      <c r="AE73" s="207"/>
      <c r="AF73" s="207"/>
      <c r="AG73" s="207"/>
      <c r="AH73" s="207"/>
      <c r="AI73" s="207"/>
      <c r="AJ73" s="207"/>
      <c r="AK73" s="207"/>
      <c r="AL73" s="207"/>
      <c r="AM73" s="207"/>
      <c r="AN73" s="207"/>
      <c r="AO73" s="207"/>
      <c r="AR73" s="207"/>
      <c r="AS73" s="207"/>
      <c r="AT73" s="207"/>
      <c r="AU73" s="207"/>
    </row>
    <row r="86" spans="1:27" ht="11.25" customHeight="1">
      <c r="A86" s="209" t="s">
        <v>1221</v>
      </c>
      <c r="B86" s="143"/>
      <c r="C86" s="206"/>
      <c r="D86" s="210"/>
      <c r="E86" s="210"/>
      <c r="F86" s="143"/>
      <c r="G86" s="143"/>
      <c r="H86" s="143"/>
      <c r="I86" s="143"/>
      <c r="J86" s="143"/>
      <c r="K86" s="212">
        <v>99</v>
      </c>
      <c r="L86" s="213"/>
      <c r="M86" s="213"/>
      <c r="N86" s="206" t="s">
        <v>1222</v>
      </c>
      <c r="O86" s="206"/>
      <c r="P86" s="206"/>
      <c r="Q86" s="214"/>
      <c r="R86" s="215"/>
      <c r="S86" s="216"/>
      <c r="T86" s="216"/>
      <c r="U86" s="216"/>
      <c r="V86" s="216"/>
      <c r="W86" s="216"/>
      <c r="X86" s="217" t="s">
        <v>1295</v>
      </c>
      <c r="Y86" s="218"/>
      <c r="Z86" s="211"/>
      <c r="AA86" s="211"/>
    </row>
  </sheetData>
  <mergeCells count="1">
    <mergeCell ref="S43:U43"/>
  </mergeCells>
  <phoneticPr fontId="0" type="noConversion"/>
  <printOptions horizontalCentered="1"/>
  <pageMargins left="0.5" right="0.5" top="0.55000000000000004" bottom="0.25" header="0.5" footer="0.5"/>
  <pageSetup scale="94" orientation="portrait" horizontalDpi="1800" verticalDpi="1800" r:id="rId1"/>
  <headerFooter alignWithMargins="0"/>
</worksheet>
</file>

<file path=xl/worksheets/sheet10.xml><?xml version="1.0" encoding="utf-8"?>
<worksheet xmlns="http://schemas.openxmlformats.org/spreadsheetml/2006/main" xmlns:r="http://schemas.openxmlformats.org/officeDocument/2006/relationships">
  <sheetPr codeName="Sheet8">
    <tabColor rgb="FF92D050"/>
    <pageSetUpPr fitToPage="1"/>
  </sheetPr>
  <dimension ref="A1:S77"/>
  <sheetViews>
    <sheetView showGridLines="0" workbookViewId="0"/>
  </sheetViews>
  <sheetFormatPr defaultColWidth="10.26953125" defaultRowHeight="10.5"/>
  <cols>
    <col min="1" max="1" width="1.81640625" style="205" customWidth="1"/>
    <col min="2" max="2" width="3" style="205" customWidth="1"/>
    <col min="3" max="3" width="1" style="205" customWidth="1"/>
    <col min="4" max="4" width="23.54296875" style="205" customWidth="1"/>
    <col min="5" max="5" width="5" style="205" customWidth="1"/>
    <col min="6" max="6" width="7.81640625" style="205" customWidth="1"/>
    <col min="7" max="7" width="6" style="205" customWidth="1"/>
    <col min="8" max="8" width="9.26953125" style="205" customWidth="1"/>
    <col min="9" max="10" width="3.81640625" style="205" customWidth="1"/>
    <col min="11" max="11" width="3.453125" style="205" customWidth="1"/>
    <col min="12" max="12" width="2.81640625" style="205" customWidth="1"/>
    <col min="13" max="13" width="2" style="205" customWidth="1"/>
    <col min="14" max="14" width="10.26953125" style="205" customWidth="1"/>
    <col min="15" max="15" width="6.453125" style="205" customWidth="1"/>
    <col min="16" max="16" width="4.453125" style="205" customWidth="1"/>
    <col min="17" max="17" width="9.1796875" style="205" customWidth="1"/>
    <col min="18" max="21" width="7.81640625" style="205" customWidth="1"/>
    <col min="22" max="22" width="0.7265625" style="205" customWidth="1"/>
    <col min="23" max="23" width="4" style="205" customWidth="1"/>
    <col min="24" max="24" width="1.1796875" style="205" customWidth="1"/>
    <col min="25" max="256" width="10.26953125" style="205"/>
    <col min="257" max="257" width="1.81640625" style="205" customWidth="1"/>
    <col min="258" max="258" width="3" style="205" customWidth="1"/>
    <col min="259" max="259" width="1" style="205" customWidth="1"/>
    <col min="260" max="260" width="23.54296875" style="205" customWidth="1"/>
    <col min="261" max="261" width="5" style="205" customWidth="1"/>
    <col min="262" max="262" width="7.81640625" style="205" customWidth="1"/>
    <col min="263" max="263" width="6" style="205" customWidth="1"/>
    <col min="264" max="264" width="9.26953125" style="205" customWidth="1"/>
    <col min="265" max="266" width="3.81640625" style="205" customWidth="1"/>
    <col min="267" max="267" width="3.453125" style="205" customWidth="1"/>
    <col min="268" max="268" width="2.81640625" style="205" customWidth="1"/>
    <col min="269" max="269" width="2" style="205" customWidth="1"/>
    <col min="270" max="270" width="10.26953125" style="205" customWidth="1"/>
    <col min="271" max="271" width="6.453125" style="205" customWidth="1"/>
    <col min="272" max="272" width="4.453125" style="205" customWidth="1"/>
    <col min="273" max="273" width="9.1796875" style="205" customWidth="1"/>
    <col min="274" max="277" width="7.81640625" style="205" customWidth="1"/>
    <col min="278" max="278" width="0.7265625" style="205" customWidth="1"/>
    <col min="279" max="279" width="4" style="205" customWidth="1"/>
    <col min="280" max="280" width="1.1796875" style="205" customWidth="1"/>
    <col min="281" max="512" width="10.26953125" style="205"/>
    <col min="513" max="513" width="1.81640625" style="205" customWidth="1"/>
    <col min="514" max="514" width="3" style="205" customWidth="1"/>
    <col min="515" max="515" width="1" style="205" customWidth="1"/>
    <col min="516" max="516" width="23.54296875" style="205" customWidth="1"/>
    <col min="517" max="517" width="5" style="205" customWidth="1"/>
    <col min="518" max="518" width="7.81640625" style="205" customWidth="1"/>
    <col min="519" max="519" width="6" style="205" customWidth="1"/>
    <col min="520" max="520" width="9.26953125" style="205" customWidth="1"/>
    <col min="521" max="522" width="3.81640625" style="205" customWidth="1"/>
    <col min="523" max="523" width="3.453125" style="205" customWidth="1"/>
    <col min="524" max="524" width="2.81640625" style="205" customWidth="1"/>
    <col min="525" max="525" width="2" style="205" customWidth="1"/>
    <col min="526" max="526" width="10.26953125" style="205" customWidth="1"/>
    <col min="527" max="527" width="6.453125" style="205" customWidth="1"/>
    <col min="528" max="528" width="4.453125" style="205" customWidth="1"/>
    <col min="529" max="529" width="9.1796875" style="205" customWidth="1"/>
    <col min="530" max="533" width="7.81640625" style="205" customWidth="1"/>
    <col min="534" max="534" width="0.7265625" style="205" customWidth="1"/>
    <col min="535" max="535" width="4" style="205" customWidth="1"/>
    <col min="536" max="536" width="1.1796875" style="205" customWidth="1"/>
    <col min="537" max="768" width="10.26953125" style="205"/>
    <col min="769" max="769" width="1.81640625" style="205" customWidth="1"/>
    <col min="770" max="770" width="3" style="205" customWidth="1"/>
    <col min="771" max="771" width="1" style="205" customWidth="1"/>
    <col min="772" max="772" width="23.54296875" style="205" customWidth="1"/>
    <col min="773" max="773" width="5" style="205" customWidth="1"/>
    <col min="774" max="774" width="7.81640625" style="205" customWidth="1"/>
    <col min="775" max="775" width="6" style="205" customWidth="1"/>
    <col min="776" max="776" width="9.26953125" style="205" customWidth="1"/>
    <col min="777" max="778" width="3.81640625" style="205" customWidth="1"/>
    <col min="779" max="779" width="3.453125" style="205" customWidth="1"/>
    <col min="780" max="780" width="2.81640625" style="205" customWidth="1"/>
    <col min="781" max="781" width="2" style="205" customWidth="1"/>
    <col min="782" max="782" width="10.26953125" style="205" customWidth="1"/>
    <col min="783" max="783" width="6.453125" style="205" customWidth="1"/>
    <col min="784" max="784" width="4.453125" style="205" customWidth="1"/>
    <col min="785" max="785" width="9.1796875" style="205" customWidth="1"/>
    <col min="786" max="789" width="7.81640625" style="205" customWidth="1"/>
    <col min="790" max="790" width="0.7265625" style="205" customWidth="1"/>
    <col min="791" max="791" width="4" style="205" customWidth="1"/>
    <col min="792" max="792" width="1.1796875" style="205" customWidth="1"/>
    <col min="793" max="1024" width="10.26953125" style="205"/>
    <col min="1025" max="1025" width="1.81640625" style="205" customWidth="1"/>
    <col min="1026" max="1026" width="3" style="205" customWidth="1"/>
    <col min="1027" max="1027" width="1" style="205" customWidth="1"/>
    <col min="1028" max="1028" width="23.54296875" style="205" customWidth="1"/>
    <col min="1029" max="1029" width="5" style="205" customWidth="1"/>
    <col min="1030" max="1030" width="7.81640625" style="205" customWidth="1"/>
    <col min="1031" max="1031" width="6" style="205" customWidth="1"/>
    <col min="1032" max="1032" width="9.26953125" style="205" customWidth="1"/>
    <col min="1033" max="1034" width="3.81640625" style="205" customWidth="1"/>
    <col min="1035" max="1035" width="3.453125" style="205" customWidth="1"/>
    <col min="1036" max="1036" width="2.81640625" style="205" customWidth="1"/>
    <col min="1037" max="1037" width="2" style="205" customWidth="1"/>
    <col min="1038" max="1038" width="10.26953125" style="205" customWidth="1"/>
    <col min="1039" max="1039" width="6.453125" style="205" customWidth="1"/>
    <col min="1040" max="1040" width="4.453125" style="205" customWidth="1"/>
    <col min="1041" max="1041" width="9.1796875" style="205" customWidth="1"/>
    <col min="1042" max="1045" width="7.81640625" style="205" customWidth="1"/>
    <col min="1046" max="1046" width="0.7265625" style="205" customWidth="1"/>
    <col min="1047" max="1047" width="4" style="205" customWidth="1"/>
    <col min="1048" max="1048" width="1.1796875" style="205" customWidth="1"/>
    <col min="1049" max="1280" width="10.26953125" style="205"/>
    <col min="1281" max="1281" width="1.81640625" style="205" customWidth="1"/>
    <col min="1282" max="1282" width="3" style="205" customWidth="1"/>
    <col min="1283" max="1283" width="1" style="205" customWidth="1"/>
    <col min="1284" max="1284" width="23.54296875" style="205" customWidth="1"/>
    <col min="1285" max="1285" width="5" style="205" customWidth="1"/>
    <col min="1286" max="1286" width="7.81640625" style="205" customWidth="1"/>
    <col min="1287" max="1287" width="6" style="205" customWidth="1"/>
    <col min="1288" max="1288" width="9.26953125" style="205" customWidth="1"/>
    <col min="1289" max="1290" width="3.81640625" style="205" customWidth="1"/>
    <col min="1291" max="1291" width="3.453125" style="205" customWidth="1"/>
    <col min="1292" max="1292" width="2.81640625" style="205" customWidth="1"/>
    <col min="1293" max="1293" width="2" style="205" customWidth="1"/>
    <col min="1294" max="1294" width="10.26953125" style="205" customWidth="1"/>
    <col min="1295" max="1295" width="6.453125" style="205" customWidth="1"/>
    <col min="1296" max="1296" width="4.453125" style="205" customWidth="1"/>
    <col min="1297" max="1297" width="9.1796875" style="205" customWidth="1"/>
    <col min="1298" max="1301" width="7.81640625" style="205" customWidth="1"/>
    <col min="1302" max="1302" width="0.7265625" style="205" customWidth="1"/>
    <col min="1303" max="1303" width="4" style="205" customWidth="1"/>
    <col min="1304" max="1304" width="1.1796875" style="205" customWidth="1"/>
    <col min="1305" max="1536" width="10.26953125" style="205"/>
    <col min="1537" max="1537" width="1.81640625" style="205" customWidth="1"/>
    <col min="1538" max="1538" width="3" style="205" customWidth="1"/>
    <col min="1539" max="1539" width="1" style="205" customWidth="1"/>
    <col min="1540" max="1540" width="23.54296875" style="205" customWidth="1"/>
    <col min="1541" max="1541" width="5" style="205" customWidth="1"/>
    <col min="1542" max="1542" width="7.81640625" style="205" customWidth="1"/>
    <col min="1543" max="1543" width="6" style="205" customWidth="1"/>
    <col min="1544" max="1544" width="9.26953125" style="205" customWidth="1"/>
    <col min="1545" max="1546" width="3.81640625" style="205" customWidth="1"/>
    <col min="1547" max="1547" width="3.453125" style="205" customWidth="1"/>
    <col min="1548" max="1548" width="2.81640625" style="205" customWidth="1"/>
    <col min="1549" max="1549" width="2" style="205" customWidth="1"/>
    <col min="1550" max="1550" width="10.26953125" style="205" customWidth="1"/>
    <col min="1551" max="1551" width="6.453125" style="205" customWidth="1"/>
    <col min="1552" max="1552" width="4.453125" style="205" customWidth="1"/>
    <col min="1553" max="1553" width="9.1796875" style="205" customWidth="1"/>
    <col min="1554" max="1557" width="7.81640625" style="205" customWidth="1"/>
    <col min="1558" max="1558" width="0.7265625" style="205" customWidth="1"/>
    <col min="1559" max="1559" width="4" style="205" customWidth="1"/>
    <col min="1560" max="1560" width="1.1796875" style="205" customWidth="1"/>
    <col min="1561" max="1792" width="10.26953125" style="205"/>
    <col min="1793" max="1793" width="1.81640625" style="205" customWidth="1"/>
    <col min="1794" max="1794" width="3" style="205" customWidth="1"/>
    <col min="1795" max="1795" width="1" style="205" customWidth="1"/>
    <col min="1796" max="1796" width="23.54296875" style="205" customWidth="1"/>
    <col min="1797" max="1797" width="5" style="205" customWidth="1"/>
    <col min="1798" max="1798" width="7.81640625" style="205" customWidth="1"/>
    <col min="1799" max="1799" width="6" style="205" customWidth="1"/>
    <col min="1800" max="1800" width="9.26953125" style="205" customWidth="1"/>
    <col min="1801" max="1802" width="3.81640625" style="205" customWidth="1"/>
    <col min="1803" max="1803" width="3.453125" style="205" customWidth="1"/>
    <col min="1804" max="1804" width="2.81640625" style="205" customWidth="1"/>
    <col min="1805" max="1805" width="2" style="205" customWidth="1"/>
    <col min="1806" max="1806" width="10.26953125" style="205" customWidth="1"/>
    <col min="1807" max="1807" width="6.453125" style="205" customWidth="1"/>
    <col min="1808" max="1808" width="4.453125" style="205" customWidth="1"/>
    <col min="1809" max="1809" width="9.1796875" style="205" customWidth="1"/>
    <col min="1810" max="1813" width="7.81640625" style="205" customWidth="1"/>
    <col min="1814" max="1814" width="0.7265625" style="205" customWidth="1"/>
    <col min="1815" max="1815" width="4" style="205" customWidth="1"/>
    <col min="1816" max="1816" width="1.1796875" style="205" customWidth="1"/>
    <col min="1817" max="2048" width="10.26953125" style="205"/>
    <col min="2049" max="2049" width="1.81640625" style="205" customWidth="1"/>
    <col min="2050" max="2050" width="3" style="205" customWidth="1"/>
    <col min="2051" max="2051" width="1" style="205" customWidth="1"/>
    <col min="2052" max="2052" width="23.54296875" style="205" customWidth="1"/>
    <col min="2053" max="2053" width="5" style="205" customWidth="1"/>
    <col min="2054" max="2054" width="7.81640625" style="205" customWidth="1"/>
    <col min="2055" max="2055" width="6" style="205" customWidth="1"/>
    <col min="2056" max="2056" width="9.26953125" style="205" customWidth="1"/>
    <col min="2057" max="2058" width="3.81640625" style="205" customWidth="1"/>
    <col min="2059" max="2059" width="3.453125" style="205" customWidth="1"/>
    <col min="2060" max="2060" width="2.81640625" style="205" customWidth="1"/>
    <col min="2061" max="2061" width="2" style="205" customWidth="1"/>
    <col min="2062" max="2062" width="10.26953125" style="205" customWidth="1"/>
    <col min="2063" max="2063" width="6.453125" style="205" customWidth="1"/>
    <col min="2064" max="2064" width="4.453125" style="205" customWidth="1"/>
    <col min="2065" max="2065" width="9.1796875" style="205" customWidth="1"/>
    <col min="2066" max="2069" width="7.81640625" style="205" customWidth="1"/>
    <col min="2070" max="2070" width="0.7265625" style="205" customWidth="1"/>
    <col min="2071" max="2071" width="4" style="205" customWidth="1"/>
    <col min="2072" max="2072" width="1.1796875" style="205" customWidth="1"/>
    <col min="2073" max="2304" width="10.26953125" style="205"/>
    <col min="2305" max="2305" width="1.81640625" style="205" customWidth="1"/>
    <col min="2306" max="2306" width="3" style="205" customWidth="1"/>
    <col min="2307" max="2307" width="1" style="205" customWidth="1"/>
    <col min="2308" max="2308" width="23.54296875" style="205" customWidth="1"/>
    <col min="2309" max="2309" width="5" style="205" customWidth="1"/>
    <col min="2310" max="2310" width="7.81640625" style="205" customWidth="1"/>
    <col min="2311" max="2311" width="6" style="205" customWidth="1"/>
    <col min="2312" max="2312" width="9.26953125" style="205" customWidth="1"/>
    <col min="2313" max="2314" width="3.81640625" style="205" customWidth="1"/>
    <col min="2315" max="2315" width="3.453125" style="205" customWidth="1"/>
    <col min="2316" max="2316" width="2.81640625" style="205" customWidth="1"/>
    <col min="2317" max="2317" width="2" style="205" customWidth="1"/>
    <col min="2318" max="2318" width="10.26953125" style="205" customWidth="1"/>
    <col min="2319" max="2319" width="6.453125" style="205" customWidth="1"/>
    <col min="2320" max="2320" width="4.453125" style="205" customWidth="1"/>
    <col min="2321" max="2321" width="9.1796875" style="205" customWidth="1"/>
    <col min="2322" max="2325" width="7.81640625" style="205" customWidth="1"/>
    <col min="2326" max="2326" width="0.7265625" style="205" customWidth="1"/>
    <col min="2327" max="2327" width="4" style="205" customWidth="1"/>
    <col min="2328" max="2328" width="1.1796875" style="205" customWidth="1"/>
    <col min="2329" max="2560" width="10.26953125" style="205"/>
    <col min="2561" max="2561" width="1.81640625" style="205" customWidth="1"/>
    <col min="2562" max="2562" width="3" style="205" customWidth="1"/>
    <col min="2563" max="2563" width="1" style="205" customWidth="1"/>
    <col min="2564" max="2564" width="23.54296875" style="205" customWidth="1"/>
    <col min="2565" max="2565" width="5" style="205" customWidth="1"/>
    <col min="2566" max="2566" width="7.81640625" style="205" customWidth="1"/>
    <col min="2567" max="2567" width="6" style="205" customWidth="1"/>
    <col min="2568" max="2568" width="9.26953125" style="205" customWidth="1"/>
    <col min="2569" max="2570" width="3.81640625" style="205" customWidth="1"/>
    <col min="2571" max="2571" width="3.453125" style="205" customWidth="1"/>
    <col min="2572" max="2572" width="2.81640625" style="205" customWidth="1"/>
    <col min="2573" max="2573" width="2" style="205" customWidth="1"/>
    <col min="2574" max="2574" width="10.26953125" style="205" customWidth="1"/>
    <col min="2575" max="2575" width="6.453125" style="205" customWidth="1"/>
    <col min="2576" max="2576" width="4.453125" style="205" customWidth="1"/>
    <col min="2577" max="2577" width="9.1796875" style="205" customWidth="1"/>
    <col min="2578" max="2581" width="7.81640625" style="205" customWidth="1"/>
    <col min="2582" max="2582" width="0.7265625" style="205" customWidth="1"/>
    <col min="2583" max="2583" width="4" style="205" customWidth="1"/>
    <col min="2584" max="2584" width="1.1796875" style="205" customWidth="1"/>
    <col min="2585" max="2816" width="10.26953125" style="205"/>
    <col min="2817" max="2817" width="1.81640625" style="205" customWidth="1"/>
    <col min="2818" max="2818" width="3" style="205" customWidth="1"/>
    <col min="2819" max="2819" width="1" style="205" customWidth="1"/>
    <col min="2820" max="2820" width="23.54296875" style="205" customWidth="1"/>
    <col min="2821" max="2821" width="5" style="205" customWidth="1"/>
    <col min="2822" max="2822" width="7.81640625" style="205" customWidth="1"/>
    <col min="2823" max="2823" width="6" style="205" customWidth="1"/>
    <col min="2824" max="2824" width="9.26953125" style="205" customWidth="1"/>
    <col min="2825" max="2826" width="3.81640625" style="205" customWidth="1"/>
    <col min="2827" max="2827" width="3.453125" style="205" customWidth="1"/>
    <col min="2828" max="2828" width="2.81640625" style="205" customWidth="1"/>
    <col min="2829" max="2829" width="2" style="205" customWidth="1"/>
    <col min="2830" max="2830" width="10.26953125" style="205" customWidth="1"/>
    <col min="2831" max="2831" width="6.453125" style="205" customWidth="1"/>
    <col min="2832" max="2832" width="4.453125" style="205" customWidth="1"/>
    <col min="2833" max="2833" width="9.1796875" style="205" customWidth="1"/>
    <col min="2834" max="2837" width="7.81640625" style="205" customWidth="1"/>
    <col min="2838" max="2838" width="0.7265625" style="205" customWidth="1"/>
    <col min="2839" max="2839" width="4" style="205" customWidth="1"/>
    <col min="2840" max="2840" width="1.1796875" style="205" customWidth="1"/>
    <col min="2841" max="3072" width="10.26953125" style="205"/>
    <col min="3073" max="3073" width="1.81640625" style="205" customWidth="1"/>
    <col min="3074" max="3074" width="3" style="205" customWidth="1"/>
    <col min="3075" max="3075" width="1" style="205" customWidth="1"/>
    <col min="3076" max="3076" width="23.54296875" style="205" customWidth="1"/>
    <col min="3077" max="3077" width="5" style="205" customWidth="1"/>
    <col min="3078" max="3078" width="7.81640625" style="205" customWidth="1"/>
    <col min="3079" max="3079" width="6" style="205" customWidth="1"/>
    <col min="3080" max="3080" width="9.26953125" style="205" customWidth="1"/>
    <col min="3081" max="3082" width="3.81640625" style="205" customWidth="1"/>
    <col min="3083" max="3083" width="3.453125" style="205" customWidth="1"/>
    <col min="3084" max="3084" width="2.81640625" style="205" customWidth="1"/>
    <col min="3085" max="3085" width="2" style="205" customWidth="1"/>
    <col min="3086" max="3086" width="10.26953125" style="205" customWidth="1"/>
    <col min="3087" max="3087" width="6.453125" style="205" customWidth="1"/>
    <col min="3088" max="3088" width="4.453125" style="205" customWidth="1"/>
    <col min="3089" max="3089" width="9.1796875" style="205" customWidth="1"/>
    <col min="3090" max="3093" width="7.81640625" style="205" customWidth="1"/>
    <col min="3094" max="3094" width="0.7265625" style="205" customWidth="1"/>
    <col min="3095" max="3095" width="4" style="205" customWidth="1"/>
    <col min="3096" max="3096" width="1.1796875" style="205" customWidth="1"/>
    <col min="3097" max="3328" width="10.26953125" style="205"/>
    <col min="3329" max="3329" width="1.81640625" style="205" customWidth="1"/>
    <col min="3330" max="3330" width="3" style="205" customWidth="1"/>
    <col min="3331" max="3331" width="1" style="205" customWidth="1"/>
    <col min="3332" max="3332" width="23.54296875" style="205" customWidth="1"/>
    <col min="3333" max="3333" width="5" style="205" customWidth="1"/>
    <col min="3334" max="3334" width="7.81640625" style="205" customWidth="1"/>
    <col min="3335" max="3335" width="6" style="205" customWidth="1"/>
    <col min="3336" max="3336" width="9.26953125" style="205" customWidth="1"/>
    <col min="3337" max="3338" width="3.81640625" style="205" customWidth="1"/>
    <col min="3339" max="3339" width="3.453125" style="205" customWidth="1"/>
    <col min="3340" max="3340" width="2.81640625" style="205" customWidth="1"/>
    <col min="3341" max="3341" width="2" style="205" customWidth="1"/>
    <col min="3342" max="3342" width="10.26953125" style="205" customWidth="1"/>
    <col min="3343" max="3343" width="6.453125" style="205" customWidth="1"/>
    <col min="3344" max="3344" width="4.453125" style="205" customWidth="1"/>
    <col min="3345" max="3345" width="9.1796875" style="205" customWidth="1"/>
    <col min="3346" max="3349" width="7.81640625" style="205" customWidth="1"/>
    <col min="3350" max="3350" width="0.7265625" style="205" customWidth="1"/>
    <col min="3351" max="3351" width="4" style="205" customWidth="1"/>
    <col min="3352" max="3352" width="1.1796875" style="205" customWidth="1"/>
    <col min="3353" max="3584" width="10.26953125" style="205"/>
    <col min="3585" max="3585" width="1.81640625" style="205" customWidth="1"/>
    <col min="3586" max="3586" width="3" style="205" customWidth="1"/>
    <col min="3587" max="3587" width="1" style="205" customWidth="1"/>
    <col min="3588" max="3588" width="23.54296875" style="205" customWidth="1"/>
    <col min="3589" max="3589" width="5" style="205" customWidth="1"/>
    <col min="3590" max="3590" width="7.81640625" style="205" customWidth="1"/>
    <col min="3591" max="3591" width="6" style="205" customWidth="1"/>
    <col min="3592" max="3592" width="9.26953125" style="205" customWidth="1"/>
    <col min="3593" max="3594" width="3.81640625" style="205" customWidth="1"/>
    <col min="3595" max="3595" width="3.453125" style="205" customWidth="1"/>
    <col min="3596" max="3596" width="2.81640625" style="205" customWidth="1"/>
    <col min="3597" max="3597" width="2" style="205" customWidth="1"/>
    <col min="3598" max="3598" width="10.26953125" style="205" customWidth="1"/>
    <col min="3599" max="3599" width="6.453125" style="205" customWidth="1"/>
    <col min="3600" max="3600" width="4.453125" style="205" customWidth="1"/>
    <col min="3601" max="3601" width="9.1796875" style="205" customWidth="1"/>
    <col min="3602" max="3605" width="7.81640625" style="205" customWidth="1"/>
    <col min="3606" max="3606" width="0.7265625" style="205" customWidth="1"/>
    <col min="3607" max="3607" width="4" style="205" customWidth="1"/>
    <col min="3608" max="3608" width="1.1796875" style="205" customWidth="1"/>
    <col min="3609" max="3840" width="10.26953125" style="205"/>
    <col min="3841" max="3841" width="1.81640625" style="205" customWidth="1"/>
    <col min="3842" max="3842" width="3" style="205" customWidth="1"/>
    <col min="3843" max="3843" width="1" style="205" customWidth="1"/>
    <col min="3844" max="3844" width="23.54296875" style="205" customWidth="1"/>
    <col min="3845" max="3845" width="5" style="205" customWidth="1"/>
    <col min="3846" max="3846" width="7.81640625" style="205" customWidth="1"/>
    <col min="3847" max="3847" width="6" style="205" customWidth="1"/>
    <col min="3848" max="3848" width="9.26953125" style="205" customWidth="1"/>
    <col min="3849" max="3850" width="3.81640625" style="205" customWidth="1"/>
    <col min="3851" max="3851" width="3.453125" style="205" customWidth="1"/>
    <col min="3852" max="3852" width="2.81640625" style="205" customWidth="1"/>
    <col min="3853" max="3853" width="2" style="205" customWidth="1"/>
    <col min="3854" max="3854" width="10.26953125" style="205" customWidth="1"/>
    <col min="3855" max="3855" width="6.453125" style="205" customWidth="1"/>
    <col min="3856" max="3856" width="4.453125" style="205" customWidth="1"/>
    <col min="3857" max="3857" width="9.1796875" style="205" customWidth="1"/>
    <col min="3858" max="3861" width="7.81640625" style="205" customWidth="1"/>
    <col min="3862" max="3862" width="0.7265625" style="205" customWidth="1"/>
    <col min="3863" max="3863" width="4" style="205" customWidth="1"/>
    <col min="3864" max="3864" width="1.1796875" style="205" customWidth="1"/>
    <col min="3865" max="4096" width="10.26953125" style="205"/>
    <col min="4097" max="4097" width="1.81640625" style="205" customWidth="1"/>
    <col min="4098" max="4098" width="3" style="205" customWidth="1"/>
    <col min="4099" max="4099" width="1" style="205" customWidth="1"/>
    <col min="4100" max="4100" width="23.54296875" style="205" customWidth="1"/>
    <col min="4101" max="4101" width="5" style="205" customWidth="1"/>
    <col min="4102" max="4102" width="7.81640625" style="205" customWidth="1"/>
    <col min="4103" max="4103" width="6" style="205" customWidth="1"/>
    <col min="4104" max="4104" width="9.26953125" style="205" customWidth="1"/>
    <col min="4105" max="4106" width="3.81640625" style="205" customWidth="1"/>
    <col min="4107" max="4107" width="3.453125" style="205" customWidth="1"/>
    <col min="4108" max="4108" width="2.81640625" style="205" customWidth="1"/>
    <col min="4109" max="4109" width="2" style="205" customWidth="1"/>
    <col min="4110" max="4110" width="10.26953125" style="205" customWidth="1"/>
    <col min="4111" max="4111" width="6.453125" style="205" customWidth="1"/>
    <col min="4112" max="4112" width="4.453125" style="205" customWidth="1"/>
    <col min="4113" max="4113" width="9.1796875" style="205" customWidth="1"/>
    <col min="4114" max="4117" width="7.81640625" style="205" customWidth="1"/>
    <col min="4118" max="4118" width="0.7265625" style="205" customWidth="1"/>
    <col min="4119" max="4119" width="4" style="205" customWidth="1"/>
    <col min="4120" max="4120" width="1.1796875" style="205" customWidth="1"/>
    <col min="4121" max="4352" width="10.26953125" style="205"/>
    <col min="4353" max="4353" width="1.81640625" style="205" customWidth="1"/>
    <col min="4354" max="4354" width="3" style="205" customWidth="1"/>
    <col min="4355" max="4355" width="1" style="205" customWidth="1"/>
    <col min="4356" max="4356" width="23.54296875" style="205" customWidth="1"/>
    <col min="4357" max="4357" width="5" style="205" customWidth="1"/>
    <col min="4358" max="4358" width="7.81640625" style="205" customWidth="1"/>
    <col min="4359" max="4359" width="6" style="205" customWidth="1"/>
    <col min="4360" max="4360" width="9.26953125" style="205" customWidth="1"/>
    <col min="4361" max="4362" width="3.81640625" style="205" customWidth="1"/>
    <col min="4363" max="4363" width="3.453125" style="205" customWidth="1"/>
    <col min="4364" max="4364" width="2.81640625" style="205" customWidth="1"/>
    <col min="4365" max="4365" width="2" style="205" customWidth="1"/>
    <col min="4366" max="4366" width="10.26953125" style="205" customWidth="1"/>
    <col min="4367" max="4367" width="6.453125" style="205" customWidth="1"/>
    <col min="4368" max="4368" width="4.453125" style="205" customWidth="1"/>
    <col min="4369" max="4369" width="9.1796875" style="205" customWidth="1"/>
    <col min="4370" max="4373" width="7.81640625" style="205" customWidth="1"/>
    <col min="4374" max="4374" width="0.7265625" style="205" customWidth="1"/>
    <col min="4375" max="4375" width="4" style="205" customWidth="1"/>
    <col min="4376" max="4376" width="1.1796875" style="205" customWidth="1"/>
    <col min="4377" max="4608" width="10.26953125" style="205"/>
    <col min="4609" max="4609" width="1.81640625" style="205" customWidth="1"/>
    <col min="4610" max="4610" width="3" style="205" customWidth="1"/>
    <col min="4611" max="4611" width="1" style="205" customWidth="1"/>
    <col min="4612" max="4612" width="23.54296875" style="205" customWidth="1"/>
    <col min="4613" max="4613" width="5" style="205" customWidth="1"/>
    <col min="4614" max="4614" width="7.81640625" style="205" customWidth="1"/>
    <col min="4615" max="4615" width="6" style="205" customWidth="1"/>
    <col min="4616" max="4616" width="9.26953125" style="205" customWidth="1"/>
    <col min="4617" max="4618" width="3.81640625" style="205" customWidth="1"/>
    <col min="4619" max="4619" width="3.453125" style="205" customWidth="1"/>
    <col min="4620" max="4620" width="2.81640625" style="205" customWidth="1"/>
    <col min="4621" max="4621" width="2" style="205" customWidth="1"/>
    <col min="4622" max="4622" width="10.26953125" style="205" customWidth="1"/>
    <col min="4623" max="4623" width="6.453125" style="205" customWidth="1"/>
    <col min="4624" max="4624" width="4.453125" style="205" customWidth="1"/>
    <col min="4625" max="4625" width="9.1796875" style="205" customWidth="1"/>
    <col min="4626" max="4629" width="7.81640625" style="205" customWidth="1"/>
    <col min="4630" max="4630" width="0.7265625" style="205" customWidth="1"/>
    <col min="4631" max="4631" width="4" style="205" customWidth="1"/>
    <col min="4632" max="4632" width="1.1796875" style="205" customWidth="1"/>
    <col min="4633" max="4864" width="10.26953125" style="205"/>
    <col min="4865" max="4865" width="1.81640625" style="205" customWidth="1"/>
    <col min="4866" max="4866" width="3" style="205" customWidth="1"/>
    <col min="4867" max="4867" width="1" style="205" customWidth="1"/>
    <col min="4868" max="4868" width="23.54296875" style="205" customWidth="1"/>
    <col min="4869" max="4869" width="5" style="205" customWidth="1"/>
    <col min="4870" max="4870" width="7.81640625" style="205" customWidth="1"/>
    <col min="4871" max="4871" width="6" style="205" customWidth="1"/>
    <col min="4872" max="4872" width="9.26953125" style="205" customWidth="1"/>
    <col min="4873" max="4874" width="3.81640625" style="205" customWidth="1"/>
    <col min="4875" max="4875" width="3.453125" style="205" customWidth="1"/>
    <col min="4876" max="4876" width="2.81640625" style="205" customWidth="1"/>
    <col min="4877" max="4877" width="2" style="205" customWidth="1"/>
    <col min="4878" max="4878" width="10.26953125" style="205" customWidth="1"/>
    <col min="4879" max="4879" width="6.453125" style="205" customWidth="1"/>
    <col min="4880" max="4880" width="4.453125" style="205" customWidth="1"/>
    <col min="4881" max="4881" width="9.1796875" style="205" customWidth="1"/>
    <col min="4882" max="4885" width="7.81640625" style="205" customWidth="1"/>
    <col min="4886" max="4886" width="0.7265625" style="205" customWidth="1"/>
    <col min="4887" max="4887" width="4" style="205" customWidth="1"/>
    <col min="4888" max="4888" width="1.1796875" style="205" customWidth="1"/>
    <col min="4889" max="5120" width="10.26953125" style="205"/>
    <col min="5121" max="5121" width="1.81640625" style="205" customWidth="1"/>
    <col min="5122" max="5122" width="3" style="205" customWidth="1"/>
    <col min="5123" max="5123" width="1" style="205" customWidth="1"/>
    <col min="5124" max="5124" width="23.54296875" style="205" customWidth="1"/>
    <col min="5125" max="5125" width="5" style="205" customWidth="1"/>
    <col min="5126" max="5126" width="7.81640625" style="205" customWidth="1"/>
    <col min="5127" max="5127" width="6" style="205" customWidth="1"/>
    <col min="5128" max="5128" width="9.26953125" style="205" customWidth="1"/>
    <col min="5129" max="5130" width="3.81640625" style="205" customWidth="1"/>
    <col min="5131" max="5131" width="3.453125" style="205" customWidth="1"/>
    <col min="5132" max="5132" width="2.81640625" style="205" customWidth="1"/>
    <col min="5133" max="5133" width="2" style="205" customWidth="1"/>
    <col min="5134" max="5134" width="10.26953125" style="205" customWidth="1"/>
    <col min="5135" max="5135" width="6.453125" style="205" customWidth="1"/>
    <col min="5136" max="5136" width="4.453125" style="205" customWidth="1"/>
    <col min="5137" max="5137" width="9.1796875" style="205" customWidth="1"/>
    <col min="5138" max="5141" width="7.81640625" style="205" customWidth="1"/>
    <col min="5142" max="5142" width="0.7265625" style="205" customWidth="1"/>
    <col min="5143" max="5143" width="4" style="205" customWidth="1"/>
    <col min="5144" max="5144" width="1.1796875" style="205" customWidth="1"/>
    <col min="5145" max="5376" width="10.26953125" style="205"/>
    <col min="5377" max="5377" width="1.81640625" style="205" customWidth="1"/>
    <col min="5378" max="5378" width="3" style="205" customWidth="1"/>
    <col min="5379" max="5379" width="1" style="205" customWidth="1"/>
    <col min="5380" max="5380" width="23.54296875" style="205" customWidth="1"/>
    <col min="5381" max="5381" width="5" style="205" customWidth="1"/>
    <col min="5382" max="5382" width="7.81640625" style="205" customWidth="1"/>
    <col min="5383" max="5383" width="6" style="205" customWidth="1"/>
    <col min="5384" max="5384" width="9.26953125" style="205" customWidth="1"/>
    <col min="5385" max="5386" width="3.81640625" style="205" customWidth="1"/>
    <col min="5387" max="5387" width="3.453125" style="205" customWidth="1"/>
    <col min="5388" max="5388" width="2.81640625" style="205" customWidth="1"/>
    <col min="5389" max="5389" width="2" style="205" customWidth="1"/>
    <col min="5390" max="5390" width="10.26953125" style="205" customWidth="1"/>
    <col min="5391" max="5391" width="6.453125" style="205" customWidth="1"/>
    <col min="5392" max="5392" width="4.453125" style="205" customWidth="1"/>
    <col min="5393" max="5393" width="9.1796875" style="205" customWidth="1"/>
    <col min="5394" max="5397" width="7.81640625" style="205" customWidth="1"/>
    <col min="5398" max="5398" width="0.7265625" style="205" customWidth="1"/>
    <col min="5399" max="5399" width="4" style="205" customWidth="1"/>
    <col min="5400" max="5400" width="1.1796875" style="205" customWidth="1"/>
    <col min="5401" max="5632" width="10.26953125" style="205"/>
    <col min="5633" max="5633" width="1.81640625" style="205" customWidth="1"/>
    <col min="5634" max="5634" width="3" style="205" customWidth="1"/>
    <col min="5635" max="5635" width="1" style="205" customWidth="1"/>
    <col min="5636" max="5636" width="23.54296875" style="205" customWidth="1"/>
    <col min="5637" max="5637" width="5" style="205" customWidth="1"/>
    <col min="5638" max="5638" width="7.81640625" style="205" customWidth="1"/>
    <col min="5639" max="5639" width="6" style="205" customWidth="1"/>
    <col min="5640" max="5640" width="9.26953125" style="205" customWidth="1"/>
    <col min="5641" max="5642" width="3.81640625" style="205" customWidth="1"/>
    <col min="5643" max="5643" width="3.453125" style="205" customWidth="1"/>
    <col min="5644" max="5644" width="2.81640625" style="205" customWidth="1"/>
    <col min="5645" max="5645" width="2" style="205" customWidth="1"/>
    <col min="5646" max="5646" width="10.26953125" style="205" customWidth="1"/>
    <col min="5647" max="5647" width="6.453125" style="205" customWidth="1"/>
    <col min="5648" max="5648" width="4.453125" style="205" customWidth="1"/>
    <col min="5649" max="5649" width="9.1796875" style="205" customWidth="1"/>
    <col min="5650" max="5653" width="7.81640625" style="205" customWidth="1"/>
    <col min="5654" max="5654" width="0.7265625" style="205" customWidth="1"/>
    <col min="5655" max="5655" width="4" style="205" customWidth="1"/>
    <col min="5656" max="5656" width="1.1796875" style="205" customWidth="1"/>
    <col min="5657" max="5888" width="10.26953125" style="205"/>
    <col min="5889" max="5889" width="1.81640625" style="205" customWidth="1"/>
    <col min="5890" max="5890" width="3" style="205" customWidth="1"/>
    <col min="5891" max="5891" width="1" style="205" customWidth="1"/>
    <col min="5892" max="5892" width="23.54296875" style="205" customWidth="1"/>
    <col min="5893" max="5893" width="5" style="205" customWidth="1"/>
    <col min="5894" max="5894" width="7.81640625" style="205" customWidth="1"/>
    <col min="5895" max="5895" width="6" style="205" customWidth="1"/>
    <col min="5896" max="5896" width="9.26953125" style="205" customWidth="1"/>
    <col min="5897" max="5898" width="3.81640625" style="205" customWidth="1"/>
    <col min="5899" max="5899" width="3.453125" style="205" customWidth="1"/>
    <col min="5900" max="5900" width="2.81640625" style="205" customWidth="1"/>
    <col min="5901" max="5901" width="2" style="205" customWidth="1"/>
    <col min="5902" max="5902" width="10.26953125" style="205" customWidth="1"/>
    <col min="5903" max="5903" width="6.453125" style="205" customWidth="1"/>
    <col min="5904" max="5904" width="4.453125" style="205" customWidth="1"/>
    <col min="5905" max="5905" width="9.1796875" style="205" customWidth="1"/>
    <col min="5906" max="5909" width="7.81640625" style="205" customWidth="1"/>
    <col min="5910" max="5910" width="0.7265625" style="205" customWidth="1"/>
    <col min="5911" max="5911" width="4" style="205" customWidth="1"/>
    <col min="5912" max="5912" width="1.1796875" style="205" customWidth="1"/>
    <col min="5913" max="6144" width="10.26953125" style="205"/>
    <col min="6145" max="6145" width="1.81640625" style="205" customWidth="1"/>
    <col min="6146" max="6146" width="3" style="205" customWidth="1"/>
    <col min="6147" max="6147" width="1" style="205" customWidth="1"/>
    <col min="6148" max="6148" width="23.54296875" style="205" customWidth="1"/>
    <col min="6149" max="6149" width="5" style="205" customWidth="1"/>
    <col min="6150" max="6150" width="7.81640625" style="205" customWidth="1"/>
    <col min="6151" max="6151" width="6" style="205" customWidth="1"/>
    <col min="6152" max="6152" width="9.26953125" style="205" customWidth="1"/>
    <col min="6153" max="6154" width="3.81640625" style="205" customWidth="1"/>
    <col min="6155" max="6155" width="3.453125" style="205" customWidth="1"/>
    <col min="6156" max="6156" width="2.81640625" style="205" customWidth="1"/>
    <col min="6157" max="6157" width="2" style="205" customWidth="1"/>
    <col min="6158" max="6158" width="10.26953125" style="205" customWidth="1"/>
    <col min="6159" max="6159" width="6.453125" style="205" customWidth="1"/>
    <col min="6160" max="6160" width="4.453125" style="205" customWidth="1"/>
    <col min="6161" max="6161" width="9.1796875" style="205" customWidth="1"/>
    <col min="6162" max="6165" width="7.81640625" style="205" customWidth="1"/>
    <col min="6166" max="6166" width="0.7265625" style="205" customWidth="1"/>
    <col min="6167" max="6167" width="4" style="205" customWidth="1"/>
    <col min="6168" max="6168" width="1.1796875" style="205" customWidth="1"/>
    <col min="6169" max="6400" width="10.26953125" style="205"/>
    <col min="6401" max="6401" width="1.81640625" style="205" customWidth="1"/>
    <col min="6402" max="6402" width="3" style="205" customWidth="1"/>
    <col min="6403" max="6403" width="1" style="205" customWidth="1"/>
    <col min="6404" max="6404" width="23.54296875" style="205" customWidth="1"/>
    <col min="6405" max="6405" width="5" style="205" customWidth="1"/>
    <col min="6406" max="6406" width="7.81640625" style="205" customWidth="1"/>
    <col min="6407" max="6407" width="6" style="205" customWidth="1"/>
    <col min="6408" max="6408" width="9.26953125" style="205" customWidth="1"/>
    <col min="6409" max="6410" width="3.81640625" style="205" customWidth="1"/>
    <col min="6411" max="6411" width="3.453125" style="205" customWidth="1"/>
    <col min="6412" max="6412" width="2.81640625" style="205" customWidth="1"/>
    <col min="6413" max="6413" width="2" style="205" customWidth="1"/>
    <col min="6414" max="6414" width="10.26953125" style="205" customWidth="1"/>
    <col min="6415" max="6415" width="6.453125" style="205" customWidth="1"/>
    <col min="6416" max="6416" width="4.453125" style="205" customWidth="1"/>
    <col min="6417" max="6417" width="9.1796875" style="205" customWidth="1"/>
    <col min="6418" max="6421" width="7.81640625" style="205" customWidth="1"/>
    <col min="6422" max="6422" width="0.7265625" style="205" customWidth="1"/>
    <col min="6423" max="6423" width="4" style="205" customWidth="1"/>
    <col min="6424" max="6424" width="1.1796875" style="205" customWidth="1"/>
    <col min="6425" max="6656" width="10.26953125" style="205"/>
    <col min="6657" max="6657" width="1.81640625" style="205" customWidth="1"/>
    <col min="6658" max="6658" width="3" style="205" customWidth="1"/>
    <col min="6659" max="6659" width="1" style="205" customWidth="1"/>
    <col min="6660" max="6660" width="23.54296875" style="205" customWidth="1"/>
    <col min="6661" max="6661" width="5" style="205" customWidth="1"/>
    <col min="6662" max="6662" width="7.81640625" style="205" customWidth="1"/>
    <col min="6663" max="6663" width="6" style="205" customWidth="1"/>
    <col min="6664" max="6664" width="9.26953125" style="205" customWidth="1"/>
    <col min="6665" max="6666" width="3.81640625" style="205" customWidth="1"/>
    <col min="6667" max="6667" width="3.453125" style="205" customWidth="1"/>
    <col min="6668" max="6668" width="2.81640625" style="205" customWidth="1"/>
    <col min="6669" max="6669" width="2" style="205" customWidth="1"/>
    <col min="6670" max="6670" width="10.26953125" style="205" customWidth="1"/>
    <col min="6671" max="6671" width="6.453125" style="205" customWidth="1"/>
    <col min="6672" max="6672" width="4.453125" style="205" customWidth="1"/>
    <col min="6673" max="6673" width="9.1796875" style="205" customWidth="1"/>
    <col min="6674" max="6677" width="7.81640625" style="205" customWidth="1"/>
    <col min="6678" max="6678" width="0.7265625" style="205" customWidth="1"/>
    <col min="6679" max="6679" width="4" style="205" customWidth="1"/>
    <col min="6680" max="6680" width="1.1796875" style="205" customWidth="1"/>
    <col min="6681" max="6912" width="10.26953125" style="205"/>
    <col min="6913" max="6913" width="1.81640625" style="205" customWidth="1"/>
    <col min="6914" max="6914" width="3" style="205" customWidth="1"/>
    <col min="6915" max="6915" width="1" style="205" customWidth="1"/>
    <col min="6916" max="6916" width="23.54296875" style="205" customWidth="1"/>
    <col min="6917" max="6917" width="5" style="205" customWidth="1"/>
    <col min="6918" max="6918" width="7.81640625" style="205" customWidth="1"/>
    <col min="6919" max="6919" width="6" style="205" customWidth="1"/>
    <col min="6920" max="6920" width="9.26953125" style="205" customWidth="1"/>
    <col min="6921" max="6922" width="3.81640625" style="205" customWidth="1"/>
    <col min="6923" max="6923" width="3.453125" style="205" customWidth="1"/>
    <col min="6924" max="6924" width="2.81640625" style="205" customWidth="1"/>
    <col min="6925" max="6925" width="2" style="205" customWidth="1"/>
    <col min="6926" max="6926" width="10.26953125" style="205" customWidth="1"/>
    <col min="6927" max="6927" width="6.453125" style="205" customWidth="1"/>
    <col min="6928" max="6928" width="4.453125" style="205" customWidth="1"/>
    <col min="6929" max="6929" width="9.1796875" style="205" customWidth="1"/>
    <col min="6930" max="6933" width="7.81640625" style="205" customWidth="1"/>
    <col min="6934" max="6934" width="0.7265625" style="205" customWidth="1"/>
    <col min="6935" max="6935" width="4" style="205" customWidth="1"/>
    <col min="6936" max="6936" width="1.1796875" style="205" customWidth="1"/>
    <col min="6937" max="7168" width="10.26953125" style="205"/>
    <col min="7169" max="7169" width="1.81640625" style="205" customWidth="1"/>
    <col min="7170" max="7170" width="3" style="205" customWidth="1"/>
    <col min="7171" max="7171" width="1" style="205" customWidth="1"/>
    <col min="7172" max="7172" width="23.54296875" style="205" customWidth="1"/>
    <col min="7173" max="7173" width="5" style="205" customWidth="1"/>
    <col min="7174" max="7174" width="7.81640625" style="205" customWidth="1"/>
    <col min="7175" max="7175" width="6" style="205" customWidth="1"/>
    <col min="7176" max="7176" width="9.26953125" style="205" customWidth="1"/>
    <col min="7177" max="7178" width="3.81640625" style="205" customWidth="1"/>
    <col min="7179" max="7179" width="3.453125" style="205" customWidth="1"/>
    <col min="7180" max="7180" width="2.81640625" style="205" customWidth="1"/>
    <col min="7181" max="7181" width="2" style="205" customWidth="1"/>
    <col min="7182" max="7182" width="10.26953125" style="205" customWidth="1"/>
    <col min="7183" max="7183" width="6.453125" style="205" customWidth="1"/>
    <col min="7184" max="7184" width="4.453125" style="205" customWidth="1"/>
    <col min="7185" max="7185" width="9.1796875" style="205" customWidth="1"/>
    <col min="7186" max="7189" width="7.81640625" style="205" customWidth="1"/>
    <col min="7190" max="7190" width="0.7265625" style="205" customWidth="1"/>
    <col min="7191" max="7191" width="4" style="205" customWidth="1"/>
    <col min="7192" max="7192" width="1.1796875" style="205" customWidth="1"/>
    <col min="7193" max="7424" width="10.26953125" style="205"/>
    <col min="7425" max="7425" width="1.81640625" style="205" customWidth="1"/>
    <col min="7426" max="7426" width="3" style="205" customWidth="1"/>
    <col min="7427" max="7427" width="1" style="205" customWidth="1"/>
    <col min="7428" max="7428" width="23.54296875" style="205" customWidth="1"/>
    <col min="7429" max="7429" width="5" style="205" customWidth="1"/>
    <col min="7430" max="7430" width="7.81640625" style="205" customWidth="1"/>
    <col min="7431" max="7431" width="6" style="205" customWidth="1"/>
    <col min="7432" max="7432" width="9.26953125" style="205" customWidth="1"/>
    <col min="7433" max="7434" width="3.81640625" style="205" customWidth="1"/>
    <col min="7435" max="7435" width="3.453125" style="205" customWidth="1"/>
    <col min="7436" max="7436" width="2.81640625" style="205" customWidth="1"/>
    <col min="7437" max="7437" width="2" style="205" customWidth="1"/>
    <col min="7438" max="7438" width="10.26953125" style="205" customWidth="1"/>
    <col min="7439" max="7439" width="6.453125" style="205" customWidth="1"/>
    <col min="7440" max="7440" width="4.453125" style="205" customWidth="1"/>
    <col min="7441" max="7441" width="9.1796875" style="205" customWidth="1"/>
    <col min="7442" max="7445" width="7.81640625" style="205" customWidth="1"/>
    <col min="7446" max="7446" width="0.7265625" style="205" customWidth="1"/>
    <col min="7447" max="7447" width="4" style="205" customWidth="1"/>
    <col min="7448" max="7448" width="1.1796875" style="205" customWidth="1"/>
    <col min="7449" max="7680" width="10.26953125" style="205"/>
    <col min="7681" max="7681" width="1.81640625" style="205" customWidth="1"/>
    <col min="7682" max="7682" width="3" style="205" customWidth="1"/>
    <col min="7683" max="7683" width="1" style="205" customWidth="1"/>
    <col min="7684" max="7684" width="23.54296875" style="205" customWidth="1"/>
    <col min="7685" max="7685" width="5" style="205" customWidth="1"/>
    <col min="7686" max="7686" width="7.81640625" style="205" customWidth="1"/>
    <col min="7687" max="7687" width="6" style="205" customWidth="1"/>
    <col min="7688" max="7688" width="9.26953125" style="205" customWidth="1"/>
    <col min="7689" max="7690" width="3.81640625" style="205" customWidth="1"/>
    <col min="7691" max="7691" width="3.453125" style="205" customWidth="1"/>
    <col min="7692" max="7692" width="2.81640625" style="205" customWidth="1"/>
    <col min="7693" max="7693" width="2" style="205" customWidth="1"/>
    <col min="7694" max="7694" width="10.26953125" style="205" customWidth="1"/>
    <col min="7695" max="7695" width="6.453125" style="205" customWidth="1"/>
    <col min="7696" max="7696" width="4.453125" style="205" customWidth="1"/>
    <col min="7697" max="7697" width="9.1796875" style="205" customWidth="1"/>
    <col min="7698" max="7701" width="7.81640625" style="205" customWidth="1"/>
    <col min="7702" max="7702" width="0.7265625" style="205" customWidth="1"/>
    <col min="7703" max="7703" width="4" style="205" customWidth="1"/>
    <col min="7704" max="7704" width="1.1796875" style="205" customWidth="1"/>
    <col min="7705" max="7936" width="10.26953125" style="205"/>
    <col min="7937" max="7937" width="1.81640625" style="205" customWidth="1"/>
    <col min="7938" max="7938" width="3" style="205" customWidth="1"/>
    <col min="7939" max="7939" width="1" style="205" customWidth="1"/>
    <col min="7940" max="7940" width="23.54296875" style="205" customWidth="1"/>
    <col min="7941" max="7941" width="5" style="205" customWidth="1"/>
    <col min="7942" max="7942" width="7.81640625" style="205" customWidth="1"/>
    <col min="7943" max="7943" width="6" style="205" customWidth="1"/>
    <col min="7944" max="7944" width="9.26953125" style="205" customWidth="1"/>
    <col min="7945" max="7946" width="3.81640625" style="205" customWidth="1"/>
    <col min="7947" max="7947" width="3.453125" style="205" customWidth="1"/>
    <col min="7948" max="7948" width="2.81640625" style="205" customWidth="1"/>
    <col min="7949" max="7949" width="2" style="205" customWidth="1"/>
    <col min="7950" max="7950" width="10.26953125" style="205" customWidth="1"/>
    <col min="7951" max="7951" width="6.453125" style="205" customWidth="1"/>
    <col min="7952" max="7952" width="4.453125" style="205" customWidth="1"/>
    <col min="7953" max="7953" width="9.1796875" style="205" customWidth="1"/>
    <col min="7954" max="7957" width="7.81640625" style="205" customWidth="1"/>
    <col min="7958" max="7958" width="0.7265625" style="205" customWidth="1"/>
    <col min="7959" max="7959" width="4" style="205" customWidth="1"/>
    <col min="7960" max="7960" width="1.1796875" style="205" customWidth="1"/>
    <col min="7961" max="8192" width="10.26953125" style="205"/>
    <col min="8193" max="8193" width="1.81640625" style="205" customWidth="1"/>
    <col min="8194" max="8194" width="3" style="205" customWidth="1"/>
    <col min="8195" max="8195" width="1" style="205" customWidth="1"/>
    <col min="8196" max="8196" width="23.54296875" style="205" customWidth="1"/>
    <col min="8197" max="8197" width="5" style="205" customWidth="1"/>
    <col min="8198" max="8198" width="7.81640625" style="205" customWidth="1"/>
    <col min="8199" max="8199" width="6" style="205" customWidth="1"/>
    <col min="8200" max="8200" width="9.26953125" style="205" customWidth="1"/>
    <col min="8201" max="8202" width="3.81640625" style="205" customWidth="1"/>
    <col min="8203" max="8203" width="3.453125" style="205" customWidth="1"/>
    <col min="8204" max="8204" width="2.81640625" style="205" customWidth="1"/>
    <col min="8205" max="8205" width="2" style="205" customWidth="1"/>
    <col min="8206" max="8206" width="10.26953125" style="205" customWidth="1"/>
    <col min="8207" max="8207" width="6.453125" style="205" customWidth="1"/>
    <col min="8208" max="8208" width="4.453125" style="205" customWidth="1"/>
    <col min="8209" max="8209" width="9.1796875" style="205" customWidth="1"/>
    <col min="8210" max="8213" width="7.81640625" style="205" customWidth="1"/>
    <col min="8214" max="8214" width="0.7265625" style="205" customWidth="1"/>
    <col min="8215" max="8215" width="4" style="205" customWidth="1"/>
    <col min="8216" max="8216" width="1.1796875" style="205" customWidth="1"/>
    <col min="8217" max="8448" width="10.26953125" style="205"/>
    <col min="8449" max="8449" width="1.81640625" style="205" customWidth="1"/>
    <col min="8450" max="8450" width="3" style="205" customWidth="1"/>
    <col min="8451" max="8451" width="1" style="205" customWidth="1"/>
    <col min="8452" max="8452" width="23.54296875" style="205" customWidth="1"/>
    <col min="8453" max="8453" width="5" style="205" customWidth="1"/>
    <col min="8454" max="8454" width="7.81640625" style="205" customWidth="1"/>
    <col min="8455" max="8455" width="6" style="205" customWidth="1"/>
    <col min="8456" max="8456" width="9.26953125" style="205" customWidth="1"/>
    <col min="8457" max="8458" width="3.81640625" style="205" customWidth="1"/>
    <col min="8459" max="8459" width="3.453125" style="205" customWidth="1"/>
    <col min="8460" max="8460" width="2.81640625" style="205" customWidth="1"/>
    <col min="8461" max="8461" width="2" style="205" customWidth="1"/>
    <col min="8462" max="8462" width="10.26953125" style="205" customWidth="1"/>
    <col min="8463" max="8463" width="6.453125" style="205" customWidth="1"/>
    <col min="8464" max="8464" width="4.453125" style="205" customWidth="1"/>
    <col min="8465" max="8465" width="9.1796875" style="205" customWidth="1"/>
    <col min="8466" max="8469" width="7.81640625" style="205" customWidth="1"/>
    <col min="8470" max="8470" width="0.7265625" style="205" customWidth="1"/>
    <col min="8471" max="8471" width="4" style="205" customWidth="1"/>
    <col min="8472" max="8472" width="1.1796875" style="205" customWidth="1"/>
    <col min="8473" max="8704" width="10.26953125" style="205"/>
    <col min="8705" max="8705" width="1.81640625" style="205" customWidth="1"/>
    <col min="8706" max="8706" width="3" style="205" customWidth="1"/>
    <col min="8707" max="8707" width="1" style="205" customWidth="1"/>
    <col min="8708" max="8708" width="23.54296875" style="205" customWidth="1"/>
    <col min="8709" max="8709" width="5" style="205" customWidth="1"/>
    <col min="8710" max="8710" width="7.81640625" style="205" customWidth="1"/>
    <col min="8711" max="8711" width="6" style="205" customWidth="1"/>
    <col min="8712" max="8712" width="9.26953125" style="205" customWidth="1"/>
    <col min="8713" max="8714" width="3.81640625" style="205" customWidth="1"/>
    <col min="8715" max="8715" width="3.453125" style="205" customWidth="1"/>
    <col min="8716" max="8716" width="2.81640625" style="205" customWidth="1"/>
    <col min="8717" max="8717" width="2" style="205" customWidth="1"/>
    <col min="8718" max="8718" width="10.26953125" style="205" customWidth="1"/>
    <col min="8719" max="8719" width="6.453125" style="205" customWidth="1"/>
    <col min="8720" max="8720" width="4.453125" style="205" customWidth="1"/>
    <col min="8721" max="8721" width="9.1796875" style="205" customWidth="1"/>
    <col min="8722" max="8725" width="7.81640625" style="205" customWidth="1"/>
    <col min="8726" max="8726" width="0.7265625" style="205" customWidth="1"/>
    <col min="8727" max="8727" width="4" style="205" customWidth="1"/>
    <col min="8728" max="8728" width="1.1796875" style="205" customWidth="1"/>
    <col min="8729" max="8960" width="10.26953125" style="205"/>
    <col min="8961" max="8961" width="1.81640625" style="205" customWidth="1"/>
    <col min="8962" max="8962" width="3" style="205" customWidth="1"/>
    <col min="8963" max="8963" width="1" style="205" customWidth="1"/>
    <col min="8964" max="8964" width="23.54296875" style="205" customWidth="1"/>
    <col min="8965" max="8965" width="5" style="205" customWidth="1"/>
    <col min="8966" max="8966" width="7.81640625" style="205" customWidth="1"/>
    <col min="8967" max="8967" width="6" style="205" customWidth="1"/>
    <col min="8968" max="8968" width="9.26953125" style="205" customWidth="1"/>
    <col min="8969" max="8970" width="3.81640625" style="205" customWidth="1"/>
    <col min="8971" max="8971" width="3.453125" style="205" customWidth="1"/>
    <col min="8972" max="8972" width="2.81640625" style="205" customWidth="1"/>
    <col min="8973" max="8973" width="2" style="205" customWidth="1"/>
    <col min="8974" max="8974" width="10.26953125" style="205" customWidth="1"/>
    <col min="8975" max="8975" width="6.453125" style="205" customWidth="1"/>
    <col min="8976" max="8976" width="4.453125" style="205" customWidth="1"/>
    <col min="8977" max="8977" width="9.1796875" style="205" customWidth="1"/>
    <col min="8978" max="8981" width="7.81640625" style="205" customWidth="1"/>
    <col min="8982" max="8982" width="0.7265625" style="205" customWidth="1"/>
    <col min="8983" max="8983" width="4" style="205" customWidth="1"/>
    <col min="8984" max="8984" width="1.1796875" style="205" customWidth="1"/>
    <col min="8985" max="9216" width="10.26953125" style="205"/>
    <col min="9217" max="9217" width="1.81640625" style="205" customWidth="1"/>
    <col min="9218" max="9218" width="3" style="205" customWidth="1"/>
    <col min="9219" max="9219" width="1" style="205" customWidth="1"/>
    <col min="9220" max="9220" width="23.54296875" style="205" customWidth="1"/>
    <col min="9221" max="9221" width="5" style="205" customWidth="1"/>
    <col min="9222" max="9222" width="7.81640625" style="205" customWidth="1"/>
    <col min="9223" max="9223" width="6" style="205" customWidth="1"/>
    <col min="9224" max="9224" width="9.26953125" style="205" customWidth="1"/>
    <col min="9225" max="9226" width="3.81640625" style="205" customWidth="1"/>
    <col min="9227" max="9227" width="3.453125" style="205" customWidth="1"/>
    <col min="9228" max="9228" width="2.81640625" style="205" customWidth="1"/>
    <col min="9229" max="9229" width="2" style="205" customWidth="1"/>
    <col min="9230" max="9230" width="10.26953125" style="205" customWidth="1"/>
    <col min="9231" max="9231" width="6.453125" style="205" customWidth="1"/>
    <col min="9232" max="9232" width="4.453125" style="205" customWidth="1"/>
    <col min="9233" max="9233" width="9.1796875" style="205" customWidth="1"/>
    <col min="9234" max="9237" width="7.81640625" style="205" customWidth="1"/>
    <col min="9238" max="9238" width="0.7265625" style="205" customWidth="1"/>
    <col min="9239" max="9239" width="4" style="205" customWidth="1"/>
    <col min="9240" max="9240" width="1.1796875" style="205" customWidth="1"/>
    <col min="9241" max="9472" width="10.26953125" style="205"/>
    <col min="9473" max="9473" width="1.81640625" style="205" customWidth="1"/>
    <col min="9474" max="9474" width="3" style="205" customWidth="1"/>
    <col min="9475" max="9475" width="1" style="205" customWidth="1"/>
    <col min="9476" max="9476" width="23.54296875" style="205" customWidth="1"/>
    <col min="9477" max="9477" width="5" style="205" customWidth="1"/>
    <col min="9478" max="9478" width="7.81640625" style="205" customWidth="1"/>
    <col min="9479" max="9479" width="6" style="205" customWidth="1"/>
    <col min="9480" max="9480" width="9.26953125" style="205" customWidth="1"/>
    <col min="9481" max="9482" width="3.81640625" style="205" customWidth="1"/>
    <col min="9483" max="9483" width="3.453125" style="205" customWidth="1"/>
    <col min="9484" max="9484" width="2.81640625" style="205" customWidth="1"/>
    <col min="9485" max="9485" width="2" style="205" customWidth="1"/>
    <col min="9486" max="9486" width="10.26953125" style="205" customWidth="1"/>
    <col min="9487" max="9487" width="6.453125" style="205" customWidth="1"/>
    <col min="9488" max="9488" width="4.453125" style="205" customWidth="1"/>
    <col min="9489" max="9489" width="9.1796875" style="205" customWidth="1"/>
    <col min="9490" max="9493" width="7.81640625" style="205" customWidth="1"/>
    <col min="9494" max="9494" width="0.7265625" style="205" customWidth="1"/>
    <col min="9495" max="9495" width="4" style="205" customWidth="1"/>
    <col min="9496" max="9496" width="1.1796875" style="205" customWidth="1"/>
    <col min="9497" max="9728" width="10.26953125" style="205"/>
    <col min="9729" max="9729" width="1.81640625" style="205" customWidth="1"/>
    <col min="9730" max="9730" width="3" style="205" customWidth="1"/>
    <col min="9731" max="9731" width="1" style="205" customWidth="1"/>
    <col min="9732" max="9732" width="23.54296875" style="205" customWidth="1"/>
    <col min="9733" max="9733" width="5" style="205" customWidth="1"/>
    <col min="9734" max="9734" width="7.81640625" style="205" customWidth="1"/>
    <col min="9735" max="9735" width="6" style="205" customWidth="1"/>
    <col min="9736" max="9736" width="9.26953125" style="205" customWidth="1"/>
    <col min="9737" max="9738" width="3.81640625" style="205" customWidth="1"/>
    <col min="9739" max="9739" width="3.453125" style="205" customWidth="1"/>
    <col min="9740" max="9740" width="2.81640625" style="205" customWidth="1"/>
    <col min="9741" max="9741" width="2" style="205" customWidth="1"/>
    <col min="9742" max="9742" width="10.26953125" style="205" customWidth="1"/>
    <col min="9743" max="9743" width="6.453125" style="205" customWidth="1"/>
    <col min="9744" max="9744" width="4.453125" style="205" customWidth="1"/>
    <col min="9745" max="9745" width="9.1796875" style="205" customWidth="1"/>
    <col min="9746" max="9749" width="7.81640625" style="205" customWidth="1"/>
    <col min="9750" max="9750" width="0.7265625" style="205" customWidth="1"/>
    <col min="9751" max="9751" width="4" style="205" customWidth="1"/>
    <col min="9752" max="9752" width="1.1796875" style="205" customWidth="1"/>
    <col min="9753" max="9984" width="10.26953125" style="205"/>
    <col min="9985" max="9985" width="1.81640625" style="205" customWidth="1"/>
    <col min="9986" max="9986" width="3" style="205" customWidth="1"/>
    <col min="9987" max="9987" width="1" style="205" customWidth="1"/>
    <col min="9988" max="9988" width="23.54296875" style="205" customWidth="1"/>
    <col min="9989" max="9989" width="5" style="205" customWidth="1"/>
    <col min="9990" max="9990" width="7.81640625" style="205" customWidth="1"/>
    <col min="9991" max="9991" width="6" style="205" customWidth="1"/>
    <col min="9992" max="9992" width="9.26953125" style="205" customWidth="1"/>
    <col min="9993" max="9994" width="3.81640625" style="205" customWidth="1"/>
    <col min="9995" max="9995" width="3.453125" style="205" customWidth="1"/>
    <col min="9996" max="9996" width="2.81640625" style="205" customWidth="1"/>
    <col min="9997" max="9997" width="2" style="205" customWidth="1"/>
    <col min="9998" max="9998" width="10.26953125" style="205" customWidth="1"/>
    <col min="9999" max="9999" width="6.453125" style="205" customWidth="1"/>
    <col min="10000" max="10000" width="4.453125" style="205" customWidth="1"/>
    <col min="10001" max="10001" width="9.1796875" style="205" customWidth="1"/>
    <col min="10002" max="10005" width="7.81640625" style="205" customWidth="1"/>
    <col min="10006" max="10006" width="0.7265625" style="205" customWidth="1"/>
    <col min="10007" max="10007" width="4" style="205" customWidth="1"/>
    <col min="10008" max="10008" width="1.1796875" style="205" customWidth="1"/>
    <col min="10009" max="10240" width="10.26953125" style="205"/>
    <col min="10241" max="10241" width="1.81640625" style="205" customWidth="1"/>
    <col min="10242" max="10242" width="3" style="205" customWidth="1"/>
    <col min="10243" max="10243" width="1" style="205" customWidth="1"/>
    <col min="10244" max="10244" width="23.54296875" style="205" customWidth="1"/>
    <col min="10245" max="10245" width="5" style="205" customWidth="1"/>
    <col min="10246" max="10246" width="7.81640625" style="205" customWidth="1"/>
    <col min="10247" max="10247" width="6" style="205" customWidth="1"/>
    <col min="10248" max="10248" width="9.26953125" style="205" customWidth="1"/>
    <col min="10249" max="10250" width="3.81640625" style="205" customWidth="1"/>
    <col min="10251" max="10251" width="3.453125" style="205" customWidth="1"/>
    <col min="10252" max="10252" width="2.81640625" style="205" customWidth="1"/>
    <col min="10253" max="10253" width="2" style="205" customWidth="1"/>
    <col min="10254" max="10254" width="10.26953125" style="205" customWidth="1"/>
    <col min="10255" max="10255" width="6.453125" style="205" customWidth="1"/>
    <col min="10256" max="10256" width="4.453125" style="205" customWidth="1"/>
    <col min="10257" max="10257" width="9.1796875" style="205" customWidth="1"/>
    <col min="10258" max="10261" width="7.81640625" style="205" customWidth="1"/>
    <col min="10262" max="10262" width="0.7265625" style="205" customWidth="1"/>
    <col min="10263" max="10263" width="4" style="205" customWidth="1"/>
    <col min="10264" max="10264" width="1.1796875" style="205" customWidth="1"/>
    <col min="10265" max="10496" width="10.26953125" style="205"/>
    <col min="10497" max="10497" width="1.81640625" style="205" customWidth="1"/>
    <col min="10498" max="10498" width="3" style="205" customWidth="1"/>
    <col min="10499" max="10499" width="1" style="205" customWidth="1"/>
    <col min="10500" max="10500" width="23.54296875" style="205" customWidth="1"/>
    <col min="10501" max="10501" width="5" style="205" customWidth="1"/>
    <col min="10502" max="10502" width="7.81640625" style="205" customWidth="1"/>
    <col min="10503" max="10503" width="6" style="205" customWidth="1"/>
    <col min="10504" max="10504" width="9.26953125" style="205" customWidth="1"/>
    <col min="10505" max="10506" width="3.81640625" style="205" customWidth="1"/>
    <col min="10507" max="10507" width="3.453125" style="205" customWidth="1"/>
    <col min="10508" max="10508" width="2.81640625" style="205" customWidth="1"/>
    <col min="10509" max="10509" width="2" style="205" customWidth="1"/>
    <col min="10510" max="10510" width="10.26953125" style="205" customWidth="1"/>
    <col min="10511" max="10511" width="6.453125" style="205" customWidth="1"/>
    <col min="10512" max="10512" width="4.453125" style="205" customWidth="1"/>
    <col min="10513" max="10513" width="9.1796875" style="205" customWidth="1"/>
    <col min="10514" max="10517" width="7.81640625" style="205" customWidth="1"/>
    <col min="10518" max="10518" width="0.7265625" style="205" customWidth="1"/>
    <col min="10519" max="10519" width="4" style="205" customWidth="1"/>
    <col min="10520" max="10520" width="1.1796875" style="205" customWidth="1"/>
    <col min="10521" max="10752" width="10.26953125" style="205"/>
    <col min="10753" max="10753" width="1.81640625" style="205" customWidth="1"/>
    <col min="10754" max="10754" width="3" style="205" customWidth="1"/>
    <col min="10755" max="10755" width="1" style="205" customWidth="1"/>
    <col min="10756" max="10756" width="23.54296875" style="205" customWidth="1"/>
    <col min="10757" max="10757" width="5" style="205" customWidth="1"/>
    <col min="10758" max="10758" width="7.81640625" style="205" customWidth="1"/>
    <col min="10759" max="10759" width="6" style="205" customWidth="1"/>
    <col min="10760" max="10760" width="9.26953125" style="205" customWidth="1"/>
    <col min="10761" max="10762" width="3.81640625" style="205" customWidth="1"/>
    <col min="10763" max="10763" width="3.453125" style="205" customWidth="1"/>
    <col min="10764" max="10764" width="2.81640625" style="205" customWidth="1"/>
    <col min="10765" max="10765" width="2" style="205" customWidth="1"/>
    <col min="10766" max="10766" width="10.26953125" style="205" customWidth="1"/>
    <col min="10767" max="10767" width="6.453125" style="205" customWidth="1"/>
    <col min="10768" max="10768" width="4.453125" style="205" customWidth="1"/>
    <col min="10769" max="10769" width="9.1796875" style="205" customWidth="1"/>
    <col min="10770" max="10773" width="7.81640625" style="205" customWidth="1"/>
    <col min="10774" max="10774" width="0.7265625" style="205" customWidth="1"/>
    <col min="10775" max="10775" width="4" style="205" customWidth="1"/>
    <col min="10776" max="10776" width="1.1796875" style="205" customWidth="1"/>
    <col min="10777" max="11008" width="10.26953125" style="205"/>
    <col min="11009" max="11009" width="1.81640625" style="205" customWidth="1"/>
    <col min="11010" max="11010" width="3" style="205" customWidth="1"/>
    <col min="11011" max="11011" width="1" style="205" customWidth="1"/>
    <col min="11012" max="11012" width="23.54296875" style="205" customWidth="1"/>
    <col min="11013" max="11013" width="5" style="205" customWidth="1"/>
    <col min="11014" max="11014" width="7.81640625" style="205" customWidth="1"/>
    <col min="11015" max="11015" width="6" style="205" customWidth="1"/>
    <col min="11016" max="11016" width="9.26953125" style="205" customWidth="1"/>
    <col min="11017" max="11018" width="3.81640625" style="205" customWidth="1"/>
    <col min="11019" max="11019" width="3.453125" style="205" customWidth="1"/>
    <col min="11020" max="11020" width="2.81640625" style="205" customWidth="1"/>
    <col min="11021" max="11021" width="2" style="205" customWidth="1"/>
    <col min="11022" max="11022" width="10.26953125" style="205" customWidth="1"/>
    <col min="11023" max="11023" width="6.453125" style="205" customWidth="1"/>
    <col min="11024" max="11024" width="4.453125" style="205" customWidth="1"/>
    <col min="11025" max="11025" width="9.1796875" style="205" customWidth="1"/>
    <col min="11026" max="11029" width="7.81640625" style="205" customWidth="1"/>
    <col min="11030" max="11030" width="0.7265625" style="205" customWidth="1"/>
    <col min="11031" max="11031" width="4" style="205" customWidth="1"/>
    <col min="11032" max="11032" width="1.1796875" style="205" customWidth="1"/>
    <col min="11033" max="11264" width="10.26953125" style="205"/>
    <col min="11265" max="11265" width="1.81640625" style="205" customWidth="1"/>
    <col min="11266" max="11266" width="3" style="205" customWidth="1"/>
    <col min="11267" max="11267" width="1" style="205" customWidth="1"/>
    <col min="11268" max="11268" width="23.54296875" style="205" customWidth="1"/>
    <col min="11269" max="11269" width="5" style="205" customWidth="1"/>
    <col min="11270" max="11270" width="7.81640625" style="205" customWidth="1"/>
    <col min="11271" max="11271" width="6" style="205" customWidth="1"/>
    <col min="11272" max="11272" width="9.26953125" style="205" customWidth="1"/>
    <col min="11273" max="11274" width="3.81640625" style="205" customWidth="1"/>
    <col min="11275" max="11275" width="3.453125" style="205" customWidth="1"/>
    <col min="11276" max="11276" width="2.81640625" style="205" customWidth="1"/>
    <col min="11277" max="11277" width="2" style="205" customWidth="1"/>
    <col min="11278" max="11278" width="10.26953125" style="205" customWidth="1"/>
    <col min="11279" max="11279" width="6.453125" style="205" customWidth="1"/>
    <col min="11280" max="11280" width="4.453125" style="205" customWidth="1"/>
    <col min="11281" max="11281" width="9.1796875" style="205" customWidth="1"/>
    <col min="11282" max="11285" width="7.81640625" style="205" customWidth="1"/>
    <col min="11286" max="11286" width="0.7265625" style="205" customWidth="1"/>
    <col min="11287" max="11287" width="4" style="205" customWidth="1"/>
    <col min="11288" max="11288" width="1.1796875" style="205" customWidth="1"/>
    <col min="11289" max="11520" width="10.26953125" style="205"/>
    <col min="11521" max="11521" width="1.81640625" style="205" customWidth="1"/>
    <col min="11522" max="11522" width="3" style="205" customWidth="1"/>
    <col min="11523" max="11523" width="1" style="205" customWidth="1"/>
    <col min="11524" max="11524" width="23.54296875" style="205" customWidth="1"/>
    <col min="11525" max="11525" width="5" style="205" customWidth="1"/>
    <col min="11526" max="11526" width="7.81640625" style="205" customWidth="1"/>
    <col min="11527" max="11527" width="6" style="205" customWidth="1"/>
    <col min="11528" max="11528" width="9.26953125" style="205" customWidth="1"/>
    <col min="11529" max="11530" width="3.81640625" style="205" customWidth="1"/>
    <col min="11531" max="11531" width="3.453125" style="205" customWidth="1"/>
    <col min="11532" max="11532" width="2.81640625" style="205" customWidth="1"/>
    <col min="11533" max="11533" width="2" style="205" customWidth="1"/>
    <col min="11534" max="11534" width="10.26953125" style="205" customWidth="1"/>
    <col min="11535" max="11535" width="6.453125" style="205" customWidth="1"/>
    <col min="11536" max="11536" width="4.453125" style="205" customWidth="1"/>
    <col min="11537" max="11537" width="9.1796875" style="205" customWidth="1"/>
    <col min="11538" max="11541" width="7.81640625" style="205" customWidth="1"/>
    <col min="11542" max="11542" width="0.7265625" style="205" customWidth="1"/>
    <col min="11543" max="11543" width="4" style="205" customWidth="1"/>
    <col min="11544" max="11544" width="1.1796875" style="205" customWidth="1"/>
    <col min="11545" max="11776" width="10.26953125" style="205"/>
    <col min="11777" max="11777" width="1.81640625" style="205" customWidth="1"/>
    <col min="11778" max="11778" width="3" style="205" customWidth="1"/>
    <col min="11779" max="11779" width="1" style="205" customWidth="1"/>
    <col min="11780" max="11780" width="23.54296875" style="205" customWidth="1"/>
    <col min="11781" max="11781" width="5" style="205" customWidth="1"/>
    <col min="11782" max="11782" width="7.81640625" style="205" customWidth="1"/>
    <col min="11783" max="11783" width="6" style="205" customWidth="1"/>
    <col min="11784" max="11784" width="9.26953125" style="205" customWidth="1"/>
    <col min="11785" max="11786" width="3.81640625" style="205" customWidth="1"/>
    <col min="11787" max="11787" width="3.453125" style="205" customWidth="1"/>
    <col min="11788" max="11788" width="2.81640625" style="205" customWidth="1"/>
    <col min="11789" max="11789" width="2" style="205" customWidth="1"/>
    <col min="11790" max="11790" width="10.26953125" style="205" customWidth="1"/>
    <col min="11791" max="11791" width="6.453125" style="205" customWidth="1"/>
    <col min="11792" max="11792" width="4.453125" style="205" customWidth="1"/>
    <col min="11793" max="11793" width="9.1796875" style="205" customWidth="1"/>
    <col min="11794" max="11797" width="7.81640625" style="205" customWidth="1"/>
    <col min="11798" max="11798" width="0.7265625" style="205" customWidth="1"/>
    <col min="11799" max="11799" width="4" style="205" customWidth="1"/>
    <col min="11800" max="11800" width="1.1796875" style="205" customWidth="1"/>
    <col min="11801" max="12032" width="10.26953125" style="205"/>
    <col min="12033" max="12033" width="1.81640625" style="205" customWidth="1"/>
    <col min="12034" max="12034" width="3" style="205" customWidth="1"/>
    <col min="12035" max="12035" width="1" style="205" customWidth="1"/>
    <col min="12036" max="12036" width="23.54296875" style="205" customWidth="1"/>
    <col min="12037" max="12037" width="5" style="205" customWidth="1"/>
    <col min="12038" max="12038" width="7.81640625" style="205" customWidth="1"/>
    <col min="12039" max="12039" width="6" style="205" customWidth="1"/>
    <col min="12040" max="12040" width="9.26953125" style="205" customWidth="1"/>
    <col min="12041" max="12042" width="3.81640625" style="205" customWidth="1"/>
    <col min="12043" max="12043" width="3.453125" style="205" customWidth="1"/>
    <col min="12044" max="12044" width="2.81640625" style="205" customWidth="1"/>
    <col min="12045" max="12045" width="2" style="205" customWidth="1"/>
    <col min="12046" max="12046" width="10.26953125" style="205" customWidth="1"/>
    <col min="12047" max="12047" width="6.453125" style="205" customWidth="1"/>
    <col min="12048" max="12048" width="4.453125" style="205" customWidth="1"/>
    <col min="12049" max="12049" width="9.1796875" style="205" customWidth="1"/>
    <col min="12050" max="12053" width="7.81640625" style="205" customWidth="1"/>
    <col min="12054" max="12054" width="0.7265625" style="205" customWidth="1"/>
    <col min="12055" max="12055" width="4" style="205" customWidth="1"/>
    <col min="12056" max="12056" width="1.1796875" style="205" customWidth="1"/>
    <col min="12057" max="12288" width="10.26953125" style="205"/>
    <col min="12289" max="12289" width="1.81640625" style="205" customWidth="1"/>
    <col min="12290" max="12290" width="3" style="205" customWidth="1"/>
    <col min="12291" max="12291" width="1" style="205" customWidth="1"/>
    <col min="12292" max="12292" width="23.54296875" style="205" customWidth="1"/>
    <col min="12293" max="12293" width="5" style="205" customWidth="1"/>
    <col min="12294" max="12294" width="7.81640625" style="205" customWidth="1"/>
    <col min="12295" max="12295" width="6" style="205" customWidth="1"/>
    <col min="12296" max="12296" width="9.26953125" style="205" customWidth="1"/>
    <col min="12297" max="12298" width="3.81640625" style="205" customWidth="1"/>
    <col min="12299" max="12299" width="3.453125" style="205" customWidth="1"/>
    <col min="12300" max="12300" width="2.81640625" style="205" customWidth="1"/>
    <col min="12301" max="12301" width="2" style="205" customWidth="1"/>
    <col min="12302" max="12302" width="10.26953125" style="205" customWidth="1"/>
    <col min="12303" max="12303" width="6.453125" style="205" customWidth="1"/>
    <col min="12304" max="12304" width="4.453125" style="205" customWidth="1"/>
    <col min="12305" max="12305" width="9.1796875" style="205" customWidth="1"/>
    <col min="12306" max="12309" width="7.81640625" style="205" customWidth="1"/>
    <col min="12310" max="12310" width="0.7265625" style="205" customWidth="1"/>
    <col min="12311" max="12311" width="4" style="205" customWidth="1"/>
    <col min="12312" max="12312" width="1.1796875" style="205" customWidth="1"/>
    <col min="12313" max="12544" width="10.26953125" style="205"/>
    <col min="12545" max="12545" width="1.81640625" style="205" customWidth="1"/>
    <col min="12546" max="12546" width="3" style="205" customWidth="1"/>
    <col min="12547" max="12547" width="1" style="205" customWidth="1"/>
    <col min="12548" max="12548" width="23.54296875" style="205" customWidth="1"/>
    <col min="12549" max="12549" width="5" style="205" customWidth="1"/>
    <col min="12550" max="12550" width="7.81640625" style="205" customWidth="1"/>
    <col min="12551" max="12551" width="6" style="205" customWidth="1"/>
    <col min="12552" max="12552" width="9.26953125" style="205" customWidth="1"/>
    <col min="12553" max="12554" width="3.81640625" style="205" customWidth="1"/>
    <col min="12555" max="12555" width="3.453125" style="205" customWidth="1"/>
    <col min="12556" max="12556" width="2.81640625" style="205" customWidth="1"/>
    <col min="12557" max="12557" width="2" style="205" customWidth="1"/>
    <col min="12558" max="12558" width="10.26953125" style="205" customWidth="1"/>
    <col min="12559" max="12559" width="6.453125" style="205" customWidth="1"/>
    <col min="12560" max="12560" width="4.453125" style="205" customWidth="1"/>
    <col min="12561" max="12561" width="9.1796875" style="205" customWidth="1"/>
    <col min="12562" max="12565" width="7.81640625" style="205" customWidth="1"/>
    <col min="12566" max="12566" width="0.7265625" style="205" customWidth="1"/>
    <col min="12567" max="12567" width="4" style="205" customWidth="1"/>
    <col min="12568" max="12568" width="1.1796875" style="205" customWidth="1"/>
    <col min="12569" max="12800" width="10.26953125" style="205"/>
    <col min="12801" max="12801" width="1.81640625" style="205" customWidth="1"/>
    <col min="12802" max="12802" width="3" style="205" customWidth="1"/>
    <col min="12803" max="12803" width="1" style="205" customWidth="1"/>
    <col min="12804" max="12804" width="23.54296875" style="205" customWidth="1"/>
    <col min="12805" max="12805" width="5" style="205" customWidth="1"/>
    <col min="12806" max="12806" width="7.81640625" style="205" customWidth="1"/>
    <col min="12807" max="12807" width="6" style="205" customWidth="1"/>
    <col min="12808" max="12808" width="9.26953125" style="205" customWidth="1"/>
    <col min="12809" max="12810" width="3.81640625" style="205" customWidth="1"/>
    <col min="12811" max="12811" width="3.453125" style="205" customWidth="1"/>
    <col min="12812" max="12812" width="2.81640625" style="205" customWidth="1"/>
    <col min="12813" max="12813" width="2" style="205" customWidth="1"/>
    <col min="12814" max="12814" width="10.26953125" style="205" customWidth="1"/>
    <col min="12815" max="12815" width="6.453125" style="205" customWidth="1"/>
    <col min="12816" max="12816" width="4.453125" style="205" customWidth="1"/>
    <col min="12817" max="12817" width="9.1796875" style="205" customWidth="1"/>
    <col min="12818" max="12821" width="7.81640625" style="205" customWidth="1"/>
    <col min="12822" max="12822" width="0.7265625" style="205" customWidth="1"/>
    <col min="12823" max="12823" width="4" style="205" customWidth="1"/>
    <col min="12824" max="12824" width="1.1796875" style="205" customWidth="1"/>
    <col min="12825" max="13056" width="10.26953125" style="205"/>
    <col min="13057" max="13057" width="1.81640625" style="205" customWidth="1"/>
    <col min="13058" max="13058" width="3" style="205" customWidth="1"/>
    <col min="13059" max="13059" width="1" style="205" customWidth="1"/>
    <col min="13060" max="13060" width="23.54296875" style="205" customWidth="1"/>
    <col min="13061" max="13061" width="5" style="205" customWidth="1"/>
    <col min="13062" max="13062" width="7.81640625" style="205" customWidth="1"/>
    <col min="13063" max="13063" width="6" style="205" customWidth="1"/>
    <col min="13064" max="13064" width="9.26953125" style="205" customWidth="1"/>
    <col min="13065" max="13066" width="3.81640625" style="205" customWidth="1"/>
    <col min="13067" max="13067" width="3.453125" style="205" customWidth="1"/>
    <col min="13068" max="13068" width="2.81640625" style="205" customWidth="1"/>
    <col min="13069" max="13069" width="2" style="205" customWidth="1"/>
    <col min="13070" max="13070" width="10.26953125" style="205" customWidth="1"/>
    <col min="13071" max="13071" width="6.453125" style="205" customWidth="1"/>
    <col min="13072" max="13072" width="4.453125" style="205" customWidth="1"/>
    <col min="13073" max="13073" width="9.1796875" style="205" customWidth="1"/>
    <col min="13074" max="13077" width="7.81640625" style="205" customWidth="1"/>
    <col min="13078" max="13078" width="0.7265625" style="205" customWidth="1"/>
    <col min="13079" max="13079" width="4" style="205" customWidth="1"/>
    <col min="13080" max="13080" width="1.1796875" style="205" customWidth="1"/>
    <col min="13081" max="13312" width="10.26953125" style="205"/>
    <col min="13313" max="13313" width="1.81640625" style="205" customWidth="1"/>
    <col min="13314" max="13314" width="3" style="205" customWidth="1"/>
    <col min="13315" max="13315" width="1" style="205" customWidth="1"/>
    <col min="13316" max="13316" width="23.54296875" style="205" customWidth="1"/>
    <col min="13317" max="13317" width="5" style="205" customWidth="1"/>
    <col min="13318" max="13318" width="7.81640625" style="205" customWidth="1"/>
    <col min="13319" max="13319" width="6" style="205" customWidth="1"/>
    <col min="13320" max="13320" width="9.26953125" style="205" customWidth="1"/>
    <col min="13321" max="13322" width="3.81640625" style="205" customWidth="1"/>
    <col min="13323" max="13323" width="3.453125" style="205" customWidth="1"/>
    <col min="13324" max="13324" width="2.81640625" style="205" customWidth="1"/>
    <col min="13325" max="13325" width="2" style="205" customWidth="1"/>
    <col min="13326" max="13326" width="10.26953125" style="205" customWidth="1"/>
    <col min="13327" max="13327" width="6.453125" style="205" customWidth="1"/>
    <col min="13328" max="13328" width="4.453125" style="205" customWidth="1"/>
    <col min="13329" max="13329" width="9.1796875" style="205" customWidth="1"/>
    <col min="13330" max="13333" width="7.81640625" style="205" customWidth="1"/>
    <col min="13334" max="13334" width="0.7265625" style="205" customWidth="1"/>
    <col min="13335" max="13335" width="4" style="205" customWidth="1"/>
    <col min="13336" max="13336" width="1.1796875" style="205" customWidth="1"/>
    <col min="13337" max="13568" width="10.26953125" style="205"/>
    <col min="13569" max="13569" width="1.81640625" style="205" customWidth="1"/>
    <col min="13570" max="13570" width="3" style="205" customWidth="1"/>
    <col min="13571" max="13571" width="1" style="205" customWidth="1"/>
    <col min="13572" max="13572" width="23.54296875" style="205" customWidth="1"/>
    <col min="13573" max="13573" width="5" style="205" customWidth="1"/>
    <col min="13574" max="13574" width="7.81640625" style="205" customWidth="1"/>
    <col min="13575" max="13575" width="6" style="205" customWidth="1"/>
    <col min="13576" max="13576" width="9.26953125" style="205" customWidth="1"/>
    <col min="13577" max="13578" width="3.81640625" style="205" customWidth="1"/>
    <col min="13579" max="13579" width="3.453125" style="205" customWidth="1"/>
    <col min="13580" max="13580" width="2.81640625" style="205" customWidth="1"/>
    <col min="13581" max="13581" width="2" style="205" customWidth="1"/>
    <col min="13582" max="13582" width="10.26953125" style="205" customWidth="1"/>
    <col min="13583" max="13583" width="6.453125" style="205" customWidth="1"/>
    <col min="13584" max="13584" width="4.453125" style="205" customWidth="1"/>
    <col min="13585" max="13585" width="9.1796875" style="205" customWidth="1"/>
    <col min="13586" max="13589" width="7.81640625" style="205" customWidth="1"/>
    <col min="13590" max="13590" width="0.7265625" style="205" customWidth="1"/>
    <col min="13591" max="13591" width="4" style="205" customWidth="1"/>
    <col min="13592" max="13592" width="1.1796875" style="205" customWidth="1"/>
    <col min="13593" max="13824" width="10.26953125" style="205"/>
    <col min="13825" max="13825" width="1.81640625" style="205" customWidth="1"/>
    <col min="13826" max="13826" width="3" style="205" customWidth="1"/>
    <col min="13827" max="13827" width="1" style="205" customWidth="1"/>
    <col min="13828" max="13828" width="23.54296875" style="205" customWidth="1"/>
    <col min="13829" max="13829" width="5" style="205" customWidth="1"/>
    <col min="13830" max="13830" width="7.81640625" style="205" customWidth="1"/>
    <col min="13831" max="13831" width="6" style="205" customWidth="1"/>
    <col min="13832" max="13832" width="9.26953125" style="205" customWidth="1"/>
    <col min="13833" max="13834" width="3.81640625" style="205" customWidth="1"/>
    <col min="13835" max="13835" width="3.453125" style="205" customWidth="1"/>
    <col min="13836" max="13836" width="2.81640625" style="205" customWidth="1"/>
    <col min="13837" max="13837" width="2" style="205" customWidth="1"/>
    <col min="13838" max="13838" width="10.26953125" style="205" customWidth="1"/>
    <col min="13839" max="13839" width="6.453125" style="205" customWidth="1"/>
    <col min="13840" max="13840" width="4.453125" style="205" customWidth="1"/>
    <col min="13841" max="13841" width="9.1796875" style="205" customWidth="1"/>
    <col min="13842" max="13845" width="7.81640625" style="205" customWidth="1"/>
    <col min="13846" max="13846" width="0.7265625" style="205" customWidth="1"/>
    <col min="13847" max="13847" width="4" style="205" customWidth="1"/>
    <col min="13848" max="13848" width="1.1796875" style="205" customWidth="1"/>
    <col min="13849" max="14080" width="10.26953125" style="205"/>
    <col min="14081" max="14081" width="1.81640625" style="205" customWidth="1"/>
    <col min="14082" max="14082" width="3" style="205" customWidth="1"/>
    <col min="14083" max="14083" width="1" style="205" customWidth="1"/>
    <col min="14084" max="14084" width="23.54296875" style="205" customWidth="1"/>
    <col min="14085" max="14085" width="5" style="205" customWidth="1"/>
    <col min="14086" max="14086" width="7.81640625" style="205" customWidth="1"/>
    <col min="14087" max="14087" width="6" style="205" customWidth="1"/>
    <col min="14088" max="14088" width="9.26953125" style="205" customWidth="1"/>
    <col min="14089" max="14090" width="3.81640625" style="205" customWidth="1"/>
    <col min="14091" max="14091" width="3.453125" style="205" customWidth="1"/>
    <col min="14092" max="14092" width="2.81640625" style="205" customWidth="1"/>
    <col min="14093" max="14093" width="2" style="205" customWidth="1"/>
    <col min="14094" max="14094" width="10.26953125" style="205" customWidth="1"/>
    <col min="14095" max="14095" width="6.453125" style="205" customWidth="1"/>
    <col min="14096" max="14096" width="4.453125" style="205" customWidth="1"/>
    <col min="14097" max="14097" width="9.1796875" style="205" customWidth="1"/>
    <col min="14098" max="14101" width="7.81640625" style="205" customWidth="1"/>
    <col min="14102" max="14102" width="0.7265625" style="205" customWidth="1"/>
    <col min="14103" max="14103" width="4" style="205" customWidth="1"/>
    <col min="14104" max="14104" width="1.1796875" style="205" customWidth="1"/>
    <col min="14105" max="14336" width="10.26953125" style="205"/>
    <col min="14337" max="14337" width="1.81640625" style="205" customWidth="1"/>
    <col min="14338" max="14338" width="3" style="205" customWidth="1"/>
    <col min="14339" max="14339" width="1" style="205" customWidth="1"/>
    <col min="14340" max="14340" width="23.54296875" style="205" customWidth="1"/>
    <col min="14341" max="14341" width="5" style="205" customWidth="1"/>
    <col min="14342" max="14342" width="7.81640625" style="205" customWidth="1"/>
    <col min="14343" max="14343" width="6" style="205" customWidth="1"/>
    <col min="14344" max="14344" width="9.26953125" style="205" customWidth="1"/>
    <col min="14345" max="14346" width="3.81640625" style="205" customWidth="1"/>
    <col min="14347" max="14347" width="3.453125" style="205" customWidth="1"/>
    <col min="14348" max="14348" width="2.81640625" style="205" customWidth="1"/>
    <col min="14349" max="14349" width="2" style="205" customWidth="1"/>
    <col min="14350" max="14350" width="10.26953125" style="205" customWidth="1"/>
    <col min="14351" max="14351" width="6.453125" style="205" customWidth="1"/>
    <col min="14352" max="14352" width="4.453125" style="205" customWidth="1"/>
    <col min="14353" max="14353" width="9.1796875" style="205" customWidth="1"/>
    <col min="14354" max="14357" width="7.81640625" style="205" customWidth="1"/>
    <col min="14358" max="14358" width="0.7265625" style="205" customWidth="1"/>
    <col min="14359" max="14359" width="4" style="205" customWidth="1"/>
    <col min="14360" max="14360" width="1.1796875" style="205" customWidth="1"/>
    <col min="14361" max="14592" width="10.26953125" style="205"/>
    <col min="14593" max="14593" width="1.81640625" style="205" customWidth="1"/>
    <col min="14594" max="14594" width="3" style="205" customWidth="1"/>
    <col min="14595" max="14595" width="1" style="205" customWidth="1"/>
    <col min="14596" max="14596" width="23.54296875" style="205" customWidth="1"/>
    <col min="14597" max="14597" width="5" style="205" customWidth="1"/>
    <col min="14598" max="14598" width="7.81640625" style="205" customWidth="1"/>
    <col min="14599" max="14599" width="6" style="205" customWidth="1"/>
    <col min="14600" max="14600" width="9.26953125" style="205" customWidth="1"/>
    <col min="14601" max="14602" width="3.81640625" style="205" customWidth="1"/>
    <col min="14603" max="14603" width="3.453125" style="205" customWidth="1"/>
    <col min="14604" max="14604" width="2.81640625" style="205" customWidth="1"/>
    <col min="14605" max="14605" width="2" style="205" customWidth="1"/>
    <col min="14606" max="14606" width="10.26953125" style="205" customWidth="1"/>
    <col min="14607" max="14607" width="6.453125" style="205" customWidth="1"/>
    <col min="14608" max="14608" width="4.453125" style="205" customWidth="1"/>
    <col min="14609" max="14609" width="9.1796875" style="205" customWidth="1"/>
    <col min="14610" max="14613" width="7.81640625" style="205" customWidth="1"/>
    <col min="14614" max="14614" width="0.7265625" style="205" customWidth="1"/>
    <col min="14615" max="14615" width="4" style="205" customWidth="1"/>
    <col min="14616" max="14616" width="1.1796875" style="205" customWidth="1"/>
    <col min="14617" max="14848" width="10.26953125" style="205"/>
    <col min="14849" max="14849" width="1.81640625" style="205" customWidth="1"/>
    <col min="14850" max="14850" width="3" style="205" customWidth="1"/>
    <col min="14851" max="14851" width="1" style="205" customWidth="1"/>
    <col min="14852" max="14852" width="23.54296875" style="205" customWidth="1"/>
    <col min="14853" max="14853" width="5" style="205" customWidth="1"/>
    <col min="14854" max="14854" width="7.81640625" style="205" customWidth="1"/>
    <col min="14855" max="14855" width="6" style="205" customWidth="1"/>
    <col min="14856" max="14856" width="9.26953125" style="205" customWidth="1"/>
    <col min="14857" max="14858" width="3.81640625" style="205" customWidth="1"/>
    <col min="14859" max="14859" width="3.453125" style="205" customWidth="1"/>
    <col min="14860" max="14860" width="2.81640625" style="205" customWidth="1"/>
    <col min="14861" max="14861" width="2" style="205" customWidth="1"/>
    <col min="14862" max="14862" width="10.26953125" style="205" customWidth="1"/>
    <col min="14863" max="14863" width="6.453125" style="205" customWidth="1"/>
    <col min="14864" max="14864" width="4.453125" style="205" customWidth="1"/>
    <col min="14865" max="14865" width="9.1796875" style="205" customWidth="1"/>
    <col min="14866" max="14869" width="7.81640625" style="205" customWidth="1"/>
    <col min="14870" max="14870" width="0.7265625" style="205" customWidth="1"/>
    <col min="14871" max="14871" width="4" style="205" customWidth="1"/>
    <col min="14872" max="14872" width="1.1796875" style="205" customWidth="1"/>
    <col min="14873" max="15104" width="10.26953125" style="205"/>
    <col min="15105" max="15105" width="1.81640625" style="205" customWidth="1"/>
    <col min="15106" max="15106" width="3" style="205" customWidth="1"/>
    <col min="15107" max="15107" width="1" style="205" customWidth="1"/>
    <col min="15108" max="15108" width="23.54296875" style="205" customWidth="1"/>
    <col min="15109" max="15109" width="5" style="205" customWidth="1"/>
    <col min="15110" max="15110" width="7.81640625" style="205" customWidth="1"/>
    <col min="15111" max="15111" width="6" style="205" customWidth="1"/>
    <col min="15112" max="15112" width="9.26953125" style="205" customWidth="1"/>
    <col min="15113" max="15114" width="3.81640625" style="205" customWidth="1"/>
    <col min="15115" max="15115" width="3.453125" style="205" customWidth="1"/>
    <col min="15116" max="15116" width="2.81640625" style="205" customWidth="1"/>
    <col min="15117" max="15117" width="2" style="205" customWidth="1"/>
    <col min="15118" max="15118" width="10.26953125" style="205" customWidth="1"/>
    <col min="15119" max="15119" width="6.453125" style="205" customWidth="1"/>
    <col min="15120" max="15120" width="4.453125" style="205" customWidth="1"/>
    <col min="15121" max="15121" width="9.1796875" style="205" customWidth="1"/>
    <col min="15122" max="15125" width="7.81640625" style="205" customWidth="1"/>
    <col min="15126" max="15126" width="0.7265625" style="205" customWidth="1"/>
    <col min="15127" max="15127" width="4" style="205" customWidth="1"/>
    <col min="15128" max="15128" width="1.1796875" style="205" customWidth="1"/>
    <col min="15129" max="15360" width="10.26953125" style="205"/>
    <col min="15361" max="15361" width="1.81640625" style="205" customWidth="1"/>
    <col min="15362" max="15362" width="3" style="205" customWidth="1"/>
    <col min="15363" max="15363" width="1" style="205" customWidth="1"/>
    <col min="15364" max="15364" width="23.54296875" style="205" customWidth="1"/>
    <col min="15365" max="15365" width="5" style="205" customWidth="1"/>
    <col min="15366" max="15366" width="7.81640625" style="205" customWidth="1"/>
    <col min="15367" max="15367" width="6" style="205" customWidth="1"/>
    <col min="15368" max="15368" width="9.26953125" style="205" customWidth="1"/>
    <col min="15369" max="15370" width="3.81640625" style="205" customWidth="1"/>
    <col min="15371" max="15371" width="3.453125" style="205" customWidth="1"/>
    <col min="15372" max="15372" width="2.81640625" style="205" customWidth="1"/>
    <col min="15373" max="15373" width="2" style="205" customWidth="1"/>
    <col min="15374" max="15374" width="10.26953125" style="205" customWidth="1"/>
    <col min="15375" max="15375" width="6.453125" style="205" customWidth="1"/>
    <col min="15376" max="15376" width="4.453125" style="205" customWidth="1"/>
    <col min="15377" max="15377" width="9.1796875" style="205" customWidth="1"/>
    <col min="15378" max="15381" width="7.81640625" style="205" customWidth="1"/>
    <col min="15382" max="15382" width="0.7265625" style="205" customWidth="1"/>
    <col min="15383" max="15383" width="4" style="205" customWidth="1"/>
    <col min="15384" max="15384" width="1.1796875" style="205" customWidth="1"/>
    <col min="15385" max="15616" width="10.26953125" style="205"/>
    <col min="15617" max="15617" width="1.81640625" style="205" customWidth="1"/>
    <col min="15618" max="15618" width="3" style="205" customWidth="1"/>
    <col min="15619" max="15619" width="1" style="205" customWidth="1"/>
    <col min="15620" max="15620" width="23.54296875" style="205" customWidth="1"/>
    <col min="15621" max="15621" width="5" style="205" customWidth="1"/>
    <col min="15622" max="15622" width="7.81640625" style="205" customWidth="1"/>
    <col min="15623" max="15623" width="6" style="205" customWidth="1"/>
    <col min="15624" max="15624" width="9.26953125" style="205" customWidth="1"/>
    <col min="15625" max="15626" width="3.81640625" style="205" customWidth="1"/>
    <col min="15627" max="15627" width="3.453125" style="205" customWidth="1"/>
    <col min="15628" max="15628" width="2.81640625" style="205" customWidth="1"/>
    <col min="15629" max="15629" width="2" style="205" customWidth="1"/>
    <col min="15630" max="15630" width="10.26953125" style="205" customWidth="1"/>
    <col min="15631" max="15631" width="6.453125" style="205" customWidth="1"/>
    <col min="15632" max="15632" width="4.453125" style="205" customWidth="1"/>
    <col min="15633" max="15633" width="9.1796875" style="205" customWidth="1"/>
    <col min="15634" max="15637" width="7.81640625" style="205" customWidth="1"/>
    <col min="15638" max="15638" width="0.7265625" style="205" customWidth="1"/>
    <col min="15639" max="15639" width="4" style="205" customWidth="1"/>
    <col min="15640" max="15640" width="1.1796875" style="205" customWidth="1"/>
    <col min="15641" max="15872" width="10.26953125" style="205"/>
    <col min="15873" max="15873" width="1.81640625" style="205" customWidth="1"/>
    <col min="15874" max="15874" width="3" style="205" customWidth="1"/>
    <col min="15875" max="15875" width="1" style="205" customWidth="1"/>
    <col min="15876" max="15876" width="23.54296875" style="205" customWidth="1"/>
    <col min="15877" max="15877" width="5" style="205" customWidth="1"/>
    <col min="15878" max="15878" width="7.81640625" style="205" customWidth="1"/>
    <col min="15879" max="15879" width="6" style="205" customWidth="1"/>
    <col min="15880" max="15880" width="9.26953125" style="205" customWidth="1"/>
    <col min="15881" max="15882" width="3.81640625" style="205" customWidth="1"/>
    <col min="15883" max="15883" width="3.453125" style="205" customWidth="1"/>
    <col min="15884" max="15884" width="2.81640625" style="205" customWidth="1"/>
    <col min="15885" max="15885" width="2" style="205" customWidth="1"/>
    <col min="15886" max="15886" width="10.26953125" style="205" customWidth="1"/>
    <col min="15887" max="15887" width="6.453125" style="205" customWidth="1"/>
    <col min="15888" max="15888" width="4.453125" style="205" customWidth="1"/>
    <col min="15889" max="15889" width="9.1796875" style="205" customWidth="1"/>
    <col min="15890" max="15893" width="7.81640625" style="205" customWidth="1"/>
    <col min="15894" max="15894" width="0.7265625" style="205" customWidth="1"/>
    <col min="15895" max="15895" width="4" style="205" customWidth="1"/>
    <col min="15896" max="15896" width="1.1796875" style="205" customWidth="1"/>
    <col min="15897" max="16128" width="10.26953125" style="205"/>
    <col min="16129" max="16129" width="1.81640625" style="205" customWidth="1"/>
    <col min="16130" max="16130" width="3" style="205" customWidth="1"/>
    <col min="16131" max="16131" width="1" style="205" customWidth="1"/>
    <col min="16132" max="16132" width="23.54296875" style="205" customWidth="1"/>
    <col min="16133" max="16133" width="5" style="205" customWidth="1"/>
    <col min="16134" max="16134" width="7.81640625" style="205" customWidth="1"/>
    <col min="16135" max="16135" width="6" style="205" customWidth="1"/>
    <col min="16136" max="16136" width="9.26953125" style="205" customWidth="1"/>
    <col min="16137" max="16138" width="3.81640625" style="205" customWidth="1"/>
    <col min="16139" max="16139" width="3.453125" style="205" customWidth="1"/>
    <col min="16140" max="16140" width="2.81640625" style="205" customWidth="1"/>
    <col min="16141" max="16141" width="2" style="205" customWidth="1"/>
    <col min="16142" max="16142" width="10.26953125" style="205" customWidth="1"/>
    <col min="16143" max="16143" width="6.453125" style="205" customWidth="1"/>
    <col min="16144" max="16144" width="4.453125" style="205" customWidth="1"/>
    <col min="16145" max="16145" width="9.1796875" style="205" customWidth="1"/>
    <col min="16146" max="16149" width="7.81640625" style="205" customWidth="1"/>
    <col min="16150" max="16150" width="0.7265625" style="205" customWidth="1"/>
    <col min="16151" max="16151" width="4" style="205" customWidth="1"/>
    <col min="16152" max="16152" width="1.1796875" style="205" customWidth="1"/>
    <col min="16153" max="16384" width="10.26953125" style="205"/>
  </cols>
  <sheetData>
    <row r="1" spans="1:19" s="200" customFormat="1" ht="9.75" customHeight="1" thickBot="1">
      <c r="A1" s="220">
        <v>4</v>
      </c>
      <c r="B1" s="198"/>
      <c r="C1" s="198"/>
      <c r="L1" s="198"/>
      <c r="M1" s="198"/>
      <c r="N1" s="198"/>
      <c r="O1" s="198"/>
      <c r="P1" s="221" t="str">
        <f>'Annual Report'!A2</f>
        <v>Road Initials:    GTC           Year  2013</v>
      </c>
    </row>
    <row r="2" spans="1:19" s="224" customFormat="1" ht="9.75" customHeight="1">
      <c r="A2" s="2116"/>
      <c r="B2" s="2117"/>
      <c r="C2" s="2117"/>
      <c r="D2" s="2117"/>
      <c r="E2" s="2117"/>
      <c r="F2" s="2117"/>
      <c r="G2" s="2117"/>
      <c r="H2" s="2117"/>
      <c r="I2" s="2117"/>
      <c r="J2" s="2117"/>
      <c r="K2" s="2117"/>
      <c r="L2" s="2117"/>
      <c r="M2" s="2117"/>
      <c r="N2" s="2117"/>
      <c r="O2" s="2117"/>
      <c r="P2" s="2118"/>
      <c r="Q2" s="222"/>
      <c r="R2" s="223"/>
      <c r="S2" s="223"/>
    </row>
    <row r="3" spans="1:19" ht="9.75" customHeight="1">
      <c r="A3" s="2052"/>
      <c r="B3" s="2044"/>
      <c r="C3" s="2044"/>
      <c r="D3" s="2044"/>
      <c r="E3" s="2044"/>
      <c r="F3" s="2044"/>
      <c r="G3" s="2044"/>
      <c r="H3" s="2044"/>
      <c r="I3" s="2044"/>
      <c r="J3" s="2044"/>
      <c r="K3" s="2044"/>
      <c r="L3" s="2044"/>
      <c r="M3" s="2044"/>
      <c r="N3" s="2044"/>
      <c r="O3" s="2044"/>
      <c r="P3" s="2056"/>
      <c r="Q3" s="209"/>
    </row>
    <row r="4" spans="1:19" ht="9.75" customHeight="1">
      <c r="A4" s="2119" t="s">
        <v>763</v>
      </c>
      <c r="B4" s="2055"/>
      <c r="C4" s="2055"/>
      <c r="D4" s="2055"/>
      <c r="E4" s="2055"/>
      <c r="F4" s="2055"/>
      <c r="G4" s="2055"/>
      <c r="H4" s="2055"/>
      <c r="I4" s="2055"/>
      <c r="J4" s="2055"/>
      <c r="K4" s="2055"/>
      <c r="L4" s="2055"/>
      <c r="M4" s="2055"/>
      <c r="N4" s="2055"/>
      <c r="O4" s="2055"/>
      <c r="P4" s="2120"/>
      <c r="Q4" s="209"/>
    </row>
    <row r="5" spans="1:19" ht="9.75" customHeight="1">
      <c r="A5" s="2052"/>
      <c r="B5" s="2044"/>
      <c r="C5" s="2044"/>
      <c r="D5" s="2044"/>
      <c r="E5" s="2044"/>
      <c r="F5" s="2044"/>
      <c r="G5" s="2044"/>
      <c r="H5" s="2044"/>
      <c r="I5" s="2044"/>
      <c r="J5" s="2044"/>
      <c r="K5" s="2044"/>
      <c r="L5" s="2044"/>
      <c r="M5" s="2044"/>
      <c r="N5" s="2044"/>
      <c r="O5" s="2044"/>
      <c r="P5" s="2056"/>
      <c r="Q5" s="209"/>
    </row>
    <row r="6" spans="1:19" ht="9.75" customHeight="1">
      <c r="A6" s="2052"/>
      <c r="B6" s="2044" t="s">
        <v>764</v>
      </c>
      <c r="C6" s="2044"/>
      <c r="D6" s="2044"/>
      <c r="E6" s="2044"/>
      <c r="F6" s="2044"/>
      <c r="G6" s="2044"/>
      <c r="H6" s="2044"/>
      <c r="I6" s="2044"/>
      <c r="J6" s="2044"/>
      <c r="K6" s="2044"/>
      <c r="L6" s="2044"/>
      <c r="M6" s="2044"/>
      <c r="N6" s="2092">
        <v>213</v>
      </c>
      <c r="O6" s="205" t="s">
        <v>1485</v>
      </c>
      <c r="P6" s="2056"/>
      <c r="Q6" s="209"/>
      <c r="R6" s="208"/>
    </row>
    <row r="7" spans="1:19" ht="9.75" customHeight="1">
      <c r="A7" s="2052"/>
      <c r="B7" s="2044" t="s">
        <v>803</v>
      </c>
      <c r="C7" s="2044"/>
      <c r="D7" s="2044"/>
      <c r="E7" s="2044"/>
      <c r="F7" s="2121"/>
      <c r="G7" s="2122"/>
      <c r="H7" s="2123" t="s">
        <v>205</v>
      </c>
      <c r="I7" s="2057"/>
      <c r="J7" s="2057"/>
      <c r="K7" s="2057"/>
      <c r="L7" s="2057"/>
      <c r="M7" s="2057"/>
      <c r="N7" s="2057"/>
      <c r="O7" s="2057"/>
      <c r="P7" s="2056"/>
      <c r="Q7" s="209"/>
      <c r="R7" s="208"/>
    </row>
    <row r="8" spans="1:19" ht="9.75" customHeight="1">
      <c r="A8" s="2052"/>
      <c r="B8" s="2044" t="s">
        <v>804</v>
      </c>
      <c r="C8" s="2044"/>
      <c r="D8" s="2044"/>
      <c r="E8" s="2044"/>
      <c r="F8" s="2121"/>
      <c r="G8" s="216"/>
      <c r="H8" s="2123" t="s">
        <v>205</v>
      </c>
      <c r="I8" s="2057"/>
      <c r="J8" s="216"/>
      <c r="K8" s="216"/>
      <c r="L8" s="216"/>
      <c r="M8" s="2057"/>
      <c r="N8" s="2057"/>
      <c r="O8" s="2057"/>
      <c r="P8" s="2056"/>
      <c r="Q8" s="209"/>
      <c r="R8" s="208"/>
    </row>
    <row r="9" spans="1:19" ht="9.75" customHeight="1">
      <c r="A9" s="2052"/>
      <c r="B9" s="2044"/>
      <c r="C9" s="2044"/>
      <c r="D9" s="2044"/>
      <c r="E9" s="2044"/>
      <c r="F9" s="2044"/>
      <c r="G9" s="2044"/>
      <c r="H9" s="2044"/>
      <c r="I9" s="2044"/>
      <c r="J9" s="2044"/>
      <c r="K9" s="2044"/>
      <c r="L9" s="2044"/>
      <c r="M9" s="2044"/>
      <c r="N9" s="2044"/>
      <c r="O9" s="2044"/>
      <c r="P9" s="2056"/>
      <c r="Q9" s="209"/>
      <c r="R9" s="208"/>
    </row>
    <row r="10" spans="1:19" ht="9.75" customHeight="1">
      <c r="A10" s="2052"/>
      <c r="B10" s="2044"/>
      <c r="C10" s="2044"/>
      <c r="D10" s="2044"/>
      <c r="E10" s="2044"/>
      <c r="F10" s="2044"/>
      <c r="G10" s="2044"/>
      <c r="H10" s="2044"/>
      <c r="I10" s="2044"/>
      <c r="J10" s="2044"/>
      <c r="K10" s="2044"/>
      <c r="L10" s="2044"/>
      <c r="M10" s="2044"/>
      <c r="N10" s="2044"/>
      <c r="O10" s="2044"/>
      <c r="P10" s="2056"/>
      <c r="Q10" s="209"/>
      <c r="R10" s="208"/>
    </row>
    <row r="11" spans="1:19" ht="9.75" customHeight="1">
      <c r="A11" s="2052"/>
      <c r="B11" s="2044"/>
      <c r="C11" s="2044"/>
      <c r="D11" s="2044"/>
      <c r="E11" s="2044"/>
      <c r="F11" s="2044"/>
      <c r="G11" s="2044"/>
      <c r="H11" s="2044"/>
      <c r="I11" s="2044"/>
      <c r="J11" s="2044"/>
      <c r="K11" s="2044"/>
      <c r="L11" s="2044"/>
      <c r="M11" s="2044"/>
      <c r="N11" s="2044"/>
      <c r="O11" s="2044"/>
      <c r="P11" s="2056"/>
      <c r="Q11" s="209"/>
    </row>
    <row r="12" spans="1:19" ht="9.75" customHeight="1">
      <c r="A12" s="2119" t="s">
        <v>805</v>
      </c>
      <c r="B12" s="2055"/>
      <c r="C12" s="2055"/>
      <c r="D12" s="2055"/>
      <c r="E12" s="2055"/>
      <c r="F12" s="2055"/>
      <c r="G12" s="2055"/>
      <c r="H12" s="2055"/>
      <c r="I12" s="2055"/>
      <c r="J12" s="2055"/>
      <c r="K12" s="2055"/>
      <c r="L12" s="2055"/>
      <c r="M12" s="2055"/>
      <c r="N12" s="2055"/>
      <c r="O12" s="2055"/>
      <c r="P12" s="2120"/>
      <c r="Q12" s="209"/>
    </row>
    <row r="13" spans="1:19" ht="9.75" customHeight="1">
      <c r="A13" s="2052"/>
      <c r="B13" s="2044"/>
      <c r="C13" s="2044"/>
      <c r="D13" s="2044"/>
      <c r="E13" s="2044"/>
      <c r="F13" s="2044"/>
      <c r="G13" s="2044"/>
      <c r="H13" s="2044"/>
      <c r="I13" s="2044"/>
      <c r="J13" s="2044"/>
      <c r="K13" s="2044"/>
      <c r="L13" s="2044"/>
      <c r="M13" s="2044"/>
      <c r="N13" s="2044"/>
      <c r="O13" s="2044"/>
      <c r="P13" s="2056"/>
      <c r="Q13" s="209"/>
    </row>
    <row r="14" spans="1:19" ht="9.75" customHeight="1">
      <c r="A14" s="2052"/>
      <c r="B14" s="2044"/>
      <c r="C14" s="2044"/>
      <c r="D14" s="2044"/>
      <c r="E14" s="2044"/>
      <c r="F14" s="2044"/>
      <c r="G14" s="2044"/>
      <c r="H14" s="2044"/>
      <c r="I14" s="2044"/>
      <c r="J14" s="2044"/>
      <c r="K14" s="2044"/>
      <c r="L14" s="2044"/>
      <c r="M14" s="2044"/>
      <c r="N14" s="2044"/>
      <c r="O14" s="2044"/>
      <c r="P14" s="2056"/>
      <c r="Q14" s="209"/>
    </row>
    <row r="15" spans="1:19" ht="9.75" customHeight="1">
      <c r="A15" s="2052"/>
      <c r="B15" s="2044"/>
      <c r="C15" s="2044"/>
      <c r="D15" s="2044" t="s">
        <v>845</v>
      </c>
      <c r="E15" s="2044"/>
      <c r="F15" s="2044"/>
      <c r="G15" s="2044"/>
      <c r="H15" s="2044"/>
      <c r="I15" s="2044"/>
      <c r="J15" s="2044"/>
      <c r="K15" s="2044"/>
      <c r="L15" s="2044"/>
      <c r="M15" s="2044"/>
      <c r="N15" s="2044"/>
      <c r="O15" s="2044"/>
      <c r="P15" s="2056"/>
      <c r="Q15" s="209"/>
    </row>
    <row r="16" spans="1:19" ht="9.75" customHeight="1">
      <c r="A16" s="2052"/>
      <c r="B16" s="2044"/>
      <c r="C16" s="2044"/>
      <c r="D16" s="2044" t="s">
        <v>1059</v>
      </c>
      <c r="E16" s="2044"/>
      <c r="F16" s="2044"/>
      <c r="G16" s="2044"/>
      <c r="H16" s="2044"/>
      <c r="I16" s="2044"/>
      <c r="J16" s="2044"/>
      <c r="K16" s="2044"/>
      <c r="L16" s="2044"/>
      <c r="M16" s="2044"/>
      <c r="N16" s="2044"/>
      <c r="O16" s="2044"/>
      <c r="P16" s="2056"/>
      <c r="Q16" s="209"/>
    </row>
    <row r="17" spans="1:17" ht="9.75" customHeight="1">
      <c r="A17" s="2052"/>
      <c r="B17" s="2044"/>
      <c r="C17" s="2044"/>
      <c r="D17" s="2044"/>
      <c r="E17" s="2044"/>
      <c r="F17" s="2044"/>
      <c r="G17" s="2044"/>
      <c r="H17" s="2044"/>
      <c r="I17" s="2044"/>
      <c r="J17" s="2044"/>
      <c r="K17" s="2044"/>
      <c r="L17" s="2044"/>
      <c r="M17" s="2044"/>
      <c r="N17" s="2044"/>
      <c r="O17" s="2044"/>
      <c r="P17" s="2056"/>
      <c r="Q17" s="209"/>
    </row>
    <row r="18" spans="1:17" ht="9.75" customHeight="1">
      <c r="A18" s="2052"/>
      <c r="B18" s="2044"/>
      <c r="C18" s="2044"/>
      <c r="D18" s="2044"/>
      <c r="E18" s="2044"/>
      <c r="F18" s="2044"/>
      <c r="G18" s="2044"/>
      <c r="H18" s="2044"/>
      <c r="I18" s="2044"/>
      <c r="J18" s="2044"/>
      <c r="K18" s="2044"/>
      <c r="L18" s="2044"/>
      <c r="M18" s="2044"/>
      <c r="N18" s="2044"/>
      <c r="O18" s="2044"/>
      <c r="P18" s="2056"/>
      <c r="Q18" s="209"/>
    </row>
    <row r="19" spans="1:17" ht="9.75" customHeight="1">
      <c r="A19" s="2052"/>
      <c r="B19" s="2044"/>
      <c r="C19" s="2044"/>
      <c r="D19" s="2044"/>
      <c r="E19" s="2044"/>
      <c r="F19" s="2044"/>
      <c r="G19" s="2044"/>
      <c r="H19" s="2044"/>
      <c r="I19" s="2044"/>
      <c r="J19" s="2044"/>
      <c r="K19" s="2044"/>
      <c r="L19" s="2044"/>
      <c r="M19" s="2044"/>
      <c r="N19" s="2044"/>
      <c r="O19" s="2044"/>
      <c r="P19" s="2056"/>
      <c r="Q19" s="209"/>
    </row>
    <row r="20" spans="1:17" ht="9.75" customHeight="1">
      <c r="A20" s="2052"/>
      <c r="B20" s="2044"/>
      <c r="C20" s="2044"/>
      <c r="D20" s="2044"/>
      <c r="E20" s="2044"/>
      <c r="F20" s="2044"/>
      <c r="G20" s="2044"/>
      <c r="H20" s="2044"/>
      <c r="I20" s="2044"/>
      <c r="J20" s="2044"/>
      <c r="K20" s="2044"/>
      <c r="L20" s="2044"/>
      <c r="M20" s="2044"/>
      <c r="N20" s="2044"/>
      <c r="O20" s="2044"/>
      <c r="P20" s="2056"/>
      <c r="Q20" s="209"/>
    </row>
    <row r="21" spans="1:17" ht="9.75" customHeight="1">
      <c r="A21" s="2052"/>
      <c r="B21" s="2044"/>
      <c r="C21" s="2044"/>
      <c r="D21" s="2044"/>
      <c r="E21" s="2044"/>
      <c r="F21" s="2044"/>
      <c r="G21" s="2044"/>
      <c r="H21" s="2044"/>
      <c r="I21" s="2044"/>
      <c r="J21" s="2044"/>
      <c r="K21" s="2044"/>
      <c r="L21" s="2044"/>
      <c r="M21" s="2044"/>
      <c r="N21" s="2044"/>
      <c r="O21" s="2044"/>
      <c r="P21" s="2056"/>
      <c r="Q21" s="209"/>
    </row>
    <row r="22" spans="1:17" ht="9.75" customHeight="1">
      <c r="A22" s="2052"/>
      <c r="B22" s="2044"/>
      <c r="C22" s="2044"/>
      <c r="D22" s="2044"/>
      <c r="E22" s="2044"/>
      <c r="F22" s="2044"/>
      <c r="G22" s="2044"/>
      <c r="H22" s="2044"/>
      <c r="I22" s="2044"/>
      <c r="J22" s="2044"/>
      <c r="K22" s="2044"/>
      <c r="L22" s="2044"/>
      <c r="M22" s="2044"/>
      <c r="N22" s="2044"/>
      <c r="O22" s="2044"/>
      <c r="P22" s="2056"/>
      <c r="Q22" s="209"/>
    </row>
    <row r="23" spans="1:17" ht="9.75" customHeight="1">
      <c r="A23" s="2052"/>
      <c r="B23" s="2044"/>
      <c r="C23" s="2044"/>
      <c r="D23" s="2044"/>
      <c r="E23" s="2044"/>
      <c r="F23" s="2044"/>
      <c r="G23" s="2044"/>
      <c r="H23" s="2044"/>
      <c r="I23" s="2044"/>
      <c r="J23" s="2044"/>
      <c r="K23" s="2044"/>
      <c r="L23" s="2044"/>
      <c r="M23" s="2044"/>
      <c r="N23" s="2044"/>
      <c r="O23" s="2044"/>
      <c r="P23" s="2056"/>
      <c r="Q23" s="209"/>
    </row>
    <row r="24" spans="1:17" ht="9.75" customHeight="1">
      <c r="A24" s="2052"/>
      <c r="B24" s="2044"/>
      <c r="C24" s="2044"/>
      <c r="D24" s="2044"/>
      <c r="E24" s="2044"/>
      <c r="F24" s="2044"/>
      <c r="G24" s="2044"/>
      <c r="H24" s="2044"/>
      <c r="I24" s="2044"/>
      <c r="J24" s="2044"/>
      <c r="K24" s="2044"/>
      <c r="L24" s="2044"/>
      <c r="M24" s="2044"/>
      <c r="N24" s="2044"/>
      <c r="O24" s="2044"/>
      <c r="P24" s="2056"/>
      <c r="Q24" s="209"/>
    </row>
    <row r="25" spans="1:17" ht="9.75" customHeight="1">
      <c r="A25" s="2052"/>
      <c r="B25" s="2044"/>
      <c r="C25" s="2044"/>
      <c r="D25" s="2044"/>
      <c r="E25" s="2044"/>
      <c r="F25" s="2044"/>
      <c r="G25" s="2044"/>
      <c r="H25" s="2044"/>
      <c r="I25" s="2044"/>
      <c r="J25" s="2044"/>
      <c r="K25" s="2044"/>
      <c r="L25" s="2044"/>
      <c r="M25" s="2044"/>
      <c r="N25" s="2044"/>
      <c r="O25" s="2044"/>
      <c r="P25" s="2056"/>
      <c r="Q25" s="209"/>
    </row>
    <row r="26" spans="1:17" ht="9.75" customHeight="1">
      <c r="A26" s="2052"/>
      <c r="B26" s="2044"/>
      <c r="C26" s="2044"/>
      <c r="D26" s="2044"/>
      <c r="E26" s="2044"/>
      <c r="F26" s="2044"/>
      <c r="G26" s="2044"/>
      <c r="H26" s="2044"/>
      <c r="I26" s="2044"/>
      <c r="J26" s="2044"/>
      <c r="K26" s="2044"/>
      <c r="L26" s="2044"/>
      <c r="M26" s="2044"/>
      <c r="N26" s="2044"/>
      <c r="O26" s="2044"/>
      <c r="P26" s="2056"/>
      <c r="Q26" s="209"/>
    </row>
    <row r="27" spans="1:17" ht="9.75" customHeight="1">
      <c r="A27" s="2052"/>
      <c r="B27" s="2044"/>
      <c r="C27" s="2044"/>
      <c r="D27" s="2044"/>
      <c r="E27" s="2044"/>
      <c r="F27" s="2044"/>
      <c r="G27" s="2044"/>
      <c r="H27" s="2044"/>
      <c r="I27" s="2044"/>
      <c r="J27" s="2044"/>
      <c r="K27" s="2044"/>
      <c r="L27" s="2044"/>
      <c r="M27" s="2044"/>
      <c r="N27" s="2044"/>
      <c r="O27" s="2044"/>
      <c r="P27" s="2056"/>
      <c r="Q27" s="209"/>
    </row>
    <row r="28" spans="1:17" ht="9.75" customHeight="1">
      <c r="A28" s="2052"/>
      <c r="B28" s="2044"/>
      <c r="C28" s="2044"/>
      <c r="D28" s="2044"/>
      <c r="E28" s="2044"/>
      <c r="F28" s="2044"/>
      <c r="G28" s="2044"/>
      <c r="H28" s="2044"/>
      <c r="I28" s="2044"/>
      <c r="J28" s="2044"/>
      <c r="K28" s="2044"/>
      <c r="L28" s="2044"/>
      <c r="M28" s="2044"/>
      <c r="N28" s="2044"/>
      <c r="O28" s="2044"/>
      <c r="P28" s="2056"/>
      <c r="Q28" s="209"/>
    </row>
    <row r="29" spans="1:17" ht="9.75" customHeight="1">
      <c r="A29" s="2052"/>
      <c r="B29" s="2044"/>
      <c r="C29" s="2044"/>
      <c r="D29" s="2044"/>
      <c r="E29" s="2044"/>
      <c r="F29" s="2044"/>
      <c r="G29" s="2044"/>
      <c r="H29" s="2044"/>
      <c r="I29" s="2044"/>
      <c r="J29" s="2044"/>
      <c r="K29" s="2044"/>
      <c r="L29" s="2044"/>
      <c r="M29" s="2044"/>
      <c r="N29" s="2044"/>
      <c r="O29" s="2044"/>
      <c r="P29" s="2056"/>
      <c r="Q29" s="209"/>
    </row>
    <row r="30" spans="1:17" ht="9.75" customHeight="1">
      <c r="A30" s="2052"/>
      <c r="B30" s="2044"/>
      <c r="C30" s="2044"/>
      <c r="D30" s="2044"/>
      <c r="E30" s="2044"/>
      <c r="F30" s="2044"/>
      <c r="G30" s="2044"/>
      <c r="H30" s="2044"/>
      <c r="I30" s="2044"/>
      <c r="J30" s="2044"/>
      <c r="K30" s="2044"/>
      <c r="L30" s="2044"/>
      <c r="M30" s="2044"/>
      <c r="N30" s="2044"/>
      <c r="O30" s="2044"/>
      <c r="P30" s="2056"/>
      <c r="Q30" s="209"/>
    </row>
    <row r="31" spans="1:17" ht="9.75" customHeight="1">
      <c r="A31" s="2052"/>
      <c r="B31" s="2044"/>
      <c r="C31" s="2044"/>
      <c r="D31" s="2044"/>
      <c r="E31" s="2044"/>
      <c r="F31" s="2044"/>
      <c r="G31" s="2044"/>
      <c r="H31" s="2044"/>
      <c r="I31" s="2044"/>
      <c r="J31" s="2044"/>
      <c r="K31" s="2044"/>
      <c r="L31" s="2044"/>
      <c r="M31" s="2044"/>
      <c r="N31" s="2044"/>
      <c r="O31" s="2044"/>
      <c r="P31" s="2056"/>
      <c r="Q31" s="209"/>
    </row>
    <row r="32" spans="1:17" ht="9.75" customHeight="1">
      <c r="A32" s="2052"/>
      <c r="B32" s="2044"/>
      <c r="C32" s="2044"/>
      <c r="D32" s="2044"/>
      <c r="E32" s="2044"/>
      <c r="F32" s="2044"/>
      <c r="G32" s="2044"/>
      <c r="H32" s="2044"/>
      <c r="I32" s="2044"/>
      <c r="J32" s="2044"/>
      <c r="K32" s="2044"/>
      <c r="L32" s="2044"/>
      <c r="M32" s="2044"/>
      <c r="N32" s="2044"/>
      <c r="O32" s="2044"/>
      <c r="P32" s="2056"/>
      <c r="Q32" s="209"/>
    </row>
    <row r="33" spans="1:17" ht="9.75" customHeight="1">
      <c r="A33" s="2052"/>
      <c r="B33" s="2044"/>
      <c r="C33" s="2044"/>
      <c r="D33" s="2044"/>
      <c r="E33" s="2044"/>
      <c r="F33" s="2044"/>
      <c r="G33" s="2044"/>
      <c r="H33" s="2044"/>
      <c r="I33" s="2044"/>
      <c r="J33" s="2044"/>
      <c r="K33" s="2044"/>
      <c r="L33" s="2044"/>
      <c r="M33" s="2044"/>
      <c r="N33" s="2044"/>
      <c r="O33" s="2044"/>
      <c r="P33" s="2056"/>
      <c r="Q33" s="209"/>
    </row>
    <row r="34" spans="1:17" ht="9.75" customHeight="1">
      <c r="A34" s="2052"/>
      <c r="B34" s="2044"/>
      <c r="C34" s="2044"/>
      <c r="D34" s="2044"/>
      <c r="E34" s="2044"/>
      <c r="F34" s="2044"/>
      <c r="G34" s="2044"/>
      <c r="H34" s="2044"/>
      <c r="I34" s="2044"/>
      <c r="J34" s="2044"/>
      <c r="K34" s="2044"/>
      <c r="L34" s="2044"/>
      <c r="M34" s="2044"/>
      <c r="N34" s="2044"/>
      <c r="O34" s="2044"/>
      <c r="P34" s="2056"/>
      <c r="Q34" s="209"/>
    </row>
    <row r="35" spans="1:17" ht="9.75" customHeight="1">
      <c r="A35" s="2052"/>
      <c r="B35" s="2044"/>
      <c r="C35" s="2044"/>
      <c r="D35" s="2044"/>
      <c r="E35" s="2044"/>
      <c r="F35" s="2044"/>
      <c r="G35" s="2044"/>
      <c r="H35" s="2044"/>
      <c r="I35" s="2044"/>
      <c r="J35" s="2044"/>
      <c r="K35" s="2044"/>
      <c r="L35" s="2044"/>
      <c r="M35" s="2044"/>
      <c r="N35" s="2044"/>
      <c r="O35" s="2044"/>
      <c r="P35" s="2056"/>
      <c r="Q35" s="209"/>
    </row>
    <row r="36" spans="1:17" ht="9.75" customHeight="1">
      <c r="A36" s="2052"/>
      <c r="B36" s="2044"/>
      <c r="C36" s="2044"/>
      <c r="D36" s="2044"/>
      <c r="E36" s="2044"/>
      <c r="F36" s="2044"/>
      <c r="G36" s="2044"/>
      <c r="H36" s="2044"/>
      <c r="I36" s="2044"/>
      <c r="J36" s="2044"/>
      <c r="K36" s="2044"/>
      <c r="L36" s="2044"/>
      <c r="M36" s="2044"/>
      <c r="N36" s="2044"/>
      <c r="O36" s="2044"/>
      <c r="P36" s="2056"/>
      <c r="Q36" s="209"/>
    </row>
    <row r="37" spans="1:17" ht="9.75" customHeight="1">
      <c r="A37" s="2052"/>
      <c r="B37" s="2044"/>
      <c r="C37" s="2044"/>
      <c r="D37" s="2044"/>
      <c r="E37" s="2044"/>
      <c r="F37" s="2044"/>
      <c r="G37" s="2044"/>
      <c r="H37" s="2044"/>
      <c r="I37" s="2044"/>
      <c r="J37" s="2044"/>
      <c r="K37" s="2044"/>
      <c r="L37" s="2044"/>
      <c r="M37" s="2044"/>
      <c r="N37" s="2044"/>
      <c r="O37" s="2044"/>
      <c r="P37" s="2056"/>
      <c r="Q37" s="209"/>
    </row>
    <row r="38" spans="1:17" ht="9.75" customHeight="1">
      <c r="A38" s="2052"/>
      <c r="B38" s="2044"/>
      <c r="C38" s="2044"/>
      <c r="D38" s="2044"/>
      <c r="E38" s="2044"/>
      <c r="F38" s="2044"/>
      <c r="G38" s="2044"/>
      <c r="H38" s="2044"/>
      <c r="I38" s="2044"/>
      <c r="J38" s="2044"/>
      <c r="K38" s="2044"/>
      <c r="L38" s="2044"/>
      <c r="M38" s="2044"/>
      <c r="N38" s="2044"/>
      <c r="O38" s="2044"/>
      <c r="P38" s="2056"/>
      <c r="Q38" s="209"/>
    </row>
    <row r="39" spans="1:17" ht="9.75" customHeight="1">
      <c r="A39" s="2052"/>
      <c r="B39" s="2044"/>
      <c r="C39" s="2044"/>
      <c r="D39" s="2044"/>
      <c r="E39" s="2044"/>
      <c r="F39" s="2044"/>
      <c r="G39" s="2044"/>
      <c r="H39" s="2044"/>
      <c r="I39" s="2044"/>
      <c r="J39" s="2044"/>
      <c r="K39" s="2044"/>
      <c r="L39" s="2044"/>
      <c r="M39" s="2044"/>
      <c r="N39" s="2044"/>
      <c r="O39" s="2044"/>
      <c r="P39" s="2056"/>
      <c r="Q39" s="209"/>
    </row>
    <row r="40" spans="1:17" ht="9.75" customHeight="1">
      <c r="A40" s="2052"/>
      <c r="B40" s="2044"/>
      <c r="C40" s="2044"/>
      <c r="D40" s="2044"/>
      <c r="E40" s="2044"/>
      <c r="F40" s="2044"/>
      <c r="G40" s="2044"/>
      <c r="H40" s="2044"/>
      <c r="I40" s="2044"/>
      <c r="J40" s="2044"/>
      <c r="K40" s="2044"/>
      <c r="L40" s="2044"/>
      <c r="M40" s="2044"/>
      <c r="N40" s="2044"/>
      <c r="O40" s="2044"/>
      <c r="P40" s="2056"/>
      <c r="Q40" s="209"/>
    </row>
    <row r="41" spans="1:17" ht="9.75" customHeight="1">
      <c r="A41" s="2052"/>
      <c r="B41" s="2044"/>
      <c r="C41" s="2044"/>
      <c r="D41" s="2044"/>
      <c r="E41" s="2044"/>
      <c r="F41" s="2044"/>
      <c r="G41" s="2044"/>
      <c r="H41" s="2044"/>
      <c r="I41" s="2044"/>
      <c r="J41" s="2044"/>
      <c r="K41" s="2044"/>
      <c r="L41" s="2044"/>
      <c r="M41" s="2044"/>
      <c r="N41" s="2044"/>
      <c r="O41" s="2044"/>
      <c r="P41" s="2056"/>
      <c r="Q41" s="209"/>
    </row>
    <row r="42" spans="1:17" ht="9.75" customHeight="1">
      <c r="A42" s="2052"/>
      <c r="B42" s="2044"/>
      <c r="C42" s="2044"/>
      <c r="D42" s="2044"/>
      <c r="E42" s="2044"/>
      <c r="F42" s="2044"/>
      <c r="G42" s="2044"/>
      <c r="H42" s="2044"/>
      <c r="I42" s="2044"/>
      <c r="J42" s="2044"/>
      <c r="K42" s="2044"/>
      <c r="L42" s="2044"/>
      <c r="M42" s="2044"/>
      <c r="N42" s="2044"/>
      <c r="O42" s="2044"/>
      <c r="P42" s="2056"/>
      <c r="Q42" s="209"/>
    </row>
    <row r="43" spans="1:17" ht="9.75" customHeight="1">
      <c r="A43" s="2052"/>
      <c r="B43" s="2044"/>
      <c r="C43" s="2044"/>
      <c r="D43" s="2044"/>
      <c r="E43" s="2044"/>
      <c r="F43" s="2044"/>
      <c r="G43" s="2044"/>
      <c r="H43" s="2044"/>
      <c r="I43" s="2044"/>
      <c r="J43" s="2044"/>
      <c r="K43" s="2044"/>
      <c r="L43" s="2044"/>
      <c r="M43" s="2044"/>
      <c r="N43" s="2044"/>
      <c r="O43" s="2044"/>
      <c r="P43" s="2056"/>
      <c r="Q43" s="209"/>
    </row>
    <row r="44" spans="1:17" ht="9.75" customHeight="1">
      <c r="A44" s="2052"/>
      <c r="B44" s="2044"/>
      <c r="C44" s="2044"/>
      <c r="D44" s="2044"/>
      <c r="E44" s="2044"/>
      <c r="F44" s="2044"/>
      <c r="G44" s="2044"/>
      <c r="H44" s="2044"/>
      <c r="I44" s="2044"/>
      <c r="J44" s="2044"/>
      <c r="K44" s="2044"/>
      <c r="L44" s="2044"/>
      <c r="M44" s="2044"/>
      <c r="N44" s="2044"/>
      <c r="O44" s="2044"/>
      <c r="P44" s="2056"/>
      <c r="Q44" s="209"/>
    </row>
    <row r="45" spans="1:17" ht="9.75" customHeight="1">
      <c r="A45" s="2052"/>
      <c r="B45" s="2044"/>
      <c r="C45" s="2044"/>
      <c r="D45" s="2044"/>
      <c r="E45" s="2044"/>
      <c r="F45" s="2044"/>
      <c r="G45" s="2044"/>
      <c r="H45" s="2044"/>
      <c r="I45" s="2044"/>
      <c r="J45" s="2044"/>
      <c r="K45" s="2044"/>
      <c r="L45" s="2044"/>
      <c r="M45" s="2044"/>
      <c r="N45" s="2044"/>
      <c r="O45" s="2044"/>
      <c r="P45" s="2056"/>
      <c r="Q45" s="209"/>
    </row>
    <row r="46" spans="1:17" ht="9.75" customHeight="1">
      <c r="A46" s="2052"/>
      <c r="B46" s="2044"/>
      <c r="C46" s="2044"/>
      <c r="D46" s="2044"/>
      <c r="E46" s="2044"/>
      <c r="F46" s="2044"/>
      <c r="G46" s="2044"/>
      <c r="H46" s="2044"/>
      <c r="I46" s="2044"/>
      <c r="J46" s="2044"/>
      <c r="K46" s="2044"/>
      <c r="L46" s="2044"/>
      <c r="M46" s="2044"/>
      <c r="N46" s="2044"/>
      <c r="O46" s="2044"/>
      <c r="P46" s="2056"/>
      <c r="Q46" s="209"/>
    </row>
    <row r="47" spans="1:17" ht="9.75" customHeight="1">
      <c r="A47" s="2052"/>
      <c r="B47" s="2044"/>
      <c r="C47" s="2044"/>
      <c r="D47" s="2044"/>
      <c r="E47" s="2044"/>
      <c r="F47" s="2044"/>
      <c r="G47" s="2044"/>
      <c r="H47" s="2044"/>
      <c r="I47" s="2044"/>
      <c r="J47" s="2044"/>
      <c r="K47" s="2044"/>
      <c r="L47" s="2044"/>
      <c r="M47" s="2044"/>
      <c r="N47" s="2044"/>
      <c r="O47" s="2044"/>
      <c r="P47" s="2056"/>
      <c r="Q47" s="209"/>
    </row>
    <row r="48" spans="1:17" ht="9.75" customHeight="1">
      <c r="A48" s="2052"/>
      <c r="B48" s="2044"/>
      <c r="C48" s="2044"/>
      <c r="D48" s="2044"/>
      <c r="E48" s="2044"/>
      <c r="F48" s="2044"/>
      <c r="G48" s="2044"/>
      <c r="H48" s="2044"/>
      <c r="I48" s="2044"/>
      <c r="J48" s="2044"/>
      <c r="K48" s="2044"/>
      <c r="L48" s="2044"/>
      <c r="M48" s="2044"/>
      <c r="N48" s="2044"/>
      <c r="O48" s="2044"/>
      <c r="P48" s="2056"/>
      <c r="Q48" s="209"/>
    </row>
    <row r="49" spans="1:17" ht="9.75" customHeight="1">
      <c r="A49" s="2052"/>
      <c r="B49" s="2044"/>
      <c r="C49" s="2044"/>
      <c r="D49" s="2044"/>
      <c r="E49" s="2044"/>
      <c r="F49" s="2044"/>
      <c r="G49" s="2044"/>
      <c r="H49" s="2044"/>
      <c r="I49" s="2044"/>
      <c r="J49" s="2044"/>
      <c r="K49" s="2044"/>
      <c r="L49" s="2044"/>
      <c r="M49" s="2044"/>
      <c r="N49" s="2044"/>
      <c r="O49" s="2044"/>
      <c r="P49" s="2056"/>
      <c r="Q49" s="209"/>
    </row>
    <row r="50" spans="1:17" ht="9.75" customHeight="1">
      <c r="A50" s="2052"/>
      <c r="B50" s="2044"/>
      <c r="C50" s="2044"/>
      <c r="D50" s="2044"/>
      <c r="E50" s="2044"/>
      <c r="F50" s="2044"/>
      <c r="G50" s="2044"/>
      <c r="H50" s="2044"/>
      <c r="I50" s="2044"/>
      <c r="J50" s="2044"/>
      <c r="K50" s="2044"/>
      <c r="L50" s="2044"/>
      <c r="M50" s="2044"/>
      <c r="N50" s="2044"/>
      <c r="O50" s="2044"/>
      <c r="P50" s="2056"/>
      <c r="Q50" s="209"/>
    </row>
    <row r="51" spans="1:17" ht="9.75" customHeight="1">
      <c r="A51" s="2052"/>
      <c r="B51" s="2044"/>
      <c r="C51" s="2044"/>
      <c r="D51" s="2044"/>
      <c r="E51" s="2044"/>
      <c r="F51" s="2044"/>
      <c r="G51" s="2044"/>
      <c r="H51" s="2044"/>
      <c r="I51" s="2044"/>
      <c r="J51" s="2044"/>
      <c r="K51" s="2044"/>
      <c r="L51" s="2044"/>
      <c r="M51" s="2044"/>
      <c r="N51" s="2044"/>
      <c r="O51" s="2044"/>
      <c r="P51" s="2056"/>
      <c r="Q51" s="209"/>
    </row>
    <row r="52" spans="1:17" ht="9.75" customHeight="1">
      <c r="A52" s="2052"/>
      <c r="B52" s="2044"/>
      <c r="C52" s="2044"/>
      <c r="D52" s="2044"/>
      <c r="E52" s="2044"/>
      <c r="F52" s="2044"/>
      <c r="G52" s="2044"/>
      <c r="H52" s="2044"/>
      <c r="I52" s="2044"/>
      <c r="J52" s="2044"/>
      <c r="K52" s="2044"/>
      <c r="L52" s="2044"/>
      <c r="M52" s="2044"/>
      <c r="N52" s="2044"/>
      <c r="O52" s="2044"/>
      <c r="P52" s="2056"/>
      <c r="Q52" s="209"/>
    </row>
    <row r="53" spans="1:17" ht="9.75" customHeight="1">
      <c r="A53" s="2052"/>
      <c r="B53" s="2044"/>
      <c r="C53" s="2044"/>
      <c r="D53" s="2044"/>
      <c r="E53" s="2044"/>
      <c r="F53" s="2044"/>
      <c r="G53" s="2044"/>
      <c r="H53" s="2044"/>
      <c r="I53" s="2044"/>
      <c r="J53" s="2044"/>
      <c r="K53" s="2044"/>
      <c r="L53" s="2044"/>
      <c r="M53" s="2044"/>
      <c r="N53" s="2044"/>
      <c r="O53" s="2044"/>
      <c r="P53" s="2056"/>
      <c r="Q53" s="209"/>
    </row>
    <row r="54" spans="1:17" ht="9.75" customHeight="1">
      <c r="A54" s="2052"/>
      <c r="B54" s="2044"/>
      <c r="C54" s="2044"/>
      <c r="D54" s="2044"/>
      <c r="E54" s="2044"/>
      <c r="F54" s="2044"/>
      <c r="G54" s="2044"/>
      <c r="H54" s="2044"/>
      <c r="I54" s="2044"/>
      <c r="J54" s="2044"/>
      <c r="K54" s="2044"/>
      <c r="L54" s="2044"/>
      <c r="M54" s="2044"/>
      <c r="N54" s="2044"/>
      <c r="O54" s="2044"/>
      <c r="P54" s="2056"/>
      <c r="Q54" s="209"/>
    </row>
    <row r="55" spans="1:17" ht="9.75" customHeight="1">
      <c r="A55" s="2052"/>
      <c r="B55" s="2044"/>
      <c r="C55" s="2044"/>
      <c r="D55" s="2044"/>
      <c r="E55" s="2044"/>
      <c r="F55" s="2044"/>
      <c r="G55" s="2044"/>
      <c r="H55" s="2044"/>
      <c r="I55" s="2044"/>
      <c r="J55" s="2044"/>
      <c r="K55" s="2044"/>
      <c r="L55" s="2044"/>
      <c r="M55" s="2044"/>
      <c r="N55" s="2044"/>
      <c r="O55" s="2044"/>
      <c r="P55" s="2056"/>
      <c r="Q55" s="209"/>
    </row>
    <row r="56" spans="1:17" ht="9.75" customHeight="1">
      <c r="A56" s="2052"/>
      <c r="B56" s="2044"/>
      <c r="C56" s="2044"/>
      <c r="D56" s="2044"/>
      <c r="E56" s="2044"/>
      <c r="F56" s="2044"/>
      <c r="G56" s="2044"/>
      <c r="H56" s="2044"/>
      <c r="I56" s="2044"/>
      <c r="J56" s="2044"/>
      <c r="K56" s="2044"/>
      <c r="L56" s="2044"/>
      <c r="M56" s="2044"/>
      <c r="N56" s="2044"/>
      <c r="O56" s="2044"/>
      <c r="P56" s="2056"/>
      <c r="Q56" s="209"/>
    </row>
    <row r="57" spans="1:17" ht="9.75" customHeight="1">
      <c r="A57" s="2052"/>
      <c r="B57" s="2044"/>
      <c r="C57" s="2044"/>
      <c r="D57" s="2044"/>
      <c r="E57" s="2044"/>
      <c r="F57" s="2044"/>
      <c r="G57" s="2044"/>
      <c r="H57" s="2044"/>
      <c r="I57" s="2044"/>
      <c r="J57" s="2044"/>
      <c r="K57" s="2044"/>
      <c r="L57" s="2044"/>
      <c r="M57" s="2044"/>
      <c r="N57" s="2044"/>
      <c r="O57" s="2044"/>
      <c r="P57" s="2056"/>
      <c r="Q57" s="209"/>
    </row>
    <row r="58" spans="1:17" ht="9.75" customHeight="1">
      <c r="A58" s="2052"/>
      <c r="B58" s="2044"/>
      <c r="C58" s="2044"/>
      <c r="D58" s="2044"/>
      <c r="E58" s="2044"/>
      <c r="F58" s="2044"/>
      <c r="G58" s="2044"/>
      <c r="H58" s="2044"/>
      <c r="I58" s="2044"/>
      <c r="J58" s="2044"/>
      <c r="K58" s="2044"/>
      <c r="L58" s="2044"/>
      <c r="M58" s="2044"/>
      <c r="N58" s="2044"/>
      <c r="O58" s="2044"/>
      <c r="P58" s="2056"/>
      <c r="Q58" s="209"/>
    </row>
    <row r="59" spans="1:17" ht="9.75" customHeight="1">
      <c r="A59" s="2052"/>
      <c r="B59" s="2044"/>
      <c r="C59" s="2044"/>
      <c r="D59" s="2044"/>
      <c r="E59" s="2044"/>
      <c r="F59" s="2044"/>
      <c r="G59" s="2044"/>
      <c r="H59" s="2044"/>
      <c r="I59" s="2044"/>
      <c r="J59" s="2044"/>
      <c r="K59" s="2044"/>
      <c r="L59" s="2044"/>
      <c r="M59" s="2044"/>
      <c r="N59" s="2044"/>
      <c r="O59" s="2044"/>
      <c r="P59" s="2056"/>
      <c r="Q59" s="209"/>
    </row>
    <row r="60" spans="1:17" ht="9.75" customHeight="1">
      <c r="A60" s="2052"/>
      <c r="B60" s="2044"/>
      <c r="C60" s="2044"/>
      <c r="D60" s="2044"/>
      <c r="E60" s="2044"/>
      <c r="F60" s="2044"/>
      <c r="G60" s="2044"/>
      <c r="H60" s="2044"/>
      <c r="I60" s="2044"/>
      <c r="J60" s="2044"/>
      <c r="K60" s="2044"/>
      <c r="L60" s="2044"/>
      <c r="M60" s="2044"/>
      <c r="N60" s="2044"/>
      <c r="O60" s="2044"/>
      <c r="P60" s="2056"/>
      <c r="Q60" s="209"/>
    </row>
    <row r="61" spans="1:17" ht="9.75" customHeight="1">
      <c r="A61" s="2052"/>
      <c r="B61" s="2044"/>
      <c r="C61" s="2044"/>
      <c r="D61" s="2044"/>
      <c r="E61" s="2044"/>
      <c r="F61" s="2044"/>
      <c r="G61" s="2044"/>
      <c r="H61" s="2044"/>
      <c r="I61" s="2044"/>
      <c r="J61" s="2044"/>
      <c r="K61" s="2044"/>
      <c r="L61" s="2044"/>
      <c r="M61" s="2044"/>
      <c r="N61" s="2044"/>
      <c r="O61" s="2044"/>
      <c r="P61" s="2056"/>
      <c r="Q61" s="209"/>
    </row>
    <row r="62" spans="1:17" ht="9.75" customHeight="1">
      <c r="A62" s="2052"/>
      <c r="B62" s="2044"/>
      <c r="C62" s="2044"/>
      <c r="D62" s="2044"/>
      <c r="E62" s="2044"/>
      <c r="F62" s="2044"/>
      <c r="G62" s="2044"/>
      <c r="H62" s="2044"/>
      <c r="I62" s="2044"/>
      <c r="J62" s="2044"/>
      <c r="K62" s="2044"/>
      <c r="L62" s="2044"/>
      <c r="M62" s="2044"/>
      <c r="N62" s="2044"/>
      <c r="O62" s="2044"/>
      <c r="P62" s="2056"/>
      <c r="Q62" s="209"/>
    </row>
    <row r="63" spans="1:17" ht="9.75" customHeight="1">
      <c r="A63" s="2052"/>
      <c r="B63" s="2044"/>
      <c r="C63" s="2044"/>
      <c r="D63" s="2044"/>
      <c r="E63" s="2044"/>
      <c r="F63" s="2044"/>
      <c r="G63" s="2044"/>
      <c r="H63" s="2044"/>
      <c r="I63" s="2044"/>
      <c r="J63" s="2044"/>
      <c r="K63" s="2044"/>
      <c r="L63" s="2044"/>
      <c r="M63" s="2044"/>
      <c r="N63" s="2044"/>
      <c r="O63" s="2044"/>
      <c r="P63" s="2056"/>
      <c r="Q63" s="209"/>
    </row>
    <row r="64" spans="1:17" ht="9.75" customHeight="1">
      <c r="A64" s="2052"/>
      <c r="B64" s="2044"/>
      <c r="C64" s="2044"/>
      <c r="D64" s="2044"/>
      <c r="E64" s="2044"/>
      <c r="F64" s="2044"/>
      <c r="G64" s="2044"/>
      <c r="H64" s="2044"/>
      <c r="I64" s="2044"/>
      <c r="J64" s="2044"/>
      <c r="K64" s="2044"/>
      <c r="L64" s="2044"/>
      <c r="M64" s="2044"/>
      <c r="N64" s="2044"/>
      <c r="O64" s="2044"/>
      <c r="P64" s="2056"/>
      <c r="Q64" s="209"/>
    </row>
    <row r="65" spans="1:17" ht="9.75" customHeight="1">
      <c r="A65" s="2052"/>
      <c r="B65" s="2044"/>
      <c r="C65" s="2044"/>
      <c r="D65" s="2044"/>
      <c r="E65" s="2044"/>
      <c r="F65" s="2044"/>
      <c r="G65" s="2044"/>
      <c r="H65" s="2044"/>
      <c r="I65" s="2044"/>
      <c r="J65" s="2044"/>
      <c r="K65" s="2044"/>
      <c r="L65" s="2044"/>
      <c r="M65" s="2044"/>
      <c r="N65" s="2044"/>
      <c r="O65" s="2044"/>
      <c r="P65" s="2056"/>
      <c r="Q65" s="209"/>
    </row>
    <row r="66" spans="1:17" ht="9.75" customHeight="1">
      <c r="A66" s="2052"/>
      <c r="B66" s="2044"/>
      <c r="C66" s="2044"/>
      <c r="D66" s="2044"/>
      <c r="E66" s="2044"/>
      <c r="F66" s="2044"/>
      <c r="G66" s="2044"/>
      <c r="H66" s="2044"/>
      <c r="I66" s="2044"/>
      <c r="J66" s="2044"/>
      <c r="K66" s="2044"/>
      <c r="L66" s="2044"/>
      <c r="M66" s="2044"/>
      <c r="N66" s="2044"/>
      <c r="O66" s="2044"/>
      <c r="P66" s="2056"/>
      <c r="Q66" s="209"/>
    </row>
    <row r="67" spans="1:17" ht="9.75" customHeight="1">
      <c r="A67" s="2052"/>
      <c r="B67" s="2044"/>
      <c r="C67" s="2044"/>
      <c r="D67" s="2044"/>
      <c r="E67" s="2044"/>
      <c r="F67" s="2044"/>
      <c r="G67" s="2044"/>
      <c r="H67" s="2044"/>
      <c r="I67" s="2044"/>
      <c r="J67" s="2044"/>
      <c r="K67" s="2044"/>
      <c r="L67" s="2044"/>
      <c r="M67" s="2044"/>
      <c r="N67" s="2044"/>
      <c r="O67" s="2044"/>
      <c r="P67" s="2056"/>
      <c r="Q67" s="209"/>
    </row>
    <row r="68" spans="1:17" ht="9.75" customHeight="1">
      <c r="A68" s="2052"/>
      <c r="B68" s="2044"/>
      <c r="C68" s="2044"/>
      <c r="D68" s="2044"/>
      <c r="E68" s="2044"/>
      <c r="F68" s="2044"/>
      <c r="G68" s="2044"/>
      <c r="H68" s="2044"/>
      <c r="I68" s="2044"/>
      <c r="J68" s="2044"/>
      <c r="K68" s="2044"/>
      <c r="L68" s="2044"/>
      <c r="M68" s="2044"/>
      <c r="N68" s="2044"/>
      <c r="O68" s="2044"/>
      <c r="P68" s="2056"/>
      <c r="Q68" s="209"/>
    </row>
    <row r="69" spans="1:17" ht="9.75" customHeight="1">
      <c r="A69" s="2052"/>
      <c r="B69" s="2044"/>
      <c r="C69" s="2044"/>
      <c r="D69" s="2044"/>
      <c r="E69" s="2044"/>
      <c r="F69" s="2044"/>
      <c r="G69" s="2044"/>
      <c r="H69" s="2044"/>
      <c r="I69" s="2044"/>
      <c r="J69" s="2044"/>
      <c r="K69" s="2044"/>
      <c r="L69" s="2044"/>
      <c r="M69" s="2044"/>
      <c r="N69" s="2044"/>
      <c r="O69" s="2044"/>
      <c r="P69" s="2056"/>
      <c r="Q69" s="209"/>
    </row>
    <row r="70" spans="1:17" ht="9.75" customHeight="1">
      <c r="A70" s="2052"/>
      <c r="B70" s="2044"/>
      <c r="C70" s="2044"/>
      <c r="D70" s="2044"/>
      <c r="E70" s="2044"/>
      <c r="F70" s="2044"/>
      <c r="G70" s="2044"/>
      <c r="H70" s="2044"/>
      <c r="I70" s="2044"/>
      <c r="J70" s="2044"/>
      <c r="K70" s="2044"/>
      <c r="L70" s="2044"/>
      <c r="M70" s="2044"/>
      <c r="N70" s="2044"/>
      <c r="O70" s="2044"/>
      <c r="P70" s="2056"/>
      <c r="Q70" s="209"/>
    </row>
    <row r="71" spans="1:17" ht="9.75" customHeight="1">
      <c r="A71" s="2052"/>
      <c r="B71" s="2044"/>
      <c r="C71" s="2044"/>
      <c r="D71" s="2044"/>
      <c r="E71" s="2044"/>
      <c r="F71" s="2044"/>
      <c r="G71" s="2044"/>
      <c r="H71" s="2044"/>
      <c r="I71" s="2044"/>
      <c r="J71" s="2044"/>
      <c r="K71" s="2044"/>
      <c r="L71" s="2044"/>
      <c r="M71" s="2044"/>
      <c r="N71" s="2044"/>
      <c r="O71" s="2044"/>
      <c r="P71" s="2056"/>
      <c r="Q71" s="209"/>
    </row>
    <row r="72" spans="1:17" ht="9.75" customHeight="1">
      <c r="A72" s="2052"/>
      <c r="B72" s="2044"/>
      <c r="C72" s="2044"/>
      <c r="D72" s="2044"/>
      <c r="E72" s="2044"/>
      <c r="F72" s="2044"/>
      <c r="G72" s="2044"/>
      <c r="H72" s="2044"/>
      <c r="I72" s="2044"/>
      <c r="J72" s="2044"/>
      <c r="K72" s="2044"/>
      <c r="L72" s="2044"/>
      <c r="M72" s="2044"/>
      <c r="N72" s="2044"/>
      <c r="O72" s="2044"/>
      <c r="P72" s="2056"/>
      <c r="Q72" s="209"/>
    </row>
    <row r="73" spans="1:17" ht="9.75" customHeight="1">
      <c r="A73" s="2052"/>
      <c r="B73" s="2044"/>
      <c r="C73" s="2044"/>
      <c r="D73" s="2044"/>
      <c r="E73" s="2044"/>
      <c r="F73" s="2044"/>
      <c r="G73" s="2044"/>
      <c r="H73" s="2044"/>
      <c r="I73" s="2044"/>
      <c r="J73" s="2044"/>
      <c r="K73" s="2044"/>
      <c r="L73" s="2044"/>
      <c r="M73" s="2044"/>
      <c r="N73" s="2044"/>
      <c r="O73" s="2044"/>
      <c r="P73" s="2056"/>
      <c r="Q73" s="209"/>
    </row>
    <row r="74" spans="1:17" ht="9.75" customHeight="1">
      <c r="A74" s="2052"/>
      <c r="B74" s="2044"/>
      <c r="C74" s="2044"/>
      <c r="D74" s="2044"/>
      <c r="E74" s="2044"/>
      <c r="F74" s="2044"/>
      <c r="G74" s="2044"/>
      <c r="H74" s="2044"/>
      <c r="I74" s="2044"/>
      <c r="J74" s="2044"/>
      <c r="K74" s="2044"/>
      <c r="L74" s="2044"/>
      <c r="M74" s="2044"/>
      <c r="N74" s="2044"/>
      <c r="O74" s="2044"/>
      <c r="P74" s="2056"/>
      <c r="Q74" s="209"/>
    </row>
    <row r="75" spans="1:17" ht="9.75" customHeight="1">
      <c r="A75" s="2052"/>
      <c r="B75" s="2044"/>
      <c r="C75" s="2044"/>
      <c r="D75" s="2044"/>
      <c r="E75" s="2044"/>
      <c r="F75" s="2044"/>
      <c r="G75" s="2044"/>
      <c r="H75" s="2044"/>
      <c r="I75" s="2044"/>
      <c r="J75" s="2044"/>
      <c r="K75" s="2044"/>
      <c r="L75" s="2044"/>
      <c r="M75" s="2044"/>
      <c r="N75" s="2044"/>
      <c r="O75" s="2044"/>
      <c r="P75" s="2056"/>
      <c r="Q75" s="209"/>
    </row>
    <row r="76" spans="1:17" ht="9.75" customHeight="1" thickBot="1">
      <c r="A76" s="2124"/>
      <c r="B76" s="2107"/>
      <c r="C76" s="2107"/>
      <c r="D76" s="2107"/>
      <c r="E76" s="2107"/>
      <c r="F76" s="2107"/>
      <c r="G76" s="2107"/>
      <c r="H76" s="2107"/>
      <c r="I76" s="2107"/>
      <c r="J76" s="2107"/>
      <c r="K76" s="2107"/>
      <c r="L76" s="2107"/>
      <c r="M76" s="2107"/>
      <c r="N76" s="2107"/>
      <c r="O76" s="2107"/>
      <c r="P76" s="2125"/>
      <c r="Q76" s="209"/>
    </row>
    <row r="77" spans="1:17" ht="9.75" customHeight="1">
      <c r="M77" s="208"/>
      <c r="N77" s="208"/>
      <c r="O77" s="208"/>
      <c r="P77" s="225" t="s">
        <v>202</v>
      </c>
    </row>
  </sheetData>
  <phoneticPr fontId="0" type="noConversion"/>
  <printOptions horizontalCentered="1"/>
  <pageMargins left="0.5" right="0.35" top="0.55000000000000004" bottom="0.3" header="0.5" footer="0.5"/>
  <pageSetup scale="97" orientation="portrait" horizontalDpi="1800" verticalDpi="1800" r:id="rId1"/>
  <headerFooter alignWithMargins="0"/>
</worksheet>
</file>

<file path=xl/worksheets/sheet11.xml><?xml version="1.0" encoding="utf-8"?>
<worksheet xmlns="http://schemas.openxmlformats.org/spreadsheetml/2006/main" xmlns:r="http://schemas.openxmlformats.org/officeDocument/2006/relationships">
  <sheetPr codeName="Sheet9">
    <tabColor rgb="FF92D050"/>
    <pageSetUpPr fitToPage="1"/>
  </sheetPr>
  <dimension ref="A1:P56"/>
  <sheetViews>
    <sheetView showGridLines="0" zoomScale="70" zoomScaleNormal="70" workbookViewId="0"/>
  </sheetViews>
  <sheetFormatPr defaultColWidth="10.26953125" defaultRowHeight="15.5"/>
  <cols>
    <col min="1" max="1" width="5.26953125" style="235" customWidth="1"/>
    <col min="2" max="2" width="7.54296875" style="235" customWidth="1"/>
    <col min="3" max="3" width="17.81640625" style="304" customWidth="1"/>
    <col min="4" max="4" width="1.81640625" style="304" customWidth="1"/>
    <col min="5" max="5" width="67" style="235" customWidth="1"/>
    <col min="6" max="7" width="17.81640625" style="235" customWidth="1"/>
    <col min="8" max="8" width="5.26953125" style="305" customWidth="1"/>
    <col min="9" max="9" width="15.26953125" style="235" customWidth="1"/>
    <col min="10" max="10" width="12" style="235" customWidth="1"/>
    <col min="11" max="257" width="10.26953125" style="235"/>
    <col min="258" max="258" width="5.26953125" style="235" customWidth="1"/>
    <col min="259" max="259" width="7.54296875" style="235" customWidth="1"/>
    <col min="260" max="260" width="17.81640625" style="235" customWidth="1"/>
    <col min="261" max="261" width="1.81640625" style="235" customWidth="1"/>
    <col min="262" max="262" width="67" style="235" customWidth="1"/>
    <col min="263" max="264" width="17.81640625" style="235" customWidth="1"/>
    <col min="265" max="265" width="15.26953125" style="235" customWidth="1"/>
    <col min="266" max="266" width="12" style="235" customWidth="1"/>
    <col min="267" max="513" width="10.26953125" style="235"/>
    <col min="514" max="514" width="5.26953125" style="235" customWidth="1"/>
    <col min="515" max="515" width="7.54296875" style="235" customWidth="1"/>
    <col min="516" max="516" width="17.81640625" style="235" customWidth="1"/>
    <col min="517" max="517" width="1.81640625" style="235" customWidth="1"/>
    <col min="518" max="518" width="67" style="235" customWidth="1"/>
    <col min="519" max="520" width="17.81640625" style="235" customWidth="1"/>
    <col min="521" max="521" width="15.26953125" style="235" customWidth="1"/>
    <col min="522" max="522" width="12" style="235" customWidth="1"/>
    <col min="523" max="769" width="10.26953125" style="235"/>
    <col min="770" max="770" width="5.26953125" style="235" customWidth="1"/>
    <col min="771" max="771" width="7.54296875" style="235" customWidth="1"/>
    <col min="772" max="772" width="17.81640625" style="235" customWidth="1"/>
    <col min="773" max="773" width="1.81640625" style="235" customWidth="1"/>
    <col min="774" max="774" width="67" style="235" customWidth="1"/>
    <col min="775" max="776" width="17.81640625" style="235" customWidth="1"/>
    <col min="777" max="777" width="15.26953125" style="235" customWidth="1"/>
    <col min="778" max="778" width="12" style="235" customWidth="1"/>
    <col min="779" max="1025" width="10.26953125" style="235"/>
    <col min="1026" max="1026" width="5.26953125" style="235" customWidth="1"/>
    <col min="1027" max="1027" width="7.54296875" style="235" customWidth="1"/>
    <col min="1028" max="1028" width="17.81640625" style="235" customWidth="1"/>
    <col min="1029" max="1029" width="1.81640625" style="235" customWidth="1"/>
    <col min="1030" max="1030" width="67" style="235" customWidth="1"/>
    <col min="1031" max="1032" width="17.81640625" style="235" customWidth="1"/>
    <col min="1033" max="1033" width="15.26953125" style="235" customWidth="1"/>
    <col min="1034" max="1034" width="12" style="235" customWidth="1"/>
    <col min="1035" max="1281" width="10.26953125" style="235"/>
    <col min="1282" max="1282" width="5.26953125" style="235" customWidth="1"/>
    <col min="1283" max="1283" width="7.54296875" style="235" customWidth="1"/>
    <col min="1284" max="1284" width="17.81640625" style="235" customWidth="1"/>
    <col min="1285" max="1285" width="1.81640625" style="235" customWidth="1"/>
    <col min="1286" max="1286" width="67" style="235" customWidth="1"/>
    <col min="1287" max="1288" width="17.81640625" style="235" customWidth="1"/>
    <col min="1289" max="1289" width="15.26953125" style="235" customWidth="1"/>
    <col min="1290" max="1290" width="12" style="235" customWidth="1"/>
    <col min="1291" max="1537" width="10.26953125" style="235"/>
    <col min="1538" max="1538" width="5.26953125" style="235" customWidth="1"/>
    <col min="1539" max="1539" width="7.54296875" style="235" customWidth="1"/>
    <col min="1540" max="1540" width="17.81640625" style="235" customWidth="1"/>
    <col min="1541" max="1541" width="1.81640625" style="235" customWidth="1"/>
    <col min="1542" max="1542" width="67" style="235" customWidth="1"/>
    <col min="1543" max="1544" width="17.81640625" style="235" customWidth="1"/>
    <col min="1545" max="1545" width="15.26953125" style="235" customWidth="1"/>
    <col min="1546" max="1546" width="12" style="235" customWidth="1"/>
    <col min="1547" max="1793" width="10.26953125" style="235"/>
    <col min="1794" max="1794" width="5.26953125" style="235" customWidth="1"/>
    <col min="1795" max="1795" width="7.54296875" style="235" customWidth="1"/>
    <col min="1796" max="1796" width="17.81640625" style="235" customWidth="1"/>
    <col min="1797" max="1797" width="1.81640625" style="235" customWidth="1"/>
    <col min="1798" max="1798" width="67" style="235" customWidth="1"/>
    <col min="1799" max="1800" width="17.81640625" style="235" customWidth="1"/>
    <col min="1801" max="1801" width="15.26953125" style="235" customWidth="1"/>
    <col min="1802" max="1802" width="12" style="235" customWidth="1"/>
    <col min="1803" max="2049" width="10.26953125" style="235"/>
    <col min="2050" max="2050" width="5.26953125" style="235" customWidth="1"/>
    <col min="2051" max="2051" width="7.54296875" style="235" customWidth="1"/>
    <col min="2052" max="2052" width="17.81640625" style="235" customWidth="1"/>
    <col min="2053" max="2053" width="1.81640625" style="235" customWidth="1"/>
    <col min="2054" max="2054" width="67" style="235" customWidth="1"/>
    <col min="2055" max="2056" width="17.81640625" style="235" customWidth="1"/>
    <col min="2057" max="2057" width="15.26953125" style="235" customWidth="1"/>
    <col min="2058" max="2058" width="12" style="235" customWidth="1"/>
    <col min="2059" max="2305" width="10.26953125" style="235"/>
    <col min="2306" max="2306" width="5.26953125" style="235" customWidth="1"/>
    <col min="2307" max="2307" width="7.54296875" style="235" customWidth="1"/>
    <col min="2308" max="2308" width="17.81640625" style="235" customWidth="1"/>
    <col min="2309" max="2309" width="1.81640625" style="235" customWidth="1"/>
    <col min="2310" max="2310" width="67" style="235" customWidth="1"/>
    <col min="2311" max="2312" width="17.81640625" style="235" customWidth="1"/>
    <col min="2313" max="2313" width="15.26953125" style="235" customWidth="1"/>
    <col min="2314" max="2314" width="12" style="235" customWidth="1"/>
    <col min="2315" max="2561" width="10.26953125" style="235"/>
    <col min="2562" max="2562" width="5.26953125" style="235" customWidth="1"/>
    <col min="2563" max="2563" width="7.54296875" style="235" customWidth="1"/>
    <col min="2564" max="2564" width="17.81640625" style="235" customWidth="1"/>
    <col min="2565" max="2565" width="1.81640625" style="235" customWidth="1"/>
    <col min="2566" max="2566" width="67" style="235" customWidth="1"/>
    <col min="2567" max="2568" width="17.81640625" style="235" customWidth="1"/>
    <col min="2569" max="2569" width="15.26953125" style="235" customWidth="1"/>
    <col min="2570" max="2570" width="12" style="235" customWidth="1"/>
    <col min="2571" max="2817" width="10.26953125" style="235"/>
    <col min="2818" max="2818" width="5.26953125" style="235" customWidth="1"/>
    <col min="2819" max="2819" width="7.54296875" style="235" customWidth="1"/>
    <col min="2820" max="2820" width="17.81640625" style="235" customWidth="1"/>
    <col min="2821" max="2821" width="1.81640625" style="235" customWidth="1"/>
    <col min="2822" max="2822" width="67" style="235" customWidth="1"/>
    <col min="2823" max="2824" width="17.81640625" style="235" customWidth="1"/>
    <col min="2825" max="2825" width="15.26953125" style="235" customWidth="1"/>
    <col min="2826" max="2826" width="12" style="235" customWidth="1"/>
    <col min="2827" max="3073" width="10.26953125" style="235"/>
    <col min="3074" max="3074" width="5.26953125" style="235" customWidth="1"/>
    <col min="3075" max="3075" width="7.54296875" style="235" customWidth="1"/>
    <col min="3076" max="3076" width="17.81640625" style="235" customWidth="1"/>
    <col min="3077" max="3077" width="1.81640625" style="235" customWidth="1"/>
    <col min="3078" max="3078" width="67" style="235" customWidth="1"/>
    <col min="3079" max="3080" width="17.81640625" style="235" customWidth="1"/>
    <col min="3081" max="3081" width="15.26953125" style="235" customWidth="1"/>
    <col min="3082" max="3082" width="12" style="235" customWidth="1"/>
    <col min="3083" max="3329" width="10.26953125" style="235"/>
    <col min="3330" max="3330" width="5.26953125" style="235" customWidth="1"/>
    <col min="3331" max="3331" width="7.54296875" style="235" customWidth="1"/>
    <col min="3332" max="3332" width="17.81640625" style="235" customWidth="1"/>
    <col min="3333" max="3333" width="1.81640625" style="235" customWidth="1"/>
    <col min="3334" max="3334" width="67" style="235" customWidth="1"/>
    <col min="3335" max="3336" width="17.81640625" style="235" customWidth="1"/>
    <col min="3337" max="3337" width="15.26953125" style="235" customWidth="1"/>
    <col min="3338" max="3338" width="12" style="235" customWidth="1"/>
    <col min="3339" max="3585" width="10.26953125" style="235"/>
    <col min="3586" max="3586" width="5.26953125" style="235" customWidth="1"/>
    <col min="3587" max="3587" width="7.54296875" style="235" customWidth="1"/>
    <col min="3588" max="3588" width="17.81640625" style="235" customWidth="1"/>
    <col min="3589" max="3589" width="1.81640625" style="235" customWidth="1"/>
    <col min="3590" max="3590" width="67" style="235" customWidth="1"/>
    <col min="3591" max="3592" width="17.81640625" style="235" customWidth="1"/>
    <col min="3593" max="3593" width="15.26953125" style="235" customWidth="1"/>
    <col min="3594" max="3594" width="12" style="235" customWidth="1"/>
    <col min="3595" max="3841" width="10.26953125" style="235"/>
    <col min="3842" max="3842" width="5.26953125" style="235" customWidth="1"/>
    <col min="3843" max="3843" width="7.54296875" style="235" customWidth="1"/>
    <col min="3844" max="3844" width="17.81640625" style="235" customWidth="1"/>
    <col min="3845" max="3845" width="1.81640625" style="235" customWidth="1"/>
    <col min="3846" max="3846" width="67" style="235" customWidth="1"/>
    <col min="3847" max="3848" width="17.81640625" style="235" customWidth="1"/>
    <col min="3849" max="3849" width="15.26953125" style="235" customWidth="1"/>
    <col min="3850" max="3850" width="12" style="235" customWidth="1"/>
    <col min="3851" max="4097" width="10.26953125" style="235"/>
    <col min="4098" max="4098" width="5.26953125" style="235" customWidth="1"/>
    <col min="4099" max="4099" width="7.54296875" style="235" customWidth="1"/>
    <col min="4100" max="4100" width="17.81640625" style="235" customWidth="1"/>
    <col min="4101" max="4101" width="1.81640625" style="235" customWidth="1"/>
    <col min="4102" max="4102" width="67" style="235" customWidth="1"/>
    <col min="4103" max="4104" width="17.81640625" style="235" customWidth="1"/>
    <col min="4105" max="4105" width="15.26953125" style="235" customWidth="1"/>
    <col min="4106" max="4106" width="12" style="235" customWidth="1"/>
    <col min="4107" max="4353" width="10.26953125" style="235"/>
    <col min="4354" max="4354" width="5.26953125" style="235" customWidth="1"/>
    <col min="4355" max="4355" width="7.54296875" style="235" customWidth="1"/>
    <col min="4356" max="4356" width="17.81640625" style="235" customWidth="1"/>
    <col min="4357" max="4357" width="1.81640625" style="235" customWidth="1"/>
    <col min="4358" max="4358" width="67" style="235" customWidth="1"/>
    <col min="4359" max="4360" width="17.81640625" style="235" customWidth="1"/>
    <col min="4361" max="4361" width="15.26953125" style="235" customWidth="1"/>
    <col min="4362" max="4362" width="12" style="235" customWidth="1"/>
    <col min="4363" max="4609" width="10.26953125" style="235"/>
    <col min="4610" max="4610" width="5.26953125" style="235" customWidth="1"/>
    <col min="4611" max="4611" width="7.54296875" style="235" customWidth="1"/>
    <col min="4612" max="4612" width="17.81640625" style="235" customWidth="1"/>
    <col min="4613" max="4613" width="1.81640625" style="235" customWidth="1"/>
    <col min="4614" max="4614" width="67" style="235" customWidth="1"/>
    <col min="4615" max="4616" width="17.81640625" style="235" customWidth="1"/>
    <col min="4617" max="4617" width="15.26953125" style="235" customWidth="1"/>
    <col min="4618" max="4618" width="12" style="235" customWidth="1"/>
    <col min="4619" max="4865" width="10.26953125" style="235"/>
    <col min="4866" max="4866" width="5.26953125" style="235" customWidth="1"/>
    <col min="4867" max="4867" width="7.54296875" style="235" customWidth="1"/>
    <col min="4868" max="4868" width="17.81640625" style="235" customWidth="1"/>
    <col min="4869" max="4869" width="1.81640625" style="235" customWidth="1"/>
    <col min="4870" max="4870" width="67" style="235" customWidth="1"/>
    <col min="4871" max="4872" width="17.81640625" style="235" customWidth="1"/>
    <col min="4873" max="4873" width="15.26953125" style="235" customWidth="1"/>
    <col min="4874" max="4874" width="12" style="235" customWidth="1"/>
    <col min="4875" max="5121" width="10.26953125" style="235"/>
    <col min="5122" max="5122" width="5.26953125" style="235" customWidth="1"/>
    <col min="5123" max="5123" width="7.54296875" style="235" customWidth="1"/>
    <col min="5124" max="5124" width="17.81640625" style="235" customWidth="1"/>
    <col min="5125" max="5125" width="1.81640625" style="235" customWidth="1"/>
    <col min="5126" max="5126" width="67" style="235" customWidth="1"/>
    <col min="5127" max="5128" width="17.81640625" style="235" customWidth="1"/>
    <col min="5129" max="5129" width="15.26953125" style="235" customWidth="1"/>
    <col min="5130" max="5130" width="12" style="235" customWidth="1"/>
    <col min="5131" max="5377" width="10.26953125" style="235"/>
    <col min="5378" max="5378" width="5.26953125" style="235" customWidth="1"/>
    <col min="5379" max="5379" width="7.54296875" style="235" customWidth="1"/>
    <col min="5380" max="5380" width="17.81640625" style="235" customWidth="1"/>
    <col min="5381" max="5381" width="1.81640625" style="235" customWidth="1"/>
    <col min="5382" max="5382" width="67" style="235" customWidth="1"/>
    <col min="5383" max="5384" width="17.81640625" style="235" customWidth="1"/>
    <col min="5385" max="5385" width="15.26953125" style="235" customWidth="1"/>
    <col min="5386" max="5386" width="12" style="235" customWidth="1"/>
    <col min="5387" max="5633" width="10.26953125" style="235"/>
    <col min="5634" max="5634" width="5.26953125" style="235" customWidth="1"/>
    <col min="5635" max="5635" width="7.54296875" style="235" customWidth="1"/>
    <col min="5636" max="5636" width="17.81640625" style="235" customWidth="1"/>
    <col min="5637" max="5637" width="1.81640625" style="235" customWidth="1"/>
    <col min="5638" max="5638" width="67" style="235" customWidth="1"/>
    <col min="5639" max="5640" width="17.81640625" style="235" customWidth="1"/>
    <col min="5641" max="5641" width="15.26953125" style="235" customWidth="1"/>
    <col min="5642" max="5642" width="12" style="235" customWidth="1"/>
    <col min="5643" max="5889" width="10.26953125" style="235"/>
    <col min="5890" max="5890" width="5.26953125" style="235" customWidth="1"/>
    <col min="5891" max="5891" width="7.54296875" style="235" customWidth="1"/>
    <col min="5892" max="5892" width="17.81640625" style="235" customWidth="1"/>
    <col min="5893" max="5893" width="1.81640625" style="235" customWidth="1"/>
    <col min="5894" max="5894" width="67" style="235" customWidth="1"/>
    <col min="5895" max="5896" width="17.81640625" style="235" customWidth="1"/>
    <col min="5897" max="5897" width="15.26953125" style="235" customWidth="1"/>
    <col min="5898" max="5898" width="12" style="235" customWidth="1"/>
    <col min="5899" max="6145" width="10.26953125" style="235"/>
    <col min="6146" max="6146" width="5.26953125" style="235" customWidth="1"/>
    <col min="6147" max="6147" width="7.54296875" style="235" customWidth="1"/>
    <col min="6148" max="6148" width="17.81640625" style="235" customWidth="1"/>
    <col min="6149" max="6149" width="1.81640625" style="235" customWidth="1"/>
    <col min="6150" max="6150" width="67" style="235" customWidth="1"/>
    <col min="6151" max="6152" width="17.81640625" style="235" customWidth="1"/>
    <col min="6153" max="6153" width="15.26953125" style="235" customWidth="1"/>
    <col min="6154" max="6154" width="12" style="235" customWidth="1"/>
    <col min="6155" max="6401" width="10.26953125" style="235"/>
    <col min="6402" max="6402" width="5.26953125" style="235" customWidth="1"/>
    <col min="6403" max="6403" width="7.54296875" style="235" customWidth="1"/>
    <col min="6404" max="6404" width="17.81640625" style="235" customWidth="1"/>
    <col min="6405" max="6405" width="1.81640625" style="235" customWidth="1"/>
    <col min="6406" max="6406" width="67" style="235" customWidth="1"/>
    <col min="6407" max="6408" width="17.81640625" style="235" customWidth="1"/>
    <col min="6409" max="6409" width="15.26953125" style="235" customWidth="1"/>
    <col min="6410" max="6410" width="12" style="235" customWidth="1"/>
    <col min="6411" max="6657" width="10.26953125" style="235"/>
    <col min="6658" max="6658" width="5.26953125" style="235" customWidth="1"/>
    <col min="6659" max="6659" width="7.54296875" style="235" customWidth="1"/>
    <col min="6660" max="6660" width="17.81640625" style="235" customWidth="1"/>
    <col min="6661" max="6661" width="1.81640625" style="235" customWidth="1"/>
    <col min="6662" max="6662" width="67" style="235" customWidth="1"/>
    <col min="6663" max="6664" width="17.81640625" style="235" customWidth="1"/>
    <col min="6665" max="6665" width="15.26953125" style="235" customWidth="1"/>
    <col min="6666" max="6666" width="12" style="235" customWidth="1"/>
    <col min="6667" max="6913" width="10.26953125" style="235"/>
    <col min="6914" max="6914" width="5.26953125" style="235" customWidth="1"/>
    <col min="6915" max="6915" width="7.54296875" style="235" customWidth="1"/>
    <col min="6916" max="6916" width="17.81640625" style="235" customWidth="1"/>
    <col min="6917" max="6917" width="1.81640625" style="235" customWidth="1"/>
    <col min="6918" max="6918" width="67" style="235" customWidth="1"/>
    <col min="6919" max="6920" width="17.81640625" style="235" customWidth="1"/>
    <col min="6921" max="6921" width="15.26953125" style="235" customWidth="1"/>
    <col min="6922" max="6922" width="12" style="235" customWidth="1"/>
    <col min="6923" max="7169" width="10.26953125" style="235"/>
    <col min="7170" max="7170" width="5.26953125" style="235" customWidth="1"/>
    <col min="7171" max="7171" width="7.54296875" style="235" customWidth="1"/>
    <col min="7172" max="7172" width="17.81640625" style="235" customWidth="1"/>
    <col min="7173" max="7173" width="1.81640625" style="235" customWidth="1"/>
    <col min="7174" max="7174" width="67" style="235" customWidth="1"/>
    <col min="7175" max="7176" width="17.81640625" style="235" customWidth="1"/>
    <col min="7177" max="7177" width="15.26953125" style="235" customWidth="1"/>
    <col min="7178" max="7178" width="12" style="235" customWidth="1"/>
    <col min="7179" max="7425" width="10.26953125" style="235"/>
    <col min="7426" max="7426" width="5.26953125" style="235" customWidth="1"/>
    <col min="7427" max="7427" width="7.54296875" style="235" customWidth="1"/>
    <col min="7428" max="7428" width="17.81640625" style="235" customWidth="1"/>
    <col min="7429" max="7429" width="1.81640625" style="235" customWidth="1"/>
    <col min="7430" max="7430" width="67" style="235" customWidth="1"/>
    <col min="7431" max="7432" width="17.81640625" style="235" customWidth="1"/>
    <col min="7433" max="7433" width="15.26953125" style="235" customWidth="1"/>
    <col min="7434" max="7434" width="12" style="235" customWidth="1"/>
    <col min="7435" max="7681" width="10.26953125" style="235"/>
    <col min="7682" max="7682" width="5.26953125" style="235" customWidth="1"/>
    <col min="7683" max="7683" width="7.54296875" style="235" customWidth="1"/>
    <col min="7684" max="7684" width="17.81640625" style="235" customWidth="1"/>
    <col min="7685" max="7685" width="1.81640625" style="235" customWidth="1"/>
    <col min="7686" max="7686" width="67" style="235" customWidth="1"/>
    <col min="7687" max="7688" width="17.81640625" style="235" customWidth="1"/>
    <col min="7689" max="7689" width="15.26953125" style="235" customWidth="1"/>
    <col min="7690" max="7690" width="12" style="235" customWidth="1"/>
    <col min="7691" max="7937" width="10.26953125" style="235"/>
    <col min="7938" max="7938" width="5.26953125" style="235" customWidth="1"/>
    <col min="7939" max="7939" width="7.54296875" style="235" customWidth="1"/>
    <col min="7940" max="7940" width="17.81640625" style="235" customWidth="1"/>
    <col min="7941" max="7941" width="1.81640625" style="235" customWidth="1"/>
    <col min="7942" max="7942" width="67" style="235" customWidth="1"/>
    <col min="7943" max="7944" width="17.81640625" style="235" customWidth="1"/>
    <col min="7945" max="7945" width="15.26953125" style="235" customWidth="1"/>
    <col min="7946" max="7946" width="12" style="235" customWidth="1"/>
    <col min="7947" max="8193" width="10.26953125" style="235"/>
    <col min="8194" max="8194" width="5.26953125" style="235" customWidth="1"/>
    <col min="8195" max="8195" width="7.54296875" style="235" customWidth="1"/>
    <col min="8196" max="8196" width="17.81640625" style="235" customWidth="1"/>
    <col min="8197" max="8197" width="1.81640625" style="235" customWidth="1"/>
    <col min="8198" max="8198" width="67" style="235" customWidth="1"/>
    <col min="8199" max="8200" width="17.81640625" style="235" customWidth="1"/>
    <col min="8201" max="8201" width="15.26953125" style="235" customWidth="1"/>
    <col min="8202" max="8202" width="12" style="235" customWidth="1"/>
    <col min="8203" max="8449" width="10.26953125" style="235"/>
    <col min="8450" max="8450" width="5.26953125" style="235" customWidth="1"/>
    <col min="8451" max="8451" width="7.54296875" style="235" customWidth="1"/>
    <col min="8452" max="8452" width="17.81640625" style="235" customWidth="1"/>
    <col min="8453" max="8453" width="1.81640625" style="235" customWidth="1"/>
    <col min="8454" max="8454" width="67" style="235" customWidth="1"/>
    <col min="8455" max="8456" width="17.81640625" style="235" customWidth="1"/>
    <col min="8457" max="8457" width="15.26953125" style="235" customWidth="1"/>
    <col min="8458" max="8458" width="12" style="235" customWidth="1"/>
    <col min="8459" max="8705" width="10.26953125" style="235"/>
    <col min="8706" max="8706" width="5.26953125" style="235" customWidth="1"/>
    <col min="8707" max="8707" width="7.54296875" style="235" customWidth="1"/>
    <col min="8708" max="8708" width="17.81640625" style="235" customWidth="1"/>
    <col min="8709" max="8709" width="1.81640625" style="235" customWidth="1"/>
    <col min="8710" max="8710" width="67" style="235" customWidth="1"/>
    <col min="8711" max="8712" width="17.81640625" style="235" customWidth="1"/>
    <col min="8713" max="8713" width="15.26953125" style="235" customWidth="1"/>
    <col min="8714" max="8714" width="12" style="235" customWidth="1"/>
    <col min="8715" max="8961" width="10.26953125" style="235"/>
    <col min="8962" max="8962" width="5.26953125" style="235" customWidth="1"/>
    <col min="8963" max="8963" width="7.54296875" style="235" customWidth="1"/>
    <col min="8964" max="8964" width="17.81640625" style="235" customWidth="1"/>
    <col min="8965" max="8965" width="1.81640625" style="235" customWidth="1"/>
    <col min="8966" max="8966" width="67" style="235" customWidth="1"/>
    <col min="8967" max="8968" width="17.81640625" style="235" customWidth="1"/>
    <col min="8969" max="8969" width="15.26953125" style="235" customWidth="1"/>
    <col min="8970" max="8970" width="12" style="235" customWidth="1"/>
    <col min="8971" max="9217" width="10.26953125" style="235"/>
    <col min="9218" max="9218" width="5.26953125" style="235" customWidth="1"/>
    <col min="9219" max="9219" width="7.54296875" style="235" customWidth="1"/>
    <col min="9220" max="9220" width="17.81640625" style="235" customWidth="1"/>
    <col min="9221" max="9221" width="1.81640625" style="235" customWidth="1"/>
    <col min="9222" max="9222" width="67" style="235" customWidth="1"/>
    <col min="9223" max="9224" width="17.81640625" style="235" customWidth="1"/>
    <col min="9225" max="9225" width="15.26953125" style="235" customWidth="1"/>
    <col min="9226" max="9226" width="12" style="235" customWidth="1"/>
    <col min="9227" max="9473" width="10.26953125" style="235"/>
    <col min="9474" max="9474" width="5.26953125" style="235" customWidth="1"/>
    <col min="9475" max="9475" width="7.54296875" style="235" customWidth="1"/>
    <col min="9476" max="9476" width="17.81640625" style="235" customWidth="1"/>
    <col min="9477" max="9477" width="1.81640625" style="235" customWidth="1"/>
    <col min="9478" max="9478" width="67" style="235" customWidth="1"/>
    <col min="9479" max="9480" width="17.81640625" style="235" customWidth="1"/>
    <col min="9481" max="9481" width="15.26953125" style="235" customWidth="1"/>
    <col min="9482" max="9482" width="12" style="235" customWidth="1"/>
    <col min="9483" max="9729" width="10.26953125" style="235"/>
    <col min="9730" max="9730" width="5.26953125" style="235" customWidth="1"/>
    <col min="9731" max="9731" width="7.54296875" style="235" customWidth="1"/>
    <col min="9732" max="9732" width="17.81640625" style="235" customWidth="1"/>
    <col min="9733" max="9733" width="1.81640625" style="235" customWidth="1"/>
    <col min="9734" max="9734" width="67" style="235" customWidth="1"/>
    <col min="9735" max="9736" width="17.81640625" style="235" customWidth="1"/>
    <col min="9737" max="9737" width="15.26953125" style="235" customWidth="1"/>
    <col min="9738" max="9738" width="12" style="235" customWidth="1"/>
    <col min="9739" max="9985" width="10.26953125" style="235"/>
    <col min="9986" max="9986" width="5.26953125" style="235" customWidth="1"/>
    <col min="9987" max="9987" width="7.54296875" style="235" customWidth="1"/>
    <col min="9988" max="9988" width="17.81640625" style="235" customWidth="1"/>
    <col min="9989" max="9989" width="1.81640625" style="235" customWidth="1"/>
    <col min="9990" max="9990" width="67" style="235" customWidth="1"/>
    <col min="9991" max="9992" width="17.81640625" style="235" customWidth="1"/>
    <col min="9993" max="9993" width="15.26953125" style="235" customWidth="1"/>
    <col min="9994" max="9994" width="12" style="235" customWidth="1"/>
    <col min="9995" max="10241" width="10.26953125" style="235"/>
    <col min="10242" max="10242" width="5.26953125" style="235" customWidth="1"/>
    <col min="10243" max="10243" width="7.54296875" style="235" customWidth="1"/>
    <col min="10244" max="10244" width="17.81640625" style="235" customWidth="1"/>
    <col min="10245" max="10245" width="1.81640625" style="235" customWidth="1"/>
    <col min="10246" max="10246" width="67" style="235" customWidth="1"/>
    <col min="10247" max="10248" width="17.81640625" style="235" customWidth="1"/>
    <col min="10249" max="10249" width="15.26953125" style="235" customWidth="1"/>
    <col min="10250" max="10250" width="12" style="235" customWidth="1"/>
    <col min="10251" max="10497" width="10.26953125" style="235"/>
    <col min="10498" max="10498" width="5.26953125" style="235" customWidth="1"/>
    <col min="10499" max="10499" width="7.54296875" style="235" customWidth="1"/>
    <col min="10500" max="10500" width="17.81640625" style="235" customWidth="1"/>
    <col min="10501" max="10501" width="1.81640625" style="235" customWidth="1"/>
    <col min="10502" max="10502" width="67" style="235" customWidth="1"/>
    <col min="10503" max="10504" width="17.81640625" style="235" customWidth="1"/>
    <col min="10505" max="10505" width="15.26953125" style="235" customWidth="1"/>
    <col min="10506" max="10506" width="12" style="235" customWidth="1"/>
    <col min="10507" max="10753" width="10.26953125" style="235"/>
    <col min="10754" max="10754" width="5.26953125" style="235" customWidth="1"/>
    <col min="10755" max="10755" width="7.54296875" style="235" customWidth="1"/>
    <col min="10756" max="10756" width="17.81640625" style="235" customWidth="1"/>
    <col min="10757" max="10757" width="1.81640625" style="235" customWidth="1"/>
    <col min="10758" max="10758" width="67" style="235" customWidth="1"/>
    <col min="10759" max="10760" width="17.81640625" style="235" customWidth="1"/>
    <col min="10761" max="10761" width="15.26953125" style="235" customWidth="1"/>
    <col min="10762" max="10762" width="12" style="235" customWidth="1"/>
    <col min="10763" max="11009" width="10.26953125" style="235"/>
    <col min="11010" max="11010" width="5.26953125" style="235" customWidth="1"/>
    <col min="11011" max="11011" width="7.54296875" style="235" customWidth="1"/>
    <col min="11012" max="11012" width="17.81640625" style="235" customWidth="1"/>
    <col min="11013" max="11013" width="1.81640625" style="235" customWidth="1"/>
    <col min="11014" max="11014" width="67" style="235" customWidth="1"/>
    <col min="11015" max="11016" width="17.81640625" style="235" customWidth="1"/>
    <col min="11017" max="11017" width="15.26953125" style="235" customWidth="1"/>
    <col min="11018" max="11018" width="12" style="235" customWidth="1"/>
    <col min="11019" max="11265" width="10.26953125" style="235"/>
    <col min="11266" max="11266" width="5.26953125" style="235" customWidth="1"/>
    <col min="11267" max="11267" width="7.54296875" style="235" customWidth="1"/>
    <col min="11268" max="11268" width="17.81640625" style="235" customWidth="1"/>
    <col min="11269" max="11269" width="1.81640625" style="235" customWidth="1"/>
    <col min="11270" max="11270" width="67" style="235" customWidth="1"/>
    <col min="11271" max="11272" width="17.81640625" style="235" customWidth="1"/>
    <col min="11273" max="11273" width="15.26953125" style="235" customWidth="1"/>
    <col min="11274" max="11274" width="12" style="235" customWidth="1"/>
    <col min="11275" max="11521" width="10.26953125" style="235"/>
    <col min="11522" max="11522" width="5.26953125" style="235" customWidth="1"/>
    <col min="11523" max="11523" width="7.54296875" style="235" customWidth="1"/>
    <col min="11524" max="11524" width="17.81640625" style="235" customWidth="1"/>
    <col min="11525" max="11525" width="1.81640625" style="235" customWidth="1"/>
    <col min="11526" max="11526" width="67" style="235" customWidth="1"/>
    <col min="11527" max="11528" width="17.81640625" style="235" customWidth="1"/>
    <col min="11529" max="11529" width="15.26953125" style="235" customWidth="1"/>
    <col min="11530" max="11530" width="12" style="235" customWidth="1"/>
    <col min="11531" max="11777" width="10.26953125" style="235"/>
    <col min="11778" max="11778" width="5.26953125" style="235" customWidth="1"/>
    <col min="11779" max="11779" width="7.54296875" style="235" customWidth="1"/>
    <col min="11780" max="11780" width="17.81640625" style="235" customWidth="1"/>
    <col min="11781" max="11781" width="1.81640625" style="235" customWidth="1"/>
    <col min="11782" max="11782" width="67" style="235" customWidth="1"/>
    <col min="11783" max="11784" width="17.81640625" style="235" customWidth="1"/>
    <col min="11785" max="11785" width="15.26953125" style="235" customWidth="1"/>
    <col min="11786" max="11786" width="12" style="235" customWidth="1"/>
    <col min="11787" max="12033" width="10.26953125" style="235"/>
    <col min="12034" max="12034" width="5.26953125" style="235" customWidth="1"/>
    <col min="12035" max="12035" width="7.54296875" style="235" customWidth="1"/>
    <col min="12036" max="12036" width="17.81640625" style="235" customWidth="1"/>
    <col min="12037" max="12037" width="1.81640625" style="235" customWidth="1"/>
    <col min="12038" max="12038" width="67" style="235" customWidth="1"/>
    <col min="12039" max="12040" width="17.81640625" style="235" customWidth="1"/>
    <col min="12041" max="12041" width="15.26953125" style="235" customWidth="1"/>
    <col min="12042" max="12042" width="12" style="235" customWidth="1"/>
    <col min="12043" max="12289" width="10.26953125" style="235"/>
    <col min="12290" max="12290" width="5.26953125" style="235" customWidth="1"/>
    <col min="12291" max="12291" width="7.54296875" style="235" customWidth="1"/>
    <col min="12292" max="12292" width="17.81640625" style="235" customWidth="1"/>
    <col min="12293" max="12293" width="1.81640625" style="235" customWidth="1"/>
    <col min="12294" max="12294" width="67" style="235" customWidth="1"/>
    <col min="12295" max="12296" width="17.81640625" style="235" customWidth="1"/>
    <col min="12297" max="12297" width="15.26953125" style="235" customWidth="1"/>
    <col min="12298" max="12298" width="12" style="235" customWidth="1"/>
    <col min="12299" max="12545" width="10.26953125" style="235"/>
    <col min="12546" max="12546" width="5.26953125" style="235" customWidth="1"/>
    <col min="12547" max="12547" width="7.54296875" style="235" customWidth="1"/>
    <col min="12548" max="12548" width="17.81640625" style="235" customWidth="1"/>
    <col min="12549" max="12549" width="1.81640625" style="235" customWidth="1"/>
    <col min="12550" max="12550" width="67" style="235" customWidth="1"/>
    <col min="12551" max="12552" width="17.81640625" style="235" customWidth="1"/>
    <col min="12553" max="12553" width="15.26953125" style="235" customWidth="1"/>
    <col min="12554" max="12554" width="12" style="235" customWidth="1"/>
    <col min="12555" max="12801" width="10.26953125" style="235"/>
    <col min="12802" max="12802" width="5.26953125" style="235" customWidth="1"/>
    <col min="12803" max="12803" width="7.54296875" style="235" customWidth="1"/>
    <col min="12804" max="12804" width="17.81640625" style="235" customWidth="1"/>
    <col min="12805" max="12805" width="1.81640625" style="235" customWidth="1"/>
    <col min="12806" max="12806" width="67" style="235" customWidth="1"/>
    <col min="12807" max="12808" width="17.81640625" style="235" customWidth="1"/>
    <col min="12809" max="12809" width="15.26953125" style="235" customWidth="1"/>
    <col min="12810" max="12810" width="12" style="235" customWidth="1"/>
    <col min="12811" max="13057" width="10.26953125" style="235"/>
    <col min="13058" max="13058" width="5.26953125" style="235" customWidth="1"/>
    <col min="13059" max="13059" width="7.54296875" style="235" customWidth="1"/>
    <col min="13060" max="13060" width="17.81640625" style="235" customWidth="1"/>
    <col min="13061" max="13061" width="1.81640625" style="235" customWidth="1"/>
    <col min="13062" max="13062" width="67" style="235" customWidth="1"/>
    <col min="13063" max="13064" width="17.81640625" style="235" customWidth="1"/>
    <col min="13065" max="13065" width="15.26953125" style="235" customWidth="1"/>
    <col min="13066" max="13066" width="12" style="235" customWidth="1"/>
    <col min="13067" max="13313" width="10.26953125" style="235"/>
    <col min="13314" max="13314" width="5.26953125" style="235" customWidth="1"/>
    <col min="13315" max="13315" width="7.54296875" style="235" customWidth="1"/>
    <col min="13316" max="13316" width="17.81640625" style="235" customWidth="1"/>
    <col min="13317" max="13317" width="1.81640625" style="235" customWidth="1"/>
    <col min="13318" max="13318" width="67" style="235" customWidth="1"/>
    <col min="13319" max="13320" width="17.81640625" style="235" customWidth="1"/>
    <col min="13321" max="13321" width="15.26953125" style="235" customWidth="1"/>
    <col min="13322" max="13322" width="12" style="235" customWidth="1"/>
    <col min="13323" max="13569" width="10.26953125" style="235"/>
    <col min="13570" max="13570" width="5.26953125" style="235" customWidth="1"/>
    <col min="13571" max="13571" width="7.54296875" style="235" customWidth="1"/>
    <col min="13572" max="13572" width="17.81640625" style="235" customWidth="1"/>
    <col min="13573" max="13573" width="1.81640625" style="235" customWidth="1"/>
    <col min="13574" max="13574" width="67" style="235" customWidth="1"/>
    <col min="13575" max="13576" width="17.81640625" style="235" customWidth="1"/>
    <col min="13577" max="13577" width="15.26953125" style="235" customWidth="1"/>
    <col min="13578" max="13578" width="12" style="235" customWidth="1"/>
    <col min="13579" max="13825" width="10.26953125" style="235"/>
    <col min="13826" max="13826" width="5.26953125" style="235" customWidth="1"/>
    <col min="13827" max="13827" width="7.54296875" style="235" customWidth="1"/>
    <col min="13828" max="13828" width="17.81640625" style="235" customWidth="1"/>
    <col min="13829" max="13829" width="1.81640625" style="235" customWidth="1"/>
    <col min="13830" max="13830" width="67" style="235" customWidth="1"/>
    <col min="13831" max="13832" width="17.81640625" style="235" customWidth="1"/>
    <col min="13833" max="13833" width="15.26953125" style="235" customWidth="1"/>
    <col min="13834" max="13834" width="12" style="235" customWidth="1"/>
    <col min="13835" max="14081" width="10.26953125" style="235"/>
    <col min="14082" max="14082" width="5.26953125" style="235" customWidth="1"/>
    <col min="14083" max="14083" width="7.54296875" style="235" customWidth="1"/>
    <col min="14084" max="14084" width="17.81640625" style="235" customWidth="1"/>
    <col min="14085" max="14085" width="1.81640625" style="235" customWidth="1"/>
    <col min="14086" max="14086" width="67" style="235" customWidth="1"/>
    <col min="14087" max="14088" width="17.81640625" style="235" customWidth="1"/>
    <col min="14089" max="14089" width="15.26953125" style="235" customWidth="1"/>
    <col min="14090" max="14090" width="12" style="235" customWidth="1"/>
    <col min="14091" max="14337" width="10.26953125" style="235"/>
    <col min="14338" max="14338" width="5.26953125" style="235" customWidth="1"/>
    <col min="14339" max="14339" width="7.54296875" style="235" customWidth="1"/>
    <col min="14340" max="14340" width="17.81640625" style="235" customWidth="1"/>
    <col min="14341" max="14341" width="1.81640625" style="235" customWidth="1"/>
    <col min="14342" max="14342" width="67" style="235" customWidth="1"/>
    <col min="14343" max="14344" width="17.81640625" style="235" customWidth="1"/>
    <col min="14345" max="14345" width="15.26953125" style="235" customWidth="1"/>
    <col min="14346" max="14346" width="12" style="235" customWidth="1"/>
    <col min="14347" max="14593" width="10.26953125" style="235"/>
    <col min="14594" max="14594" width="5.26953125" style="235" customWidth="1"/>
    <col min="14595" max="14595" width="7.54296875" style="235" customWidth="1"/>
    <col min="14596" max="14596" width="17.81640625" style="235" customWidth="1"/>
    <col min="14597" max="14597" width="1.81640625" style="235" customWidth="1"/>
    <col min="14598" max="14598" width="67" style="235" customWidth="1"/>
    <col min="14599" max="14600" width="17.81640625" style="235" customWidth="1"/>
    <col min="14601" max="14601" width="15.26953125" style="235" customWidth="1"/>
    <col min="14602" max="14602" width="12" style="235" customWidth="1"/>
    <col min="14603" max="14849" width="10.26953125" style="235"/>
    <col min="14850" max="14850" width="5.26953125" style="235" customWidth="1"/>
    <col min="14851" max="14851" width="7.54296875" style="235" customWidth="1"/>
    <col min="14852" max="14852" width="17.81640625" style="235" customWidth="1"/>
    <col min="14853" max="14853" width="1.81640625" style="235" customWidth="1"/>
    <col min="14854" max="14854" width="67" style="235" customWidth="1"/>
    <col min="14855" max="14856" width="17.81640625" style="235" customWidth="1"/>
    <col min="14857" max="14857" width="15.26953125" style="235" customWidth="1"/>
    <col min="14858" max="14858" width="12" style="235" customWidth="1"/>
    <col min="14859" max="15105" width="10.26953125" style="235"/>
    <col min="15106" max="15106" width="5.26953125" style="235" customWidth="1"/>
    <col min="15107" max="15107" width="7.54296875" style="235" customWidth="1"/>
    <col min="15108" max="15108" width="17.81640625" style="235" customWidth="1"/>
    <col min="15109" max="15109" width="1.81640625" style="235" customWidth="1"/>
    <col min="15110" max="15110" width="67" style="235" customWidth="1"/>
    <col min="15111" max="15112" width="17.81640625" style="235" customWidth="1"/>
    <col min="15113" max="15113" width="15.26953125" style="235" customWidth="1"/>
    <col min="15114" max="15114" width="12" style="235" customWidth="1"/>
    <col min="15115" max="15361" width="10.26953125" style="235"/>
    <col min="15362" max="15362" width="5.26953125" style="235" customWidth="1"/>
    <col min="15363" max="15363" width="7.54296875" style="235" customWidth="1"/>
    <col min="15364" max="15364" width="17.81640625" style="235" customWidth="1"/>
    <col min="15365" max="15365" width="1.81640625" style="235" customWidth="1"/>
    <col min="15366" max="15366" width="67" style="235" customWidth="1"/>
    <col min="15367" max="15368" width="17.81640625" style="235" customWidth="1"/>
    <col min="15369" max="15369" width="15.26953125" style="235" customWidth="1"/>
    <col min="15370" max="15370" width="12" style="235" customWidth="1"/>
    <col min="15371" max="15617" width="10.26953125" style="235"/>
    <col min="15618" max="15618" width="5.26953125" style="235" customWidth="1"/>
    <col min="15619" max="15619" width="7.54296875" style="235" customWidth="1"/>
    <col min="15620" max="15620" width="17.81640625" style="235" customWidth="1"/>
    <col min="15621" max="15621" width="1.81640625" style="235" customWidth="1"/>
    <col min="15622" max="15622" width="67" style="235" customWidth="1"/>
    <col min="15623" max="15624" width="17.81640625" style="235" customWidth="1"/>
    <col min="15625" max="15625" width="15.26953125" style="235" customWidth="1"/>
    <col min="15626" max="15626" width="12" style="235" customWidth="1"/>
    <col min="15627" max="15873" width="10.26953125" style="235"/>
    <col min="15874" max="15874" width="5.26953125" style="235" customWidth="1"/>
    <col min="15875" max="15875" width="7.54296875" style="235" customWidth="1"/>
    <col min="15876" max="15876" width="17.81640625" style="235" customWidth="1"/>
    <col min="15877" max="15877" width="1.81640625" style="235" customWidth="1"/>
    <col min="15878" max="15878" width="67" style="235" customWidth="1"/>
    <col min="15879" max="15880" width="17.81640625" style="235" customWidth="1"/>
    <col min="15881" max="15881" width="15.26953125" style="235" customWidth="1"/>
    <col min="15882" max="15882" width="12" style="235" customWidth="1"/>
    <col min="15883" max="16129" width="10.26953125" style="235"/>
    <col min="16130" max="16130" width="5.26953125" style="235" customWidth="1"/>
    <col min="16131" max="16131" width="7.54296875" style="235" customWidth="1"/>
    <col min="16132" max="16132" width="17.81640625" style="235" customWidth="1"/>
    <col min="16133" max="16133" width="1.81640625" style="235" customWidth="1"/>
    <col min="16134" max="16134" width="67" style="235" customWidth="1"/>
    <col min="16135" max="16136" width="17.81640625" style="235" customWidth="1"/>
    <col min="16137" max="16137" width="15.26953125" style="235" customWidth="1"/>
    <col min="16138" max="16138" width="12" style="235" customWidth="1"/>
    <col min="16139" max="16384" width="10.26953125" style="235"/>
  </cols>
  <sheetData>
    <row r="1" spans="1:9" s="229" customFormat="1" ht="16" thickBot="1">
      <c r="A1" s="226" t="str">
        <f>'Annual Report'!A2</f>
        <v>Road Initials:    GTC           Year  2013</v>
      </c>
      <c r="B1" s="227"/>
      <c r="C1" s="228"/>
      <c r="D1" s="228"/>
      <c r="H1" s="230" t="s">
        <v>1498</v>
      </c>
    </row>
    <row r="2" spans="1:9" ht="24.75" customHeight="1">
      <c r="A2" s="231" t="s">
        <v>508</v>
      </c>
      <c r="B2" s="232"/>
      <c r="C2" s="233"/>
      <c r="D2" s="233"/>
      <c r="E2" s="233"/>
      <c r="F2" s="233"/>
      <c r="G2" s="233"/>
      <c r="H2" s="234"/>
    </row>
    <row r="3" spans="1:9" ht="20.149999999999999" customHeight="1">
      <c r="A3" s="236" t="s">
        <v>808</v>
      </c>
      <c r="B3" s="237"/>
      <c r="C3" s="238"/>
      <c r="D3" s="238"/>
      <c r="E3" s="238"/>
      <c r="F3" s="238"/>
      <c r="G3" s="238"/>
      <c r="H3" s="239"/>
    </row>
    <row r="4" spans="1:9" ht="20.149999999999999" customHeight="1" thickBot="1">
      <c r="A4" s="236"/>
      <c r="B4" s="237"/>
      <c r="C4" s="238"/>
      <c r="D4" s="238"/>
      <c r="E4" s="238"/>
      <c r="F4" s="238"/>
      <c r="G4" s="238"/>
      <c r="H4" s="239"/>
    </row>
    <row r="5" spans="1:9">
      <c r="A5" s="240" t="s">
        <v>704</v>
      </c>
      <c r="B5" s="241" t="s">
        <v>637</v>
      </c>
      <c r="C5" s="242" t="s">
        <v>509</v>
      </c>
      <c r="D5" s="243"/>
      <c r="E5" s="241" t="s">
        <v>970</v>
      </c>
      <c r="F5" s="244" t="s">
        <v>510</v>
      </c>
      <c r="G5" s="245" t="s">
        <v>511</v>
      </c>
      <c r="H5" s="245" t="s">
        <v>704</v>
      </c>
    </row>
    <row r="6" spans="1:9">
      <c r="A6" s="246" t="s">
        <v>750</v>
      </c>
      <c r="B6" s="247" t="s">
        <v>638</v>
      </c>
      <c r="C6" s="248"/>
      <c r="D6" s="247"/>
      <c r="E6" s="247"/>
      <c r="F6" s="249" t="s">
        <v>639</v>
      </c>
      <c r="G6" s="250" t="s">
        <v>512</v>
      </c>
      <c r="H6" s="250" t="s">
        <v>750</v>
      </c>
    </row>
    <row r="7" spans="1:9" ht="16" thickBot="1">
      <c r="A7" s="251"/>
      <c r="B7" s="252"/>
      <c r="C7" s="253"/>
      <c r="D7" s="254"/>
      <c r="E7" s="252" t="s">
        <v>756</v>
      </c>
      <c r="F7" s="255" t="s">
        <v>757</v>
      </c>
      <c r="G7" s="256" t="s">
        <v>640</v>
      </c>
      <c r="H7" s="256"/>
    </row>
    <row r="8" spans="1:9" ht="16.149999999999999" customHeight="1">
      <c r="A8" s="257"/>
      <c r="B8" s="258"/>
      <c r="C8" s="259"/>
      <c r="D8" s="243"/>
      <c r="E8" s="241" t="s">
        <v>513</v>
      </c>
      <c r="F8" s="260"/>
      <c r="G8" s="261"/>
      <c r="H8" s="261"/>
    </row>
    <row r="9" spans="1:9" ht="16.149999999999999" customHeight="1">
      <c r="A9" s="262">
        <v>1</v>
      </c>
      <c r="B9" s="263"/>
      <c r="C9" s="264">
        <v>701</v>
      </c>
      <c r="D9" s="265"/>
      <c r="E9" s="263" t="s">
        <v>514</v>
      </c>
      <c r="F9" s="584">
        <v>-4786</v>
      </c>
      <c r="G9" s="584">
        <v>-5474</v>
      </c>
      <c r="H9" s="266">
        <v>1</v>
      </c>
      <c r="I9" s="267"/>
    </row>
    <row r="10" spans="1:9" ht="16.149999999999999" customHeight="1">
      <c r="A10" s="262">
        <v>2</v>
      </c>
      <c r="B10" s="263"/>
      <c r="C10" s="264">
        <v>702</v>
      </c>
      <c r="D10" s="265"/>
      <c r="E10" s="263" t="s">
        <v>515</v>
      </c>
      <c r="F10" s="584">
        <v>0</v>
      </c>
      <c r="G10" s="584">
        <v>0</v>
      </c>
      <c r="H10" s="266">
        <v>2</v>
      </c>
      <c r="I10" s="267"/>
    </row>
    <row r="11" spans="1:9" ht="16.149999999999999" customHeight="1">
      <c r="A11" s="262">
        <v>3</v>
      </c>
      <c r="B11" s="263"/>
      <c r="C11" s="264">
        <v>703</v>
      </c>
      <c r="D11" s="265"/>
      <c r="E11" s="263" t="s">
        <v>516</v>
      </c>
      <c r="F11" s="584">
        <v>0</v>
      </c>
      <c r="G11" s="584">
        <v>0</v>
      </c>
      <c r="H11" s="266">
        <v>3</v>
      </c>
      <c r="I11" s="267"/>
    </row>
    <row r="12" spans="1:9" ht="16.149999999999999" customHeight="1">
      <c r="A12" s="262"/>
      <c r="B12" s="263"/>
      <c r="C12" s="264"/>
      <c r="D12" s="265"/>
      <c r="E12" s="263" t="s">
        <v>517</v>
      </c>
      <c r="F12" s="584"/>
      <c r="G12" s="584"/>
      <c r="H12" s="266"/>
      <c r="I12" s="267"/>
    </row>
    <row r="13" spans="1:9" ht="16.149999999999999" customHeight="1">
      <c r="A13" s="262">
        <v>4</v>
      </c>
      <c r="B13" s="263"/>
      <c r="C13" s="264">
        <v>704</v>
      </c>
      <c r="D13" s="265"/>
      <c r="E13" s="268" t="s">
        <v>518</v>
      </c>
      <c r="F13" s="584">
        <v>0</v>
      </c>
      <c r="G13" s="584">
        <v>0</v>
      </c>
      <c r="H13" s="266">
        <v>4</v>
      </c>
      <c r="I13" s="267"/>
    </row>
    <row r="14" spans="1:9" ht="16.149999999999999" customHeight="1">
      <c r="A14" s="262">
        <v>5</v>
      </c>
      <c r="B14" s="263"/>
      <c r="C14" s="264">
        <v>705</v>
      </c>
      <c r="D14" s="265"/>
      <c r="E14" s="263" t="s">
        <v>519</v>
      </c>
      <c r="F14" s="584">
        <v>24741</v>
      </c>
      <c r="G14" s="584">
        <v>7623</v>
      </c>
      <c r="H14" s="266">
        <v>5</v>
      </c>
      <c r="I14" s="267"/>
    </row>
    <row r="15" spans="1:9" ht="16.149999999999999" customHeight="1">
      <c r="A15" s="262">
        <v>6</v>
      </c>
      <c r="B15" s="263"/>
      <c r="C15" s="264">
        <v>706</v>
      </c>
      <c r="D15" s="265"/>
      <c r="E15" s="263" t="s">
        <v>520</v>
      </c>
      <c r="F15" s="584">
        <v>2819</v>
      </c>
      <c r="G15" s="584">
        <v>3056</v>
      </c>
      <c r="H15" s="266">
        <v>6</v>
      </c>
      <c r="I15" s="267"/>
    </row>
    <row r="16" spans="1:9" ht="16.149999999999999" customHeight="1">
      <c r="A16" s="262">
        <v>7</v>
      </c>
      <c r="B16" s="263"/>
      <c r="C16" s="264">
        <v>707</v>
      </c>
      <c r="D16" s="265"/>
      <c r="E16" s="263" t="s">
        <v>521</v>
      </c>
      <c r="F16" s="584">
        <v>8998</v>
      </c>
      <c r="G16" s="584">
        <v>36097</v>
      </c>
      <c r="H16" s="269">
        <v>7</v>
      </c>
      <c r="I16" s="267"/>
    </row>
    <row r="17" spans="1:12" ht="16.149999999999999" customHeight="1">
      <c r="A17" s="262">
        <v>8</v>
      </c>
      <c r="B17" s="263"/>
      <c r="C17" s="264" t="s">
        <v>522</v>
      </c>
      <c r="D17" s="265"/>
      <c r="E17" s="268" t="s">
        <v>523</v>
      </c>
      <c r="F17" s="584">
        <v>9922</v>
      </c>
      <c r="G17" s="584">
        <v>7253</v>
      </c>
      <c r="H17" s="269">
        <v>8</v>
      </c>
      <c r="I17" s="267"/>
    </row>
    <row r="18" spans="1:12" ht="16.149999999999999" customHeight="1">
      <c r="A18" s="262">
        <v>9</v>
      </c>
      <c r="B18" s="263"/>
      <c r="C18" s="264">
        <v>708.5</v>
      </c>
      <c r="D18" s="265"/>
      <c r="E18" s="268" t="s">
        <v>524</v>
      </c>
      <c r="F18" s="584">
        <v>3331</v>
      </c>
      <c r="G18" s="584">
        <v>3223</v>
      </c>
      <c r="H18" s="269">
        <v>9</v>
      </c>
      <c r="I18" s="267"/>
    </row>
    <row r="19" spans="1:12" ht="16.149999999999999" customHeight="1">
      <c r="A19" s="262">
        <v>10</v>
      </c>
      <c r="B19" s="263"/>
      <c r="C19" s="264">
        <v>709.5</v>
      </c>
      <c r="D19" s="265"/>
      <c r="E19" s="268" t="s">
        <v>525</v>
      </c>
      <c r="F19" s="584">
        <v>-155</v>
      </c>
      <c r="G19" s="584">
        <v>-197</v>
      </c>
      <c r="H19" s="269">
        <v>10</v>
      </c>
      <c r="I19" s="267"/>
    </row>
    <row r="20" spans="1:12" ht="16.149999999999999" customHeight="1">
      <c r="A20" s="262">
        <v>11</v>
      </c>
      <c r="B20" s="263"/>
      <c r="C20" s="264" t="s">
        <v>526</v>
      </c>
      <c r="D20" s="265"/>
      <c r="E20" s="270" t="s">
        <v>527</v>
      </c>
      <c r="F20" s="584">
        <v>129347</v>
      </c>
      <c r="G20" s="584">
        <v>41597</v>
      </c>
      <c r="H20" s="269">
        <v>11</v>
      </c>
      <c r="I20" s="267"/>
    </row>
    <row r="21" spans="1:12" ht="16.149999999999999" customHeight="1">
      <c r="A21" s="262">
        <v>12</v>
      </c>
      <c r="B21" s="263"/>
      <c r="C21" s="264">
        <v>712</v>
      </c>
      <c r="D21" s="265"/>
      <c r="E21" s="263" t="s">
        <v>528</v>
      </c>
      <c r="F21" s="584">
        <v>97308</v>
      </c>
      <c r="G21" s="584">
        <v>78695</v>
      </c>
      <c r="H21" s="269">
        <v>12</v>
      </c>
      <c r="I21" s="267"/>
    </row>
    <row r="22" spans="1:12" ht="16.149999999999999" customHeight="1">
      <c r="A22" s="262">
        <v>13</v>
      </c>
      <c r="B22" s="263"/>
      <c r="C22" s="264">
        <v>713</v>
      </c>
      <c r="D22" s="265"/>
      <c r="E22" s="263" t="s">
        <v>529</v>
      </c>
      <c r="F22" s="584">
        <v>1849</v>
      </c>
      <c r="G22" s="584">
        <v>6627</v>
      </c>
      <c r="H22" s="269">
        <v>13</v>
      </c>
      <c r="I22" s="267"/>
    </row>
    <row r="23" spans="1:12" ht="16.149999999999999" customHeight="1">
      <c r="A23" s="262">
        <v>14</v>
      </c>
      <c r="B23" s="263"/>
      <c r="C23" s="264"/>
      <c r="D23" s="265"/>
      <c r="E23" s="263" t="s">
        <v>530</v>
      </c>
      <c r="F23" s="584">
        <f>SUM(F9:F22)</f>
        <v>273374</v>
      </c>
      <c r="G23" s="584">
        <f>SUM(G9:G22)</f>
        <v>178500</v>
      </c>
      <c r="H23" s="269">
        <v>14</v>
      </c>
      <c r="I23" s="267"/>
    </row>
    <row r="24" spans="1:12" ht="16.149999999999999" customHeight="1">
      <c r="A24" s="271"/>
      <c r="B24" s="272"/>
      <c r="C24" s="273"/>
      <c r="D24" s="274"/>
      <c r="E24" s="247" t="s">
        <v>531</v>
      </c>
      <c r="F24" s="2218"/>
      <c r="G24" s="2218"/>
      <c r="H24" s="275"/>
      <c r="I24" s="267"/>
    </row>
    <row r="25" spans="1:12" ht="16.149999999999999" customHeight="1">
      <c r="A25" s="262">
        <v>15</v>
      </c>
      <c r="B25" s="263"/>
      <c r="C25" s="264" t="s">
        <v>532</v>
      </c>
      <c r="D25" s="265"/>
      <c r="E25" s="263" t="s">
        <v>533</v>
      </c>
      <c r="F25" s="584">
        <v>511</v>
      </c>
      <c r="G25" s="584">
        <v>525</v>
      </c>
      <c r="H25" s="269">
        <v>15</v>
      </c>
      <c r="I25" s="267"/>
    </row>
    <row r="26" spans="1:12" ht="16.149999999999999" customHeight="1">
      <c r="A26" s="271"/>
      <c r="B26" s="272"/>
      <c r="C26" s="273"/>
      <c r="D26" s="274"/>
      <c r="E26" s="272" t="s">
        <v>1486</v>
      </c>
      <c r="F26" s="2257"/>
      <c r="G26" s="2257"/>
      <c r="H26" s="275"/>
      <c r="I26" s="267"/>
    </row>
    <row r="27" spans="1:12" ht="16.149999999999999" customHeight="1">
      <c r="A27" s="262">
        <v>16</v>
      </c>
      <c r="B27" s="263"/>
      <c r="C27" s="264" t="s">
        <v>534</v>
      </c>
      <c r="D27" s="265"/>
      <c r="E27" s="263" t="s">
        <v>535</v>
      </c>
      <c r="F27" s="584">
        <v>238913</v>
      </c>
      <c r="G27" s="584">
        <v>613690</v>
      </c>
      <c r="H27" s="269">
        <v>16</v>
      </c>
      <c r="I27" s="267"/>
    </row>
    <row r="28" spans="1:12" ht="16.149999999999999" customHeight="1">
      <c r="A28" s="262">
        <v>17</v>
      </c>
      <c r="B28" s="263"/>
      <c r="C28" s="264" t="s">
        <v>536</v>
      </c>
      <c r="D28" s="265"/>
      <c r="E28" s="263" t="s">
        <v>537</v>
      </c>
      <c r="F28" s="584">
        <v>178</v>
      </c>
      <c r="G28" s="584">
        <v>170</v>
      </c>
      <c r="H28" s="276">
        <v>17</v>
      </c>
      <c r="I28" s="267"/>
    </row>
    <row r="29" spans="1:12" ht="16.149999999999999" customHeight="1">
      <c r="A29" s="271"/>
      <c r="B29" s="272"/>
      <c r="C29" s="273"/>
      <c r="D29" s="274"/>
      <c r="E29" s="272" t="s">
        <v>538</v>
      </c>
      <c r="F29" s="2218"/>
      <c r="G29" s="2218"/>
      <c r="H29" s="275"/>
      <c r="I29" s="267"/>
      <c r="J29" s="235" t="s">
        <v>1200</v>
      </c>
      <c r="L29" s="235" t="s">
        <v>1200</v>
      </c>
    </row>
    <row r="30" spans="1:12" ht="16.149999999999999" customHeight="1">
      <c r="A30" s="262">
        <v>18</v>
      </c>
      <c r="B30" s="263"/>
      <c r="C30" s="264">
        <v>724</v>
      </c>
      <c r="D30" s="265"/>
      <c r="E30" s="263" t="s">
        <v>539</v>
      </c>
      <c r="F30" s="584">
        <v>0</v>
      </c>
      <c r="G30" s="584">
        <v>0</v>
      </c>
      <c r="H30" s="269">
        <v>18</v>
      </c>
      <c r="I30" s="267"/>
    </row>
    <row r="31" spans="1:12" ht="16.149999999999999" customHeight="1">
      <c r="A31" s="271"/>
      <c r="B31" s="272"/>
      <c r="C31" s="273"/>
      <c r="D31" s="274"/>
      <c r="E31" s="277" t="s">
        <v>541</v>
      </c>
      <c r="F31" s="2218"/>
      <c r="G31" s="2218"/>
      <c r="H31" s="275"/>
      <c r="I31" s="267"/>
    </row>
    <row r="32" spans="1:12" ht="16.149999999999999" customHeight="1">
      <c r="A32" s="262">
        <v>19</v>
      </c>
      <c r="B32" s="263"/>
      <c r="C32" s="264" t="s">
        <v>540</v>
      </c>
      <c r="D32" s="265"/>
      <c r="E32" s="278" t="s">
        <v>1695</v>
      </c>
      <c r="F32" s="584">
        <v>45554</v>
      </c>
      <c r="G32" s="584">
        <v>45554</v>
      </c>
      <c r="H32" s="269">
        <v>19</v>
      </c>
      <c r="I32" s="267"/>
    </row>
    <row r="33" spans="1:10" ht="16.149999999999999" customHeight="1">
      <c r="A33" s="262">
        <v>20</v>
      </c>
      <c r="B33" s="263"/>
      <c r="C33" s="264" t="s">
        <v>163</v>
      </c>
      <c r="D33" s="265"/>
      <c r="E33" s="270" t="s">
        <v>164</v>
      </c>
      <c r="F33" s="584">
        <v>72313</v>
      </c>
      <c r="G33" s="584">
        <v>78170</v>
      </c>
      <c r="H33" s="269">
        <v>20</v>
      </c>
      <c r="I33" s="267"/>
    </row>
    <row r="34" spans="1:10" ht="16.149999999999999" customHeight="1">
      <c r="A34" s="262">
        <v>21</v>
      </c>
      <c r="B34" s="263"/>
      <c r="C34" s="264">
        <v>743</v>
      </c>
      <c r="D34" s="265"/>
      <c r="E34" s="270" t="s">
        <v>165</v>
      </c>
      <c r="F34" s="584">
        <v>17453</v>
      </c>
      <c r="G34" s="584">
        <v>17195</v>
      </c>
      <c r="H34" s="269">
        <v>21</v>
      </c>
      <c r="I34" s="267"/>
    </row>
    <row r="35" spans="1:10" ht="16.149999999999999" customHeight="1">
      <c r="A35" s="262">
        <v>22</v>
      </c>
      <c r="B35" s="263"/>
      <c r="C35" s="264">
        <v>744</v>
      </c>
      <c r="D35" s="265"/>
      <c r="E35" s="270" t="s">
        <v>166</v>
      </c>
      <c r="F35" s="584">
        <v>0</v>
      </c>
      <c r="G35" s="584">
        <v>0</v>
      </c>
      <c r="H35" s="269">
        <v>22</v>
      </c>
      <c r="I35" s="267"/>
    </row>
    <row r="36" spans="1:10" ht="16.149999999999999" customHeight="1">
      <c r="A36" s="262">
        <v>23</v>
      </c>
      <c r="B36" s="263"/>
      <c r="C36" s="264"/>
      <c r="D36" s="265"/>
      <c r="E36" s="263" t="s">
        <v>167</v>
      </c>
      <c r="F36" s="584">
        <f>SUM(F25:F35)</f>
        <v>374922</v>
      </c>
      <c r="G36" s="584">
        <f>SUM(G25:G35)</f>
        <v>755304</v>
      </c>
      <c r="H36" s="269">
        <v>23</v>
      </c>
      <c r="I36" s="267"/>
    </row>
    <row r="37" spans="1:10" ht="16.149999999999999" customHeight="1">
      <c r="A37" s="2143"/>
      <c r="B37" s="2144"/>
      <c r="C37" s="2145"/>
      <c r="D37" s="2146"/>
      <c r="E37" s="2147" t="s">
        <v>917</v>
      </c>
      <c r="F37" s="2258"/>
      <c r="G37" s="2258"/>
      <c r="H37" s="279"/>
    </row>
    <row r="38" spans="1:10" ht="16.149999999999999" customHeight="1">
      <c r="A38" s="262">
        <v>24</v>
      </c>
      <c r="B38" s="263"/>
      <c r="C38" s="264" t="s">
        <v>918</v>
      </c>
      <c r="D38" s="265"/>
      <c r="E38" s="270" t="s">
        <v>919</v>
      </c>
      <c r="F38" s="584">
        <v>11152302</v>
      </c>
      <c r="G38" s="584">
        <v>10731486</v>
      </c>
      <c r="H38" s="269">
        <v>24</v>
      </c>
      <c r="I38" s="267"/>
      <c r="J38" s="267"/>
    </row>
    <row r="39" spans="1:10" ht="16.149999999999999" customHeight="1">
      <c r="A39" s="262">
        <v>25</v>
      </c>
      <c r="B39" s="263"/>
      <c r="C39" s="264" t="s">
        <v>918</v>
      </c>
      <c r="D39" s="265"/>
      <c r="E39" s="270" t="s">
        <v>1487</v>
      </c>
      <c r="F39" s="584">
        <v>1547312</v>
      </c>
      <c r="G39" s="584">
        <v>1436207</v>
      </c>
      <c r="H39" s="269">
        <v>25</v>
      </c>
      <c r="I39" s="267"/>
      <c r="J39" s="267"/>
    </row>
    <row r="40" spans="1:10" ht="16.149999999999999" customHeight="1">
      <c r="A40" s="262">
        <v>26</v>
      </c>
      <c r="B40" s="263"/>
      <c r="C40" s="264" t="s">
        <v>918</v>
      </c>
      <c r="D40" s="265"/>
      <c r="E40" s="270" t="s">
        <v>920</v>
      </c>
      <c r="F40" s="584">
        <v>12212</v>
      </c>
      <c r="G40" s="584">
        <v>11945</v>
      </c>
      <c r="H40" s="269">
        <v>26</v>
      </c>
      <c r="I40" s="267"/>
      <c r="J40" s="267"/>
    </row>
    <row r="41" spans="1:10" ht="16.149999999999999" customHeight="1">
      <c r="A41" s="271"/>
      <c r="B41" s="272"/>
      <c r="C41" s="273"/>
      <c r="D41" s="274"/>
      <c r="E41" s="277" t="s">
        <v>922</v>
      </c>
      <c r="F41" s="2218"/>
      <c r="G41" s="2218"/>
      <c r="H41" s="279"/>
      <c r="I41" s="267"/>
      <c r="J41" s="267"/>
    </row>
    <row r="42" spans="1:10" ht="16.149999999999999" customHeight="1">
      <c r="A42" s="262">
        <v>27</v>
      </c>
      <c r="B42" s="263"/>
      <c r="C42" s="264" t="s">
        <v>921</v>
      </c>
      <c r="D42" s="265"/>
      <c r="E42" s="263" t="s">
        <v>1071</v>
      </c>
      <c r="F42" s="584">
        <v>-2140742</v>
      </c>
      <c r="G42" s="584">
        <v>-1982530</v>
      </c>
      <c r="H42" s="269">
        <v>27</v>
      </c>
      <c r="I42" s="267"/>
      <c r="J42" s="267"/>
    </row>
    <row r="43" spans="1:10" ht="16.149999999999999" customHeight="1">
      <c r="A43" s="262">
        <v>28</v>
      </c>
      <c r="B43" s="263"/>
      <c r="C43" s="264"/>
      <c r="D43" s="265"/>
      <c r="E43" s="270" t="s">
        <v>1072</v>
      </c>
      <c r="F43" s="269">
        <f>SUM(F38:F42)</f>
        <v>10571084</v>
      </c>
      <c r="G43" s="269">
        <f>SUM(G38:G42)</f>
        <v>10197108</v>
      </c>
      <c r="H43" s="269">
        <v>28</v>
      </c>
      <c r="I43" s="267"/>
      <c r="J43" s="267"/>
    </row>
    <row r="44" spans="1:10" s="287" customFormat="1" ht="30" customHeight="1" thickBot="1">
      <c r="A44" s="280">
        <v>29</v>
      </c>
      <c r="B44" s="281"/>
      <c r="C44" s="282"/>
      <c r="D44" s="283"/>
      <c r="E44" s="284" t="s">
        <v>1073</v>
      </c>
      <c r="F44" s="2259">
        <f>F23+F36+F43</f>
        <v>11219380</v>
      </c>
      <c r="G44" s="285">
        <f>G23+G36+G43</f>
        <v>11130912</v>
      </c>
      <c r="H44" s="285">
        <v>29</v>
      </c>
      <c r="I44" s="267"/>
      <c r="J44" s="286"/>
    </row>
    <row r="45" spans="1:10" ht="40" customHeight="1" thickBot="1">
      <c r="A45" s="288" t="s">
        <v>805</v>
      </c>
      <c r="B45" s="289"/>
      <c r="C45" s="289"/>
      <c r="D45" s="289"/>
      <c r="E45" s="289"/>
      <c r="F45" s="289"/>
      <c r="G45" s="289"/>
      <c r="H45" s="290"/>
    </row>
    <row r="46" spans="1:10" ht="40" customHeight="1">
      <c r="A46" s="291"/>
      <c r="B46" s="292"/>
      <c r="C46" s="292"/>
      <c r="D46" s="292"/>
      <c r="E46" s="292"/>
      <c r="F46" s="292"/>
      <c r="G46" s="292"/>
      <c r="H46" s="293"/>
    </row>
    <row r="47" spans="1:10" ht="40" customHeight="1">
      <c r="A47" s="294"/>
      <c r="B47" s="295"/>
      <c r="C47" s="295"/>
      <c r="D47" s="295"/>
      <c r="E47" s="295"/>
      <c r="F47" s="295"/>
      <c r="G47" s="295"/>
      <c r="H47" s="296"/>
    </row>
    <row r="48" spans="1:10" ht="18.75" customHeight="1">
      <c r="A48" s="297"/>
      <c r="B48" s="295"/>
      <c r="C48" s="298"/>
      <c r="D48" s="295"/>
      <c r="E48" s="295"/>
      <c r="F48" s="295"/>
      <c r="G48" s="295"/>
      <c r="H48" s="296"/>
    </row>
    <row r="49" spans="1:16" ht="18.75" customHeight="1">
      <c r="A49" s="297"/>
      <c r="B49" s="295"/>
      <c r="C49" s="298"/>
      <c r="D49" s="298"/>
      <c r="E49" s="298"/>
      <c r="F49" s="298"/>
      <c r="G49" s="298"/>
      <c r="H49" s="299"/>
      <c r="I49" s="300"/>
      <c r="J49" s="300"/>
      <c r="K49" s="300"/>
      <c r="L49" s="300"/>
      <c r="M49" s="300"/>
      <c r="N49" s="300"/>
      <c r="O49" s="300"/>
      <c r="P49" s="300"/>
    </row>
    <row r="50" spans="1:16" ht="18.75" customHeight="1">
      <c r="A50" s="297"/>
      <c r="B50" s="295"/>
      <c r="C50" s="298"/>
      <c r="D50" s="298"/>
      <c r="E50" s="298"/>
      <c r="F50" s="298"/>
      <c r="G50" s="298"/>
      <c r="H50" s="299"/>
      <c r="I50" s="300"/>
      <c r="J50" s="300"/>
      <c r="K50" s="300"/>
      <c r="L50" s="300"/>
      <c r="M50" s="300"/>
      <c r="N50" s="300"/>
      <c r="O50" s="300"/>
      <c r="P50" s="300"/>
    </row>
    <row r="51" spans="1:16" ht="18.75" customHeight="1">
      <c r="A51" s="297"/>
      <c r="B51" s="295"/>
      <c r="C51" s="298"/>
      <c r="D51" s="298"/>
      <c r="E51" s="298"/>
      <c r="F51" s="298"/>
      <c r="G51" s="298"/>
      <c r="H51" s="299"/>
      <c r="I51" s="300"/>
      <c r="J51" s="300"/>
      <c r="K51" s="300"/>
      <c r="L51" s="300"/>
      <c r="M51" s="300"/>
      <c r="N51" s="300"/>
      <c r="O51" s="300"/>
      <c r="P51" s="300"/>
    </row>
    <row r="52" spans="1:16" ht="18.75" customHeight="1">
      <c r="A52" s="297"/>
      <c r="B52" s="295"/>
      <c r="C52" s="298"/>
      <c r="D52" s="295"/>
      <c r="E52" s="295"/>
      <c r="F52" s="295"/>
      <c r="G52" s="295"/>
      <c r="H52" s="296"/>
    </row>
    <row r="53" spans="1:16" ht="18.75" customHeight="1">
      <c r="A53" s="297"/>
      <c r="B53" s="295"/>
      <c r="C53" s="298"/>
      <c r="D53" s="295"/>
      <c r="E53" s="295"/>
      <c r="F53" s="295"/>
      <c r="G53" s="295"/>
      <c r="H53" s="296"/>
    </row>
    <row r="54" spans="1:16" ht="18.75" customHeight="1">
      <c r="A54" s="297"/>
      <c r="B54" s="295"/>
      <c r="C54" s="295"/>
      <c r="D54" s="295"/>
      <c r="E54" s="295"/>
      <c r="F54" s="295"/>
      <c r="G54" s="295"/>
      <c r="H54" s="296"/>
    </row>
    <row r="55" spans="1:16" ht="19.149999999999999" customHeight="1" thickBot="1">
      <c r="A55" s="301"/>
      <c r="B55" s="302"/>
      <c r="C55" s="253"/>
      <c r="D55" s="253"/>
      <c r="E55" s="302"/>
      <c r="F55" s="302"/>
      <c r="G55" s="302"/>
      <c r="H55" s="303"/>
    </row>
    <row r="56" spans="1:16">
      <c r="A56" s="235" t="s">
        <v>195</v>
      </c>
    </row>
  </sheetData>
  <phoneticPr fontId="1" type="noConversion"/>
  <printOptions horizontalCentered="1" gridLinesSet="0"/>
  <pageMargins left="0.5" right="0.5" top="0.6" bottom="0.3" header="0.5" footer="0.5"/>
  <pageSetup scale="70" orientation="portrait"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sheetPr codeName="Sheet10">
    <tabColor rgb="FF92D050"/>
    <pageSetUpPr fitToPage="1"/>
  </sheetPr>
  <dimension ref="A1:L53"/>
  <sheetViews>
    <sheetView showGridLines="0" zoomScale="75" workbookViewId="0"/>
  </sheetViews>
  <sheetFormatPr defaultColWidth="10.26953125" defaultRowHeight="15.5"/>
  <cols>
    <col min="1" max="1" width="5.26953125" style="235" customWidth="1"/>
    <col min="2" max="2" width="7.54296875" style="235" customWidth="1"/>
    <col min="3" max="3" width="17.81640625" style="304" customWidth="1"/>
    <col min="4" max="4" width="1.81640625" style="304" customWidth="1"/>
    <col min="5" max="5" width="67" style="235" customWidth="1"/>
    <col min="6" max="7" width="17.7265625" style="235" customWidth="1"/>
    <col min="8" max="8" width="5.26953125" style="305" customWidth="1"/>
    <col min="9" max="9" width="14.26953125" style="235" customWidth="1"/>
    <col min="10" max="10" width="10.26953125" style="235" customWidth="1"/>
    <col min="11" max="11" width="11" style="235" bestFit="1" customWidth="1"/>
    <col min="12" max="257" width="10.26953125" style="235"/>
    <col min="258" max="258" width="5.26953125" style="235" customWidth="1"/>
    <col min="259" max="259" width="7.54296875" style="235" customWidth="1"/>
    <col min="260" max="260" width="17.81640625" style="235" customWidth="1"/>
    <col min="261" max="261" width="1.81640625" style="235" customWidth="1"/>
    <col min="262" max="262" width="67" style="235" customWidth="1"/>
    <col min="263" max="263" width="17.7265625" style="235" customWidth="1"/>
    <col min="264" max="264" width="17.81640625" style="235" customWidth="1"/>
    <col min="265" max="265" width="14.26953125" style="235" customWidth="1"/>
    <col min="266" max="266" width="10.26953125" style="235" customWidth="1"/>
    <col min="267" max="267" width="11" style="235" bestFit="1" customWidth="1"/>
    <col min="268" max="513" width="10.26953125" style="235"/>
    <col min="514" max="514" width="5.26953125" style="235" customWidth="1"/>
    <col min="515" max="515" width="7.54296875" style="235" customWidth="1"/>
    <col min="516" max="516" width="17.81640625" style="235" customWidth="1"/>
    <col min="517" max="517" width="1.81640625" style="235" customWidth="1"/>
    <col min="518" max="518" width="67" style="235" customWidth="1"/>
    <col min="519" max="519" width="17.7265625" style="235" customWidth="1"/>
    <col min="520" max="520" width="17.81640625" style="235" customWidth="1"/>
    <col min="521" max="521" width="14.26953125" style="235" customWidth="1"/>
    <col min="522" max="522" width="10.26953125" style="235" customWidth="1"/>
    <col min="523" max="523" width="11" style="235" bestFit="1" customWidth="1"/>
    <col min="524" max="769" width="10.26953125" style="235"/>
    <col min="770" max="770" width="5.26953125" style="235" customWidth="1"/>
    <col min="771" max="771" width="7.54296875" style="235" customWidth="1"/>
    <col min="772" max="772" width="17.81640625" style="235" customWidth="1"/>
    <col min="773" max="773" width="1.81640625" style="235" customWidth="1"/>
    <col min="774" max="774" width="67" style="235" customWidth="1"/>
    <col min="775" max="775" width="17.7265625" style="235" customWidth="1"/>
    <col min="776" max="776" width="17.81640625" style="235" customWidth="1"/>
    <col min="777" max="777" width="14.26953125" style="235" customWidth="1"/>
    <col min="778" max="778" width="10.26953125" style="235" customWidth="1"/>
    <col min="779" max="779" width="11" style="235" bestFit="1" customWidth="1"/>
    <col min="780" max="1025" width="10.26953125" style="235"/>
    <col min="1026" max="1026" width="5.26953125" style="235" customWidth="1"/>
    <col min="1027" max="1027" width="7.54296875" style="235" customWidth="1"/>
    <col min="1028" max="1028" width="17.81640625" style="235" customWidth="1"/>
    <col min="1029" max="1029" width="1.81640625" style="235" customWidth="1"/>
    <col min="1030" max="1030" width="67" style="235" customWidth="1"/>
    <col min="1031" max="1031" width="17.7265625" style="235" customWidth="1"/>
    <col min="1032" max="1032" width="17.81640625" style="235" customWidth="1"/>
    <col min="1033" max="1033" width="14.26953125" style="235" customWidth="1"/>
    <col min="1034" max="1034" width="10.26953125" style="235" customWidth="1"/>
    <col min="1035" max="1035" width="11" style="235" bestFit="1" customWidth="1"/>
    <col min="1036" max="1281" width="10.26953125" style="235"/>
    <col min="1282" max="1282" width="5.26953125" style="235" customWidth="1"/>
    <col min="1283" max="1283" width="7.54296875" style="235" customWidth="1"/>
    <col min="1284" max="1284" width="17.81640625" style="235" customWidth="1"/>
    <col min="1285" max="1285" width="1.81640625" style="235" customWidth="1"/>
    <col min="1286" max="1286" width="67" style="235" customWidth="1"/>
    <col min="1287" max="1287" width="17.7265625" style="235" customWidth="1"/>
    <col min="1288" max="1288" width="17.81640625" style="235" customWidth="1"/>
    <col min="1289" max="1289" width="14.26953125" style="235" customWidth="1"/>
    <col min="1290" max="1290" width="10.26953125" style="235" customWidth="1"/>
    <col min="1291" max="1291" width="11" style="235" bestFit="1" customWidth="1"/>
    <col min="1292" max="1537" width="10.26953125" style="235"/>
    <col min="1538" max="1538" width="5.26953125" style="235" customWidth="1"/>
    <col min="1539" max="1539" width="7.54296875" style="235" customWidth="1"/>
    <col min="1540" max="1540" width="17.81640625" style="235" customWidth="1"/>
    <col min="1541" max="1541" width="1.81640625" style="235" customWidth="1"/>
    <col min="1542" max="1542" width="67" style="235" customWidth="1"/>
    <col min="1543" max="1543" width="17.7265625" style="235" customWidth="1"/>
    <col min="1544" max="1544" width="17.81640625" style="235" customWidth="1"/>
    <col min="1545" max="1545" width="14.26953125" style="235" customWidth="1"/>
    <col min="1546" max="1546" width="10.26953125" style="235" customWidth="1"/>
    <col min="1547" max="1547" width="11" style="235" bestFit="1" customWidth="1"/>
    <col min="1548" max="1793" width="10.26953125" style="235"/>
    <col min="1794" max="1794" width="5.26953125" style="235" customWidth="1"/>
    <col min="1795" max="1795" width="7.54296875" style="235" customWidth="1"/>
    <col min="1796" max="1796" width="17.81640625" style="235" customWidth="1"/>
    <col min="1797" max="1797" width="1.81640625" style="235" customWidth="1"/>
    <col min="1798" max="1798" width="67" style="235" customWidth="1"/>
    <col min="1799" max="1799" width="17.7265625" style="235" customWidth="1"/>
    <col min="1800" max="1800" width="17.81640625" style="235" customWidth="1"/>
    <col min="1801" max="1801" width="14.26953125" style="235" customWidth="1"/>
    <col min="1802" max="1802" width="10.26953125" style="235" customWidth="1"/>
    <col min="1803" max="1803" width="11" style="235" bestFit="1" customWidth="1"/>
    <col min="1804" max="2049" width="10.26953125" style="235"/>
    <col min="2050" max="2050" width="5.26953125" style="235" customWidth="1"/>
    <col min="2051" max="2051" width="7.54296875" style="235" customWidth="1"/>
    <col min="2052" max="2052" width="17.81640625" style="235" customWidth="1"/>
    <col min="2053" max="2053" width="1.81640625" style="235" customWidth="1"/>
    <col min="2054" max="2054" width="67" style="235" customWidth="1"/>
    <col min="2055" max="2055" width="17.7265625" style="235" customWidth="1"/>
    <col min="2056" max="2056" width="17.81640625" style="235" customWidth="1"/>
    <col min="2057" max="2057" width="14.26953125" style="235" customWidth="1"/>
    <col min="2058" max="2058" width="10.26953125" style="235" customWidth="1"/>
    <col min="2059" max="2059" width="11" style="235" bestFit="1" customWidth="1"/>
    <col min="2060" max="2305" width="10.26953125" style="235"/>
    <col min="2306" max="2306" width="5.26953125" style="235" customWidth="1"/>
    <col min="2307" max="2307" width="7.54296875" style="235" customWidth="1"/>
    <col min="2308" max="2308" width="17.81640625" style="235" customWidth="1"/>
    <col min="2309" max="2309" width="1.81640625" style="235" customWidth="1"/>
    <col min="2310" max="2310" width="67" style="235" customWidth="1"/>
    <col min="2311" max="2311" width="17.7265625" style="235" customWidth="1"/>
    <col min="2312" max="2312" width="17.81640625" style="235" customWidth="1"/>
    <col min="2313" max="2313" width="14.26953125" style="235" customWidth="1"/>
    <col min="2314" max="2314" width="10.26953125" style="235" customWidth="1"/>
    <col min="2315" max="2315" width="11" style="235" bestFit="1" customWidth="1"/>
    <col min="2316" max="2561" width="10.26953125" style="235"/>
    <col min="2562" max="2562" width="5.26953125" style="235" customWidth="1"/>
    <col min="2563" max="2563" width="7.54296875" style="235" customWidth="1"/>
    <col min="2564" max="2564" width="17.81640625" style="235" customWidth="1"/>
    <col min="2565" max="2565" width="1.81640625" style="235" customWidth="1"/>
    <col min="2566" max="2566" width="67" style="235" customWidth="1"/>
    <col min="2567" max="2567" width="17.7265625" style="235" customWidth="1"/>
    <col min="2568" max="2568" width="17.81640625" style="235" customWidth="1"/>
    <col min="2569" max="2569" width="14.26953125" style="235" customWidth="1"/>
    <col min="2570" max="2570" width="10.26953125" style="235" customWidth="1"/>
    <col min="2571" max="2571" width="11" style="235" bestFit="1" customWidth="1"/>
    <col min="2572" max="2817" width="10.26953125" style="235"/>
    <col min="2818" max="2818" width="5.26953125" style="235" customWidth="1"/>
    <col min="2819" max="2819" width="7.54296875" style="235" customWidth="1"/>
    <col min="2820" max="2820" width="17.81640625" style="235" customWidth="1"/>
    <col min="2821" max="2821" width="1.81640625" style="235" customWidth="1"/>
    <col min="2822" max="2822" width="67" style="235" customWidth="1"/>
    <col min="2823" max="2823" width="17.7265625" style="235" customWidth="1"/>
    <col min="2824" max="2824" width="17.81640625" style="235" customWidth="1"/>
    <col min="2825" max="2825" width="14.26953125" style="235" customWidth="1"/>
    <col min="2826" max="2826" width="10.26953125" style="235" customWidth="1"/>
    <col min="2827" max="2827" width="11" style="235" bestFit="1" customWidth="1"/>
    <col min="2828" max="3073" width="10.26953125" style="235"/>
    <col min="3074" max="3074" width="5.26953125" style="235" customWidth="1"/>
    <col min="3075" max="3075" width="7.54296875" style="235" customWidth="1"/>
    <col min="3076" max="3076" width="17.81640625" style="235" customWidth="1"/>
    <col min="3077" max="3077" width="1.81640625" style="235" customWidth="1"/>
    <col min="3078" max="3078" width="67" style="235" customWidth="1"/>
    <col min="3079" max="3079" width="17.7265625" style="235" customWidth="1"/>
    <col min="3080" max="3080" width="17.81640625" style="235" customWidth="1"/>
    <col min="3081" max="3081" width="14.26953125" style="235" customWidth="1"/>
    <col min="3082" max="3082" width="10.26953125" style="235" customWidth="1"/>
    <col min="3083" max="3083" width="11" style="235" bestFit="1" customWidth="1"/>
    <col min="3084" max="3329" width="10.26953125" style="235"/>
    <col min="3330" max="3330" width="5.26953125" style="235" customWidth="1"/>
    <col min="3331" max="3331" width="7.54296875" style="235" customWidth="1"/>
    <col min="3332" max="3332" width="17.81640625" style="235" customWidth="1"/>
    <col min="3333" max="3333" width="1.81640625" style="235" customWidth="1"/>
    <col min="3334" max="3334" width="67" style="235" customWidth="1"/>
    <col min="3335" max="3335" width="17.7265625" style="235" customWidth="1"/>
    <col min="3336" max="3336" width="17.81640625" style="235" customWidth="1"/>
    <col min="3337" max="3337" width="14.26953125" style="235" customWidth="1"/>
    <col min="3338" max="3338" width="10.26953125" style="235" customWidth="1"/>
    <col min="3339" max="3339" width="11" style="235" bestFit="1" customWidth="1"/>
    <col min="3340" max="3585" width="10.26953125" style="235"/>
    <col min="3586" max="3586" width="5.26953125" style="235" customWidth="1"/>
    <col min="3587" max="3587" width="7.54296875" style="235" customWidth="1"/>
    <col min="3588" max="3588" width="17.81640625" style="235" customWidth="1"/>
    <col min="3589" max="3589" width="1.81640625" style="235" customWidth="1"/>
    <col min="3590" max="3590" width="67" style="235" customWidth="1"/>
    <col min="3591" max="3591" width="17.7265625" style="235" customWidth="1"/>
    <col min="3592" max="3592" width="17.81640625" style="235" customWidth="1"/>
    <col min="3593" max="3593" width="14.26953125" style="235" customWidth="1"/>
    <col min="3594" max="3594" width="10.26953125" style="235" customWidth="1"/>
    <col min="3595" max="3595" width="11" style="235" bestFit="1" customWidth="1"/>
    <col min="3596" max="3841" width="10.26953125" style="235"/>
    <col min="3842" max="3842" width="5.26953125" style="235" customWidth="1"/>
    <col min="3843" max="3843" width="7.54296875" style="235" customWidth="1"/>
    <col min="3844" max="3844" width="17.81640625" style="235" customWidth="1"/>
    <col min="3845" max="3845" width="1.81640625" style="235" customWidth="1"/>
    <col min="3846" max="3846" width="67" style="235" customWidth="1"/>
    <col min="3847" max="3847" width="17.7265625" style="235" customWidth="1"/>
    <col min="3848" max="3848" width="17.81640625" style="235" customWidth="1"/>
    <col min="3849" max="3849" width="14.26953125" style="235" customWidth="1"/>
    <col min="3850" max="3850" width="10.26953125" style="235" customWidth="1"/>
    <col min="3851" max="3851" width="11" style="235" bestFit="1" customWidth="1"/>
    <col min="3852" max="4097" width="10.26953125" style="235"/>
    <col min="4098" max="4098" width="5.26953125" style="235" customWidth="1"/>
    <col min="4099" max="4099" width="7.54296875" style="235" customWidth="1"/>
    <col min="4100" max="4100" width="17.81640625" style="235" customWidth="1"/>
    <col min="4101" max="4101" width="1.81640625" style="235" customWidth="1"/>
    <col min="4102" max="4102" width="67" style="235" customWidth="1"/>
    <col min="4103" max="4103" width="17.7265625" style="235" customWidth="1"/>
    <col min="4104" max="4104" width="17.81640625" style="235" customWidth="1"/>
    <col min="4105" max="4105" width="14.26953125" style="235" customWidth="1"/>
    <col min="4106" max="4106" width="10.26953125" style="235" customWidth="1"/>
    <col min="4107" max="4107" width="11" style="235" bestFit="1" customWidth="1"/>
    <col min="4108" max="4353" width="10.26953125" style="235"/>
    <col min="4354" max="4354" width="5.26953125" style="235" customWidth="1"/>
    <col min="4355" max="4355" width="7.54296875" style="235" customWidth="1"/>
    <col min="4356" max="4356" width="17.81640625" style="235" customWidth="1"/>
    <col min="4357" max="4357" width="1.81640625" style="235" customWidth="1"/>
    <col min="4358" max="4358" width="67" style="235" customWidth="1"/>
    <col min="4359" max="4359" width="17.7265625" style="235" customWidth="1"/>
    <col min="4360" max="4360" width="17.81640625" style="235" customWidth="1"/>
    <col min="4361" max="4361" width="14.26953125" style="235" customWidth="1"/>
    <col min="4362" max="4362" width="10.26953125" style="235" customWidth="1"/>
    <col min="4363" max="4363" width="11" style="235" bestFit="1" customWidth="1"/>
    <col min="4364" max="4609" width="10.26953125" style="235"/>
    <col min="4610" max="4610" width="5.26953125" style="235" customWidth="1"/>
    <col min="4611" max="4611" width="7.54296875" style="235" customWidth="1"/>
    <col min="4612" max="4612" width="17.81640625" style="235" customWidth="1"/>
    <col min="4613" max="4613" width="1.81640625" style="235" customWidth="1"/>
    <col min="4614" max="4614" width="67" style="235" customWidth="1"/>
    <col min="4615" max="4615" width="17.7265625" style="235" customWidth="1"/>
    <col min="4616" max="4616" width="17.81640625" style="235" customWidth="1"/>
    <col min="4617" max="4617" width="14.26953125" style="235" customWidth="1"/>
    <col min="4618" max="4618" width="10.26953125" style="235" customWidth="1"/>
    <col min="4619" max="4619" width="11" style="235" bestFit="1" customWidth="1"/>
    <col min="4620" max="4865" width="10.26953125" style="235"/>
    <col min="4866" max="4866" width="5.26953125" style="235" customWidth="1"/>
    <col min="4867" max="4867" width="7.54296875" style="235" customWidth="1"/>
    <col min="4868" max="4868" width="17.81640625" style="235" customWidth="1"/>
    <col min="4869" max="4869" width="1.81640625" style="235" customWidth="1"/>
    <col min="4870" max="4870" width="67" style="235" customWidth="1"/>
    <col min="4871" max="4871" width="17.7265625" style="235" customWidth="1"/>
    <col min="4872" max="4872" width="17.81640625" style="235" customWidth="1"/>
    <col min="4873" max="4873" width="14.26953125" style="235" customWidth="1"/>
    <col min="4874" max="4874" width="10.26953125" style="235" customWidth="1"/>
    <col min="4875" max="4875" width="11" style="235" bestFit="1" customWidth="1"/>
    <col min="4876" max="5121" width="10.26953125" style="235"/>
    <col min="5122" max="5122" width="5.26953125" style="235" customWidth="1"/>
    <col min="5123" max="5123" width="7.54296875" style="235" customWidth="1"/>
    <col min="5124" max="5124" width="17.81640625" style="235" customWidth="1"/>
    <col min="5125" max="5125" width="1.81640625" style="235" customWidth="1"/>
    <col min="5126" max="5126" width="67" style="235" customWidth="1"/>
    <col min="5127" max="5127" width="17.7265625" style="235" customWidth="1"/>
    <col min="5128" max="5128" width="17.81640625" style="235" customWidth="1"/>
    <col min="5129" max="5129" width="14.26953125" style="235" customWidth="1"/>
    <col min="5130" max="5130" width="10.26953125" style="235" customWidth="1"/>
    <col min="5131" max="5131" width="11" style="235" bestFit="1" customWidth="1"/>
    <col min="5132" max="5377" width="10.26953125" style="235"/>
    <col min="5378" max="5378" width="5.26953125" style="235" customWidth="1"/>
    <col min="5379" max="5379" width="7.54296875" style="235" customWidth="1"/>
    <col min="5380" max="5380" width="17.81640625" style="235" customWidth="1"/>
    <col min="5381" max="5381" width="1.81640625" style="235" customWidth="1"/>
    <col min="5382" max="5382" width="67" style="235" customWidth="1"/>
    <col min="5383" max="5383" width="17.7265625" style="235" customWidth="1"/>
    <col min="5384" max="5384" width="17.81640625" style="235" customWidth="1"/>
    <col min="5385" max="5385" width="14.26953125" style="235" customWidth="1"/>
    <col min="5386" max="5386" width="10.26953125" style="235" customWidth="1"/>
    <col min="5387" max="5387" width="11" style="235" bestFit="1" customWidth="1"/>
    <col min="5388" max="5633" width="10.26953125" style="235"/>
    <col min="5634" max="5634" width="5.26953125" style="235" customWidth="1"/>
    <col min="5635" max="5635" width="7.54296875" style="235" customWidth="1"/>
    <col min="5636" max="5636" width="17.81640625" style="235" customWidth="1"/>
    <col min="5637" max="5637" width="1.81640625" style="235" customWidth="1"/>
    <col min="5638" max="5638" width="67" style="235" customWidth="1"/>
    <col min="5639" max="5639" width="17.7265625" style="235" customWidth="1"/>
    <col min="5640" max="5640" width="17.81640625" style="235" customWidth="1"/>
    <col min="5641" max="5641" width="14.26953125" style="235" customWidth="1"/>
    <col min="5642" max="5642" width="10.26953125" style="235" customWidth="1"/>
    <col min="5643" max="5643" width="11" style="235" bestFit="1" customWidth="1"/>
    <col min="5644" max="5889" width="10.26953125" style="235"/>
    <col min="5890" max="5890" width="5.26953125" style="235" customWidth="1"/>
    <col min="5891" max="5891" width="7.54296875" style="235" customWidth="1"/>
    <col min="5892" max="5892" width="17.81640625" style="235" customWidth="1"/>
    <col min="5893" max="5893" width="1.81640625" style="235" customWidth="1"/>
    <col min="5894" max="5894" width="67" style="235" customWidth="1"/>
    <col min="5895" max="5895" width="17.7265625" style="235" customWidth="1"/>
    <col min="5896" max="5896" width="17.81640625" style="235" customWidth="1"/>
    <col min="5897" max="5897" width="14.26953125" style="235" customWidth="1"/>
    <col min="5898" max="5898" width="10.26953125" style="235" customWidth="1"/>
    <col min="5899" max="5899" width="11" style="235" bestFit="1" customWidth="1"/>
    <col min="5900" max="6145" width="10.26953125" style="235"/>
    <col min="6146" max="6146" width="5.26953125" style="235" customWidth="1"/>
    <col min="6147" max="6147" width="7.54296875" style="235" customWidth="1"/>
    <col min="6148" max="6148" width="17.81640625" style="235" customWidth="1"/>
    <col min="6149" max="6149" width="1.81640625" style="235" customWidth="1"/>
    <col min="6150" max="6150" width="67" style="235" customWidth="1"/>
    <col min="6151" max="6151" width="17.7265625" style="235" customWidth="1"/>
    <col min="6152" max="6152" width="17.81640625" style="235" customWidth="1"/>
    <col min="6153" max="6153" width="14.26953125" style="235" customWidth="1"/>
    <col min="6154" max="6154" width="10.26953125" style="235" customWidth="1"/>
    <col min="6155" max="6155" width="11" style="235" bestFit="1" customWidth="1"/>
    <col min="6156" max="6401" width="10.26953125" style="235"/>
    <col min="6402" max="6402" width="5.26953125" style="235" customWidth="1"/>
    <col min="6403" max="6403" width="7.54296875" style="235" customWidth="1"/>
    <col min="6404" max="6404" width="17.81640625" style="235" customWidth="1"/>
    <col min="6405" max="6405" width="1.81640625" style="235" customWidth="1"/>
    <col min="6406" max="6406" width="67" style="235" customWidth="1"/>
    <col min="6407" max="6407" width="17.7265625" style="235" customWidth="1"/>
    <col min="6408" max="6408" width="17.81640625" style="235" customWidth="1"/>
    <col min="6409" max="6409" width="14.26953125" style="235" customWidth="1"/>
    <col min="6410" max="6410" width="10.26953125" style="235" customWidth="1"/>
    <col min="6411" max="6411" width="11" style="235" bestFit="1" customWidth="1"/>
    <col min="6412" max="6657" width="10.26953125" style="235"/>
    <col min="6658" max="6658" width="5.26953125" style="235" customWidth="1"/>
    <col min="6659" max="6659" width="7.54296875" style="235" customWidth="1"/>
    <col min="6660" max="6660" width="17.81640625" style="235" customWidth="1"/>
    <col min="6661" max="6661" width="1.81640625" style="235" customWidth="1"/>
    <col min="6662" max="6662" width="67" style="235" customWidth="1"/>
    <col min="6663" max="6663" width="17.7265625" style="235" customWidth="1"/>
    <col min="6664" max="6664" width="17.81640625" style="235" customWidth="1"/>
    <col min="6665" max="6665" width="14.26953125" style="235" customWidth="1"/>
    <col min="6666" max="6666" width="10.26953125" style="235" customWidth="1"/>
    <col min="6667" max="6667" width="11" style="235" bestFit="1" customWidth="1"/>
    <col min="6668" max="6913" width="10.26953125" style="235"/>
    <col min="6914" max="6914" width="5.26953125" style="235" customWidth="1"/>
    <col min="6915" max="6915" width="7.54296875" style="235" customWidth="1"/>
    <col min="6916" max="6916" width="17.81640625" style="235" customWidth="1"/>
    <col min="6917" max="6917" width="1.81640625" style="235" customWidth="1"/>
    <col min="6918" max="6918" width="67" style="235" customWidth="1"/>
    <col min="6919" max="6919" width="17.7265625" style="235" customWidth="1"/>
    <col min="6920" max="6920" width="17.81640625" style="235" customWidth="1"/>
    <col min="6921" max="6921" width="14.26953125" style="235" customWidth="1"/>
    <col min="6922" max="6922" width="10.26953125" style="235" customWidth="1"/>
    <col min="6923" max="6923" width="11" style="235" bestFit="1" customWidth="1"/>
    <col min="6924" max="7169" width="10.26953125" style="235"/>
    <col min="7170" max="7170" width="5.26953125" style="235" customWidth="1"/>
    <col min="7171" max="7171" width="7.54296875" style="235" customWidth="1"/>
    <col min="7172" max="7172" width="17.81640625" style="235" customWidth="1"/>
    <col min="7173" max="7173" width="1.81640625" style="235" customWidth="1"/>
    <col min="7174" max="7174" width="67" style="235" customWidth="1"/>
    <col min="7175" max="7175" width="17.7265625" style="235" customWidth="1"/>
    <col min="7176" max="7176" width="17.81640625" style="235" customWidth="1"/>
    <col min="7177" max="7177" width="14.26953125" style="235" customWidth="1"/>
    <col min="7178" max="7178" width="10.26953125" style="235" customWidth="1"/>
    <col min="7179" max="7179" width="11" style="235" bestFit="1" customWidth="1"/>
    <col min="7180" max="7425" width="10.26953125" style="235"/>
    <col min="7426" max="7426" width="5.26953125" style="235" customWidth="1"/>
    <col min="7427" max="7427" width="7.54296875" style="235" customWidth="1"/>
    <col min="7428" max="7428" width="17.81640625" style="235" customWidth="1"/>
    <col min="7429" max="7429" width="1.81640625" style="235" customWidth="1"/>
    <col min="7430" max="7430" width="67" style="235" customWidth="1"/>
    <col min="7431" max="7431" width="17.7265625" style="235" customWidth="1"/>
    <col min="7432" max="7432" width="17.81640625" style="235" customWidth="1"/>
    <col min="7433" max="7433" width="14.26953125" style="235" customWidth="1"/>
    <col min="7434" max="7434" width="10.26953125" style="235" customWidth="1"/>
    <col min="7435" max="7435" width="11" style="235" bestFit="1" customWidth="1"/>
    <col min="7436" max="7681" width="10.26953125" style="235"/>
    <col min="7682" max="7682" width="5.26953125" style="235" customWidth="1"/>
    <col min="7683" max="7683" width="7.54296875" style="235" customWidth="1"/>
    <col min="7684" max="7684" width="17.81640625" style="235" customWidth="1"/>
    <col min="7685" max="7685" width="1.81640625" style="235" customWidth="1"/>
    <col min="7686" max="7686" width="67" style="235" customWidth="1"/>
    <col min="7687" max="7687" width="17.7265625" style="235" customWidth="1"/>
    <col min="7688" max="7688" width="17.81640625" style="235" customWidth="1"/>
    <col min="7689" max="7689" width="14.26953125" style="235" customWidth="1"/>
    <col min="7690" max="7690" width="10.26953125" style="235" customWidth="1"/>
    <col min="7691" max="7691" width="11" style="235" bestFit="1" customWidth="1"/>
    <col min="7692" max="7937" width="10.26953125" style="235"/>
    <col min="7938" max="7938" width="5.26953125" style="235" customWidth="1"/>
    <col min="7939" max="7939" width="7.54296875" style="235" customWidth="1"/>
    <col min="7940" max="7940" width="17.81640625" style="235" customWidth="1"/>
    <col min="7941" max="7941" width="1.81640625" style="235" customWidth="1"/>
    <col min="7942" max="7942" width="67" style="235" customWidth="1"/>
    <col min="7943" max="7943" width="17.7265625" style="235" customWidth="1"/>
    <col min="7944" max="7944" width="17.81640625" style="235" customWidth="1"/>
    <col min="7945" max="7945" width="14.26953125" style="235" customWidth="1"/>
    <col min="7946" max="7946" width="10.26953125" style="235" customWidth="1"/>
    <col min="7947" max="7947" width="11" style="235" bestFit="1" customWidth="1"/>
    <col min="7948" max="8193" width="10.26953125" style="235"/>
    <col min="8194" max="8194" width="5.26953125" style="235" customWidth="1"/>
    <col min="8195" max="8195" width="7.54296875" style="235" customWidth="1"/>
    <col min="8196" max="8196" width="17.81640625" style="235" customWidth="1"/>
    <col min="8197" max="8197" width="1.81640625" style="235" customWidth="1"/>
    <col min="8198" max="8198" width="67" style="235" customWidth="1"/>
    <col min="8199" max="8199" width="17.7265625" style="235" customWidth="1"/>
    <col min="8200" max="8200" width="17.81640625" style="235" customWidth="1"/>
    <col min="8201" max="8201" width="14.26953125" style="235" customWidth="1"/>
    <col min="8202" max="8202" width="10.26953125" style="235" customWidth="1"/>
    <col min="8203" max="8203" width="11" style="235" bestFit="1" customWidth="1"/>
    <col min="8204" max="8449" width="10.26953125" style="235"/>
    <col min="8450" max="8450" width="5.26953125" style="235" customWidth="1"/>
    <col min="8451" max="8451" width="7.54296875" style="235" customWidth="1"/>
    <col min="8452" max="8452" width="17.81640625" style="235" customWidth="1"/>
    <col min="8453" max="8453" width="1.81640625" style="235" customWidth="1"/>
    <col min="8454" max="8454" width="67" style="235" customWidth="1"/>
    <col min="8455" max="8455" width="17.7265625" style="235" customWidth="1"/>
    <col min="8456" max="8456" width="17.81640625" style="235" customWidth="1"/>
    <col min="8457" max="8457" width="14.26953125" style="235" customWidth="1"/>
    <col min="8458" max="8458" width="10.26953125" style="235" customWidth="1"/>
    <col min="8459" max="8459" width="11" style="235" bestFit="1" customWidth="1"/>
    <col min="8460" max="8705" width="10.26953125" style="235"/>
    <col min="8706" max="8706" width="5.26953125" style="235" customWidth="1"/>
    <col min="8707" max="8707" width="7.54296875" style="235" customWidth="1"/>
    <col min="8708" max="8708" width="17.81640625" style="235" customWidth="1"/>
    <col min="8709" max="8709" width="1.81640625" style="235" customWidth="1"/>
    <col min="8710" max="8710" width="67" style="235" customWidth="1"/>
    <col min="8711" max="8711" width="17.7265625" style="235" customWidth="1"/>
    <col min="8712" max="8712" width="17.81640625" style="235" customWidth="1"/>
    <col min="8713" max="8713" width="14.26953125" style="235" customWidth="1"/>
    <col min="8714" max="8714" width="10.26953125" style="235" customWidth="1"/>
    <col min="8715" max="8715" width="11" style="235" bestFit="1" customWidth="1"/>
    <col min="8716" max="8961" width="10.26953125" style="235"/>
    <col min="8962" max="8962" width="5.26953125" style="235" customWidth="1"/>
    <col min="8963" max="8963" width="7.54296875" style="235" customWidth="1"/>
    <col min="8964" max="8964" width="17.81640625" style="235" customWidth="1"/>
    <col min="8965" max="8965" width="1.81640625" style="235" customWidth="1"/>
    <col min="8966" max="8966" width="67" style="235" customWidth="1"/>
    <col min="8967" max="8967" width="17.7265625" style="235" customWidth="1"/>
    <col min="8968" max="8968" width="17.81640625" style="235" customWidth="1"/>
    <col min="8969" max="8969" width="14.26953125" style="235" customWidth="1"/>
    <col min="8970" max="8970" width="10.26953125" style="235" customWidth="1"/>
    <col min="8971" max="8971" width="11" style="235" bestFit="1" customWidth="1"/>
    <col min="8972" max="9217" width="10.26953125" style="235"/>
    <col min="9218" max="9218" width="5.26953125" style="235" customWidth="1"/>
    <col min="9219" max="9219" width="7.54296875" style="235" customWidth="1"/>
    <col min="9220" max="9220" width="17.81640625" style="235" customWidth="1"/>
    <col min="9221" max="9221" width="1.81640625" style="235" customWidth="1"/>
    <col min="9222" max="9222" width="67" style="235" customWidth="1"/>
    <col min="9223" max="9223" width="17.7265625" style="235" customWidth="1"/>
    <col min="9224" max="9224" width="17.81640625" style="235" customWidth="1"/>
    <col min="9225" max="9225" width="14.26953125" style="235" customWidth="1"/>
    <col min="9226" max="9226" width="10.26953125" style="235" customWidth="1"/>
    <col min="9227" max="9227" width="11" style="235" bestFit="1" customWidth="1"/>
    <col min="9228" max="9473" width="10.26953125" style="235"/>
    <col min="9474" max="9474" width="5.26953125" style="235" customWidth="1"/>
    <col min="9475" max="9475" width="7.54296875" style="235" customWidth="1"/>
    <col min="9476" max="9476" width="17.81640625" style="235" customWidth="1"/>
    <col min="9477" max="9477" width="1.81640625" style="235" customWidth="1"/>
    <col min="9478" max="9478" width="67" style="235" customWidth="1"/>
    <col min="9479" max="9479" width="17.7265625" style="235" customWidth="1"/>
    <col min="9480" max="9480" width="17.81640625" style="235" customWidth="1"/>
    <col min="9481" max="9481" width="14.26953125" style="235" customWidth="1"/>
    <col min="9482" max="9482" width="10.26953125" style="235" customWidth="1"/>
    <col min="9483" max="9483" width="11" style="235" bestFit="1" customWidth="1"/>
    <col min="9484" max="9729" width="10.26953125" style="235"/>
    <col min="9730" max="9730" width="5.26953125" style="235" customWidth="1"/>
    <col min="9731" max="9731" width="7.54296875" style="235" customWidth="1"/>
    <col min="9732" max="9732" width="17.81640625" style="235" customWidth="1"/>
    <col min="9733" max="9733" width="1.81640625" style="235" customWidth="1"/>
    <col min="9734" max="9734" width="67" style="235" customWidth="1"/>
    <col min="9735" max="9735" width="17.7265625" style="235" customWidth="1"/>
    <col min="9736" max="9736" width="17.81640625" style="235" customWidth="1"/>
    <col min="9737" max="9737" width="14.26953125" style="235" customWidth="1"/>
    <col min="9738" max="9738" width="10.26953125" style="235" customWidth="1"/>
    <col min="9739" max="9739" width="11" style="235" bestFit="1" customWidth="1"/>
    <col min="9740" max="9985" width="10.26953125" style="235"/>
    <col min="9986" max="9986" width="5.26953125" style="235" customWidth="1"/>
    <col min="9987" max="9987" width="7.54296875" style="235" customWidth="1"/>
    <col min="9988" max="9988" width="17.81640625" style="235" customWidth="1"/>
    <col min="9989" max="9989" width="1.81640625" style="235" customWidth="1"/>
    <col min="9990" max="9990" width="67" style="235" customWidth="1"/>
    <col min="9991" max="9991" width="17.7265625" style="235" customWidth="1"/>
    <col min="9992" max="9992" width="17.81640625" style="235" customWidth="1"/>
    <col min="9993" max="9993" width="14.26953125" style="235" customWidth="1"/>
    <col min="9994" max="9994" width="10.26953125" style="235" customWidth="1"/>
    <col min="9995" max="9995" width="11" style="235" bestFit="1" customWidth="1"/>
    <col min="9996" max="10241" width="10.26953125" style="235"/>
    <col min="10242" max="10242" width="5.26953125" style="235" customWidth="1"/>
    <col min="10243" max="10243" width="7.54296875" style="235" customWidth="1"/>
    <col min="10244" max="10244" width="17.81640625" style="235" customWidth="1"/>
    <col min="10245" max="10245" width="1.81640625" style="235" customWidth="1"/>
    <col min="10246" max="10246" width="67" style="235" customWidth="1"/>
    <col min="10247" max="10247" width="17.7265625" style="235" customWidth="1"/>
    <col min="10248" max="10248" width="17.81640625" style="235" customWidth="1"/>
    <col min="10249" max="10249" width="14.26953125" style="235" customWidth="1"/>
    <col min="10250" max="10250" width="10.26953125" style="235" customWidth="1"/>
    <col min="10251" max="10251" width="11" style="235" bestFit="1" customWidth="1"/>
    <col min="10252" max="10497" width="10.26953125" style="235"/>
    <col min="10498" max="10498" width="5.26953125" style="235" customWidth="1"/>
    <col min="10499" max="10499" width="7.54296875" style="235" customWidth="1"/>
    <col min="10500" max="10500" width="17.81640625" style="235" customWidth="1"/>
    <col min="10501" max="10501" width="1.81640625" style="235" customWidth="1"/>
    <col min="10502" max="10502" width="67" style="235" customWidth="1"/>
    <col min="10503" max="10503" width="17.7265625" style="235" customWidth="1"/>
    <col min="10504" max="10504" width="17.81640625" style="235" customWidth="1"/>
    <col min="10505" max="10505" width="14.26953125" style="235" customWidth="1"/>
    <col min="10506" max="10506" width="10.26953125" style="235" customWidth="1"/>
    <col min="10507" max="10507" width="11" style="235" bestFit="1" customWidth="1"/>
    <col min="10508" max="10753" width="10.26953125" style="235"/>
    <col min="10754" max="10754" width="5.26953125" style="235" customWidth="1"/>
    <col min="10755" max="10755" width="7.54296875" style="235" customWidth="1"/>
    <col min="10756" max="10756" width="17.81640625" style="235" customWidth="1"/>
    <col min="10757" max="10757" width="1.81640625" style="235" customWidth="1"/>
    <col min="10758" max="10758" width="67" style="235" customWidth="1"/>
    <col min="10759" max="10759" width="17.7265625" style="235" customWidth="1"/>
    <col min="10760" max="10760" width="17.81640625" style="235" customWidth="1"/>
    <col min="10761" max="10761" width="14.26953125" style="235" customWidth="1"/>
    <col min="10762" max="10762" width="10.26953125" style="235" customWidth="1"/>
    <col min="10763" max="10763" width="11" style="235" bestFit="1" customWidth="1"/>
    <col min="10764" max="11009" width="10.26953125" style="235"/>
    <col min="11010" max="11010" width="5.26953125" style="235" customWidth="1"/>
    <col min="11011" max="11011" width="7.54296875" style="235" customWidth="1"/>
    <col min="11012" max="11012" width="17.81640625" style="235" customWidth="1"/>
    <col min="11013" max="11013" width="1.81640625" style="235" customWidth="1"/>
    <col min="11014" max="11014" width="67" style="235" customWidth="1"/>
    <col min="11015" max="11015" width="17.7265625" style="235" customWidth="1"/>
    <col min="11016" max="11016" width="17.81640625" style="235" customWidth="1"/>
    <col min="11017" max="11017" width="14.26953125" style="235" customWidth="1"/>
    <col min="11018" max="11018" width="10.26953125" style="235" customWidth="1"/>
    <col min="11019" max="11019" width="11" style="235" bestFit="1" customWidth="1"/>
    <col min="11020" max="11265" width="10.26953125" style="235"/>
    <col min="11266" max="11266" width="5.26953125" style="235" customWidth="1"/>
    <col min="11267" max="11267" width="7.54296875" style="235" customWidth="1"/>
    <col min="11268" max="11268" width="17.81640625" style="235" customWidth="1"/>
    <col min="11269" max="11269" width="1.81640625" style="235" customWidth="1"/>
    <col min="11270" max="11270" width="67" style="235" customWidth="1"/>
    <col min="11271" max="11271" width="17.7265625" style="235" customWidth="1"/>
    <col min="11272" max="11272" width="17.81640625" style="235" customWidth="1"/>
    <col min="11273" max="11273" width="14.26953125" style="235" customWidth="1"/>
    <col min="11274" max="11274" width="10.26953125" style="235" customWidth="1"/>
    <col min="11275" max="11275" width="11" style="235" bestFit="1" customWidth="1"/>
    <col min="11276" max="11521" width="10.26953125" style="235"/>
    <col min="11522" max="11522" width="5.26953125" style="235" customWidth="1"/>
    <col min="11523" max="11523" width="7.54296875" style="235" customWidth="1"/>
    <col min="11524" max="11524" width="17.81640625" style="235" customWidth="1"/>
    <col min="11525" max="11525" width="1.81640625" style="235" customWidth="1"/>
    <col min="11526" max="11526" width="67" style="235" customWidth="1"/>
    <col min="11527" max="11527" width="17.7265625" style="235" customWidth="1"/>
    <col min="11528" max="11528" width="17.81640625" style="235" customWidth="1"/>
    <col min="11529" max="11529" width="14.26953125" style="235" customWidth="1"/>
    <col min="11530" max="11530" width="10.26953125" style="235" customWidth="1"/>
    <col min="11531" max="11531" width="11" style="235" bestFit="1" customWidth="1"/>
    <col min="11532" max="11777" width="10.26953125" style="235"/>
    <col min="11778" max="11778" width="5.26953125" style="235" customWidth="1"/>
    <col min="11779" max="11779" width="7.54296875" style="235" customWidth="1"/>
    <col min="11780" max="11780" width="17.81640625" style="235" customWidth="1"/>
    <col min="11781" max="11781" width="1.81640625" style="235" customWidth="1"/>
    <col min="11782" max="11782" width="67" style="235" customWidth="1"/>
    <col min="11783" max="11783" width="17.7265625" style="235" customWidth="1"/>
    <col min="11784" max="11784" width="17.81640625" style="235" customWidth="1"/>
    <col min="11785" max="11785" width="14.26953125" style="235" customWidth="1"/>
    <col min="11786" max="11786" width="10.26953125" style="235" customWidth="1"/>
    <col min="11787" max="11787" width="11" style="235" bestFit="1" customWidth="1"/>
    <col min="11788" max="12033" width="10.26953125" style="235"/>
    <col min="12034" max="12034" width="5.26953125" style="235" customWidth="1"/>
    <col min="12035" max="12035" width="7.54296875" style="235" customWidth="1"/>
    <col min="12036" max="12036" width="17.81640625" style="235" customWidth="1"/>
    <col min="12037" max="12037" width="1.81640625" style="235" customWidth="1"/>
    <col min="12038" max="12038" width="67" style="235" customWidth="1"/>
    <col min="12039" max="12039" width="17.7265625" style="235" customWidth="1"/>
    <col min="12040" max="12040" width="17.81640625" style="235" customWidth="1"/>
    <col min="12041" max="12041" width="14.26953125" style="235" customWidth="1"/>
    <col min="12042" max="12042" width="10.26953125" style="235" customWidth="1"/>
    <col min="12043" max="12043" width="11" style="235" bestFit="1" customWidth="1"/>
    <col min="12044" max="12289" width="10.26953125" style="235"/>
    <col min="12290" max="12290" width="5.26953125" style="235" customWidth="1"/>
    <col min="12291" max="12291" width="7.54296875" style="235" customWidth="1"/>
    <col min="12292" max="12292" width="17.81640625" style="235" customWidth="1"/>
    <col min="12293" max="12293" width="1.81640625" style="235" customWidth="1"/>
    <col min="12294" max="12294" width="67" style="235" customWidth="1"/>
    <col min="12295" max="12295" width="17.7265625" style="235" customWidth="1"/>
    <col min="12296" max="12296" width="17.81640625" style="235" customWidth="1"/>
    <col min="12297" max="12297" width="14.26953125" style="235" customWidth="1"/>
    <col min="12298" max="12298" width="10.26953125" style="235" customWidth="1"/>
    <col min="12299" max="12299" width="11" style="235" bestFit="1" customWidth="1"/>
    <col min="12300" max="12545" width="10.26953125" style="235"/>
    <col min="12546" max="12546" width="5.26953125" style="235" customWidth="1"/>
    <col min="12547" max="12547" width="7.54296875" style="235" customWidth="1"/>
    <col min="12548" max="12548" width="17.81640625" style="235" customWidth="1"/>
    <col min="12549" max="12549" width="1.81640625" style="235" customWidth="1"/>
    <col min="12550" max="12550" width="67" style="235" customWidth="1"/>
    <col min="12551" max="12551" width="17.7265625" style="235" customWidth="1"/>
    <col min="12552" max="12552" width="17.81640625" style="235" customWidth="1"/>
    <col min="12553" max="12553" width="14.26953125" style="235" customWidth="1"/>
    <col min="12554" max="12554" width="10.26953125" style="235" customWidth="1"/>
    <col min="12555" max="12555" width="11" style="235" bestFit="1" customWidth="1"/>
    <col min="12556" max="12801" width="10.26953125" style="235"/>
    <col min="12802" max="12802" width="5.26953125" style="235" customWidth="1"/>
    <col min="12803" max="12803" width="7.54296875" style="235" customWidth="1"/>
    <col min="12804" max="12804" width="17.81640625" style="235" customWidth="1"/>
    <col min="12805" max="12805" width="1.81640625" style="235" customWidth="1"/>
    <col min="12806" max="12806" width="67" style="235" customWidth="1"/>
    <col min="12807" max="12807" width="17.7265625" style="235" customWidth="1"/>
    <col min="12808" max="12808" width="17.81640625" style="235" customWidth="1"/>
    <col min="12809" max="12809" width="14.26953125" style="235" customWidth="1"/>
    <col min="12810" max="12810" width="10.26953125" style="235" customWidth="1"/>
    <col min="12811" max="12811" width="11" style="235" bestFit="1" customWidth="1"/>
    <col min="12812" max="13057" width="10.26953125" style="235"/>
    <col min="13058" max="13058" width="5.26953125" style="235" customWidth="1"/>
    <col min="13059" max="13059" width="7.54296875" style="235" customWidth="1"/>
    <col min="13060" max="13060" width="17.81640625" style="235" customWidth="1"/>
    <col min="13061" max="13061" width="1.81640625" style="235" customWidth="1"/>
    <col min="13062" max="13062" width="67" style="235" customWidth="1"/>
    <col min="13063" max="13063" width="17.7265625" style="235" customWidth="1"/>
    <col min="13064" max="13064" width="17.81640625" style="235" customWidth="1"/>
    <col min="13065" max="13065" width="14.26953125" style="235" customWidth="1"/>
    <col min="13066" max="13066" width="10.26953125" style="235" customWidth="1"/>
    <col min="13067" max="13067" width="11" style="235" bestFit="1" customWidth="1"/>
    <col min="13068" max="13313" width="10.26953125" style="235"/>
    <col min="13314" max="13314" width="5.26953125" style="235" customWidth="1"/>
    <col min="13315" max="13315" width="7.54296875" style="235" customWidth="1"/>
    <col min="13316" max="13316" width="17.81640625" style="235" customWidth="1"/>
    <col min="13317" max="13317" width="1.81640625" style="235" customWidth="1"/>
    <col min="13318" max="13318" width="67" style="235" customWidth="1"/>
    <col min="13319" max="13319" width="17.7265625" style="235" customWidth="1"/>
    <col min="13320" max="13320" width="17.81640625" style="235" customWidth="1"/>
    <col min="13321" max="13321" width="14.26953125" style="235" customWidth="1"/>
    <col min="13322" max="13322" width="10.26953125" style="235" customWidth="1"/>
    <col min="13323" max="13323" width="11" style="235" bestFit="1" customWidth="1"/>
    <col min="13324" max="13569" width="10.26953125" style="235"/>
    <col min="13570" max="13570" width="5.26953125" style="235" customWidth="1"/>
    <col min="13571" max="13571" width="7.54296875" style="235" customWidth="1"/>
    <col min="13572" max="13572" width="17.81640625" style="235" customWidth="1"/>
    <col min="13573" max="13573" width="1.81640625" style="235" customWidth="1"/>
    <col min="13574" max="13574" width="67" style="235" customWidth="1"/>
    <col min="13575" max="13575" width="17.7265625" style="235" customWidth="1"/>
    <col min="13576" max="13576" width="17.81640625" style="235" customWidth="1"/>
    <col min="13577" max="13577" width="14.26953125" style="235" customWidth="1"/>
    <col min="13578" max="13578" width="10.26953125" style="235" customWidth="1"/>
    <col min="13579" max="13579" width="11" style="235" bestFit="1" customWidth="1"/>
    <col min="13580" max="13825" width="10.26953125" style="235"/>
    <col min="13826" max="13826" width="5.26953125" style="235" customWidth="1"/>
    <col min="13827" max="13827" width="7.54296875" style="235" customWidth="1"/>
    <col min="13828" max="13828" width="17.81640625" style="235" customWidth="1"/>
    <col min="13829" max="13829" width="1.81640625" style="235" customWidth="1"/>
    <col min="13830" max="13830" width="67" style="235" customWidth="1"/>
    <col min="13831" max="13831" width="17.7265625" style="235" customWidth="1"/>
    <col min="13832" max="13832" width="17.81640625" style="235" customWidth="1"/>
    <col min="13833" max="13833" width="14.26953125" style="235" customWidth="1"/>
    <col min="13834" max="13834" width="10.26953125" style="235" customWidth="1"/>
    <col min="13835" max="13835" width="11" style="235" bestFit="1" customWidth="1"/>
    <col min="13836" max="14081" width="10.26953125" style="235"/>
    <col min="14082" max="14082" width="5.26953125" style="235" customWidth="1"/>
    <col min="14083" max="14083" width="7.54296875" style="235" customWidth="1"/>
    <col min="14084" max="14084" width="17.81640625" style="235" customWidth="1"/>
    <col min="14085" max="14085" width="1.81640625" style="235" customWidth="1"/>
    <col min="14086" max="14086" width="67" style="235" customWidth="1"/>
    <col min="14087" max="14087" width="17.7265625" style="235" customWidth="1"/>
    <col min="14088" max="14088" width="17.81640625" style="235" customWidth="1"/>
    <col min="14089" max="14089" width="14.26953125" style="235" customWidth="1"/>
    <col min="14090" max="14090" width="10.26953125" style="235" customWidth="1"/>
    <col min="14091" max="14091" width="11" style="235" bestFit="1" customWidth="1"/>
    <col min="14092" max="14337" width="10.26953125" style="235"/>
    <col min="14338" max="14338" width="5.26953125" style="235" customWidth="1"/>
    <col min="14339" max="14339" width="7.54296875" style="235" customWidth="1"/>
    <col min="14340" max="14340" width="17.81640625" style="235" customWidth="1"/>
    <col min="14341" max="14341" width="1.81640625" style="235" customWidth="1"/>
    <col min="14342" max="14342" width="67" style="235" customWidth="1"/>
    <col min="14343" max="14343" width="17.7265625" style="235" customWidth="1"/>
    <col min="14344" max="14344" width="17.81640625" style="235" customWidth="1"/>
    <col min="14345" max="14345" width="14.26953125" style="235" customWidth="1"/>
    <col min="14346" max="14346" width="10.26953125" style="235" customWidth="1"/>
    <col min="14347" max="14347" width="11" style="235" bestFit="1" customWidth="1"/>
    <col min="14348" max="14593" width="10.26953125" style="235"/>
    <col min="14594" max="14594" width="5.26953125" style="235" customWidth="1"/>
    <col min="14595" max="14595" width="7.54296875" style="235" customWidth="1"/>
    <col min="14596" max="14596" width="17.81640625" style="235" customWidth="1"/>
    <col min="14597" max="14597" width="1.81640625" style="235" customWidth="1"/>
    <col min="14598" max="14598" width="67" style="235" customWidth="1"/>
    <col min="14599" max="14599" width="17.7265625" style="235" customWidth="1"/>
    <col min="14600" max="14600" width="17.81640625" style="235" customWidth="1"/>
    <col min="14601" max="14601" width="14.26953125" style="235" customWidth="1"/>
    <col min="14602" max="14602" width="10.26953125" style="235" customWidth="1"/>
    <col min="14603" max="14603" width="11" style="235" bestFit="1" customWidth="1"/>
    <col min="14604" max="14849" width="10.26953125" style="235"/>
    <col min="14850" max="14850" width="5.26953125" style="235" customWidth="1"/>
    <col min="14851" max="14851" width="7.54296875" style="235" customWidth="1"/>
    <col min="14852" max="14852" width="17.81640625" style="235" customWidth="1"/>
    <col min="14853" max="14853" width="1.81640625" style="235" customWidth="1"/>
    <col min="14854" max="14854" width="67" style="235" customWidth="1"/>
    <col min="14855" max="14855" width="17.7265625" style="235" customWidth="1"/>
    <col min="14856" max="14856" width="17.81640625" style="235" customWidth="1"/>
    <col min="14857" max="14857" width="14.26953125" style="235" customWidth="1"/>
    <col min="14858" max="14858" width="10.26953125" style="235" customWidth="1"/>
    <col min="14859" max="14859" width="11" style="235" bestFit="1" customWidth="1"/>
    <col min="14860" max="15105" width="10.26953125" style="235"/>
    <col min="15106" max="15106" width="5.26953125" style="235" customWidth="1"/>
    <col min="15107" max="15107" width="7.54296875" style="235" customWidth="1"/>
    <col min="15108" max="15108" width="17.81640625" style="235" customWidth="1"/>
    <col min="15109" max="15109" width="1.81640625" style="235" customWidth="1"/>
    <col min="15110" max="15110" width="67" style="235" customWidth="1"/>
    <col min="15111" max="15111" width="17.7265625" style="235" customWidth="1"/>
    <col min="15112" max="15112" width="17.81640625" style="235" customWidth="1"/>
    <col min="15113" max="15113" width="14.26953125" style="235" customWidth="1"/>
    <col min="15114" max="15114" width="10.26953125" style="235" customWidth="1"/>
    <col min="15115" max="15115" width="11" style="235" bestFit="1" customWidth="1"/>
    <col min="15116" max="15361" width="10.26953125" style="235"/>
    <col min="15362" max="15362" width="5.26953125" style="235" customWidth="1"/>
    <col min="15363" max="15363" width="7.54296875" style="235" customWidth="1"/>
    <col min="15364" max="15364" width="17.81640625" style="235" customWidth="1"/>
    <col min="15365" max="15365" width="1.81640625" style="235" customWidth="1"/>
    <col min="15366" max="15366" width="67" style="235" customWidth="1"/>
    <col min="15367" max="15367" width="17.7265625" style="235" customWidth="1"/>
    <col min="15368" max="15368" width="17.81640625" style="235" customWidth="1"/>
    <col min="15369" max="15369" width="14.26953125" style="235" customWidth="1"/>
    <col min="15370" max="15370" width="10.26953125" style="235" customWidth="1"/>
    <col min="15371" max="15371" width="11" style="235" bestFit="1" customWidth="1"/>
    <col min="15372" max="15617" width="10.26953125" style="235"/>
    <col min="15618" max="15618" width="5.26953125" style="235" customWidth="1"/>
    <col min="15619" max="15619" width="7.54296875" style="235" customWidth="1"/>
    <col min="15620" max="15620" width="17.81640625" style="235" customWidth="1"/>
    <col min="15621" max="15621" width="1.81640625" style="235" customWidth="1"/>
    <col min="15622" max="15622" width="67" style="235" customWidth="1"/>
    <col min="15623" max="15623" width="17.7265625" style="235" customWidth="1"/>
    <col min="15624" max="15624" width="17.81640625" style="235" customWidth="1"/>
    <col min="15625" max="15625" width="14.26953125" style="235" customWidth="1"/>
    <col min="15626" max="15626" width="10.26953125" style="235" customWidth="1"/>
    <col min="15627" max="15627" width="11" style="235" bestFit="1" customWidth="1"/>
    <col min="15628" max="15873" width="10.26953125" style="235"/>
    <col min="15874" max="15874" width="5.26953125" style="235" customWidth="1"/>
    <col min="15875" max="15875" width="7.54296875" style="235" customWidth="1"/>
    <col min="15876" max="15876" width="17.81640625" style="235" customWidth="1"/>
    <col min="15877" max="15877" width="1.81640625" style="235" customWidth="1"/>
    <col min="15878" max="15878" width="67" style="235" customWidth="1"/>
    <col min="15879" max="15879" width="17.7265625" style="235" customWidth="1"/>
    <col min="15880" max="15880" width="17.81640625" style="235" customWidth="1"/>
    <col min="15881" max="15881" width="14.26953125" style="235" customWidth="1"/>
    <col min="15882" max="15882" width="10.26953125" style="235" customWidth="1"/>
    <col min="15883" max="15883" width="11" style="235" bestFit="1" customWidth="1"/>
    <col min="15884" max="16129" width="10.26953125" style="235"/>
    <col min="16130" max="16130" width="5.26953125" style="235" customWidth="1"/>
    <col min="16131" max="16131" width="7.54296875" style="235" customWidth="1"/>
    <col min="16132" max="16132" width="17.81640625" style="235" customWidth="1"/>
    <col min="16133" max="16133" width="1.81640625" style="235" customWidth="1"/>
    <col min="16134" max="16134" width="67" style="235" customWidth="1"/>
    <col min="16135" max="16135" width="17.7265625" style="235" customWidth="1"/>
    <col min="16136" max="16136" width="17.81640625" style="235" customWidth="1"/>
    <col min="16137" max="16137" width="14.26953125" style="235" customWidth="1"/>
    <col min="16138" max="16138" width="10.26953125" style="235" customWidth="1"/>
    <col min="16139" max="16139" width="11" style="235" bestFit="1" customWidth="1"/>
    <col min="16140" max="16384" width="10.26953125" style="235"/>
  </cols>
  <sheetData>
    <row r="1" spans="1:12" s="229" customFormat="1" ht="16" thickBot="1">
      <c r="A1" s="227" t="s">
        <v>1074</v>
      </c>
      <c r="B1" s="227"/>
      <c r="C1" s="228"/>
      <c r="D1" s="228"/>
      <c r="F1" s="227"/>
      <c r="G1" s="227"/>
      <c r="H1" s="306" t="str">
        <f>'200 Assets-P5'!A1</f>
        <v>Road Initials:    GTC           Year  2013</v>
      </c>
    </row>
    <row r="2" spans="1:12" ht="24.75" customHeight="1">
      <c r="A2" s="307" t="s">
        <v>1075</v>
      </c>
      <c r="B2" s="308"/>
      <c r="C2" s="233"/>
      <c r="D2" s="233"/>
      <c r="E2" s="233"/>
      <c r="F2" s="233"/>
      <c r="G2" s="233"/>
      <c r="H2" s="234"/>
    </row>
    <row r="3" spans="1:12" ht="18.75" customHeight="1" thickBot="1">
      <c r="A3" s="236" t="s">
        <v>808</v>
      </c>
      <c r="B3" s="237"/>
      <c r="C3" s="238"/>
      <c r="D3" s="238"/>
      <c r="E3" s="238"/>
      <c r="F3" s="238"/>
      <c r="G3" s="238"/>
      <c r="H3" s="239"/>
    </row>
    <row r="4" spans="1:12">
      <c r="A4" s="240" t="s">
        <v>704</v>
      </c>
      <c r="B4" s="241" t="s">
        <v>637</v>
      </c>
      <c r="C4" s="242" t="s">
        <v>509</v>
      </c>
      <c r="D4" s="243"/>
      <c r="E4" s="241" t="s">
        <v>970</v>
      </c>
      <c r="F4" s="244" t="s">
        <v>510</v>
      </c>
      <c r="G4" s="245" t="s">
        <v>511</v>
      </c>
      <c r="H4" s="245" t="s">
        <v>704</v>
      </c>
    </row>
    <row r="5" spans="1:12">
      <c r="A5" s="246" t="s">
        <v>750</v>
      </c>
      <c r="B5" s="247" t="s">
        <v>638</v>
      </c>
      <c r="C5" s="248"/>
      <c r="D5" s="247"/>
      <c r="E5" s="247"/>
      <c r="F5" s="249" t="s">
        <v>639</v>
      </c>
      <c r="G5" s="250" t="s">
        <v>512</v>
      </c>
      <c r="H5" s="250" t="s">
        <v>750</v>
      </c>
    </row>
    <row r="6" spans="1:12" ht="16" thickBot="1">
      <c r="A6" s="251"/>
      <c r="B6" s="252"/>
      <c r="C6" s="253"/>
      <c r="D6" s="254"/>
      <c r="E6" s="252" t="s">
        <v>756</v>
      </c>
      <c r="F6" s="255" t="s">
        <v>757</v>
      </c>
      <c r="G6" s="256" t="s">
        <v>640</v>
      </c>
      <c r="H6" s="256"/>
    </row>
    <row r="7" spans="1:12" ht="16.399999999999999" customHeight="1">
      <c r="A7" s="246"/>
      <c r="B7" s="247"/>
      <c r="C7" s="309"/>
      <c r="D7" s="274"/>
      <c r="E7" s="248"/>
      <c r="F7" s="244"/>
      <c r="G7" s="310"/>
      <c r="H7" s="310"/>
    </row>
    <row r="8" spans="1:12" ht="16.399999999999999" customHeight="1">
      <c r="A8" s="271"/>
      <c r="B8" s="272"/>
      <c r="C8" s="309"/>
      <c r="D8" s="274"/>
      <c r="E8" s="248" t="s">
        <v>1076</v>
      </c>
      <c r="F8" s="311"/>
      <c r="G8" s="312"/>
      <c r="H8" s="312"/>
    </row>
    <row r="9" spans="1:12" ht="16.399999999999999" customHeight="1">
      <c r="A9" s="262">
        <v>30</v>
      </c>
      <c r="B9" s="263"/>
      <c r="C9" s="264">
        <v>751</v>
      </c>
      <c r="D9" s="265"/>
      <c r="E9" s="313" t="s">
        <v>1077</v>
      </c>
      <c r="F9" s="269">
        <v>0</v>
      </c>
      <c r="G9" s="269">
        <v>0</v>
      </c>
      <c r="H9" s="266">
        <v>30</v>
      </c>
      <c r="I9" s="267"/>
    </row>
    <row r="10" spans="1:12" ht="16.399999999999999" customHeight="1">
      <c r="A10" s="262">
        <v>31</v>
      </c>
      <c r="B10" s="263"/>
      <c r="C10" s="264">
        <v>752</v>
      </c>
      <c r="D10" s="265"/>
      <c r="E10" s="313" t="s">
        <v>1505</v>
      </c>
      <c r="F10" s="269">
        <v>5034</v>
      </c>
      <c r="G10" s="269">
        <v>5900</v>
      </c>
      <c r="H10" s="266">
        <v>31</v>
      </c>
      <c r="I10" s="267"/>
    </row>
    <row r="11" spans="1:12" ht="16.399999999999999" customHeight="1">
      <c r="A11" s="262">
        <v>32</v>
      </c>
      <c r="B11" s="263"/>
      <c r="C11" s="264">
        <v>753</v>
      </c>
      <c r="D11" s="265"/>
      <c r="E11" s="313" t="s">
        <v>1506</v>
      </c>
      <c r="F11" s="269">
        <v>809</v>
      </c>
      <c r="G11" s="269">
        <v>826</v>
      </c>
      <c r="H11" s="266">
        <v>32</v>
      </c>
      <c r="I11" s="267"/>
    </row>
    <row r="12" spans="1:12" ht="16.399999999999999" customHeight="1">
      <c r="A12" s="262">
        <v>33</v>
      </c>
      <c r="B12" s="263"/>
      <c r="C12" s="264">
        <v>754</v>
      </c>
      <c r="D12" s="265"/>
      <c r="E12" s="264" t="s">
        <v>1078</v>
      </c>
      <c r="F12" s="269">
        <v>47526</v>
      </c>
      <c r="G12" s="269">
        <v>72593</v>
      </c>
      <c r="H12" s="266">
        <v>33</v>
      </c>
      <c r="I12" s="267"/>
      <c r="K12" s="314"/>
      <c r="L12" s="267"/>
    </row>
    <row r="13" spans="1:12" ht="16.399999999999999" customHeight="1">
      <c r="A13" s="262">
        <v>34</v>
      </c>
      <c r="B13" s="263"/>
      <c r="C13" s="315">
        <v>755756</v>
      </c>
      <c r="D13" s="316"/>
      <c r="E13" s="313" t="s">
        <v>1079</v>
      </c>
      <c r="F13" s="269">
        <v>3120</v>
      </c>
      <c r="G13" s="269">
        <v>3631</v>
      </c>
      <c r="H13" s="266">
        <v>34</v>
      </c>
      <c r="I13" s="267"/>
      <c r="K13" s="314"/>
      <c r="L13" s="267"/>
    </row>
    <row r="14" spans="1:12" ht="16.399999999999999" customHeight="1">
      <c r="A14" s="262">
        <v>35</v>
      </c>
      <c r="B14" s="263"/>
      <c r="C14" s="264">
        <v>757</v>
      </c>
      <c r="D14" s="265"/>
      <c r="E14" s="313" t="s">
        <v>1080</v>
      </c>
      <c r="F14" s="269">
        <v>138669</v>
      </c>
      <c r="G14" s="269">
        <v>224736</v>
      </c>
      <c r="H14" s="266">
        <v>35</v>
      </c>
      <c r="I14" s="267"/>
      <c r="K14" s="314"/>
      <c r="L14" s="267"/>
    </row>
    <row r="15" spans="1:12" ht="16.399999999999999" customHeight="1">
      <c r="A15" s="262">
        <v>36</v>
      </c>
      <c r="B15" s="263"/>
      <c r="C15" s="264">
        <v>759</v>
      </c>
      <c r="D15" s="265"/>
      <c r="E15" s="313" t="s">
        <v>1081</v>
      </c>
      <c r="F15" s="269">
        <v>243838</v>
      </c>
      <c r="G15" s="269">
        <v>242186</v>
      </c>
      <c r="H15" s="266">
        <v>36</v>
      </c>
      <c r="I15" s="267"/>
      <c r="K15" s="314"/>
      <c r="L15" s="267"/>
    </row>
    <row r="16" spans="1:12" ht="16.399999999999999" customHeight="1">
      <c r="A16" s="2143"/>
      <c r="B16" s="2144"/>
      <c r="C16" s="2148" t="s">
        <v>1488</v>
      </c>
      <c r="D16" s="2149"/>
      <c r="E16" s="2148"/>
      <c r="F16" s="279"/>
      <c r="G16" s="279"/>
      <c r="H16" s="2150"/>
      <c r="I16" s="267"/>
      <c r="L16" s="267"/>
    </row>
    <row r="17" spans="1:12" ht="16.399999999999999" customHeight="1">
      <c r="A17" s="262">
        <v>37</v>
      </c>
      <c r="B17" s="263"/>
      <c r="C17" s="313">
        <v>762</v>
      </c>
      <c r="D17" s="317"/>
      <c r="E17" s="264" t="s">
        <v>1082</v>
      </c>
      <c r="F17" s="269">
        <v>57054</v>
      </c>
      <c r="G17" s="269">
        <v>37570</v>
      </c>
      <c r="H17" s="266">
        <v>37</v>
      </c>
      <c r="I17" s="267"/>
      <c r="L17" s="267"/>
    </row>
    <row r="18" spans="1:12" ht="16.399999999999999" customHeight="1">
      <c r="A18" s="262">
        <v>38</v>
      </c>
      <c r="B18" s="263"/>
      <c r="C18" s="264">
        <v>763</v>
      </c>
      <c r="D18" s="265"/>
      <c r="E18" s="313" t="s">
        <v>1083</v>
      </c>
      <c r="F18" s="276">
        <v>6906</v>
      </c>
      <c r="G18" s="276">
        <v>6262</v>
      </c>
      <c r="H18" s="318">
        <v>38</v>
      </c>
      <c r="I18" s="267"/>
      <c r="L18" s="267"/>
    </row>
    <row r="19" spans="1:12" ht="16.399999999999999" customHeight="1">
      <c r="A19" s="271"/>
      <c r="B19" s="272"/>
      <c r="C19" s="273"/>
      <c r="D19" s="274"/>
      <c r="E19" s="319" t="s">
        <v>1084</v>
      </c>
      <c r="F19" s="275"/>
      <c r="G19" s="275"/>
      <c r="H19" s="320"/>
      <c r="I19" s="267"/>
    </row>
    <row r="20" spans="1:12" ht="16.399999999999999" customHeight="1">
      <c r="A20" s="262">
        <v>39</v>
      </c>
      <c r="B20" s="263"/>
      <c r="C20" s="264">
        <v>764</v>
      </c>
      <c r="D20" s="265"/>
      <c r="E20" s="264" t="s">
        <v>1085</v>
      </c>
      <c r="F20" s="269">
        <v>15053</v>
      </c>
      <c r="G20" s="269">
        <v>37394</v>
      </c>
      <c r="H20" s="266">
        <v>39</v>
      </c>
      <c r="I20" s="267"/>
    </row>
    <row r="21" spans="1:12" ht="16.399999999999999" customHeight="1">
      <c r="A21" s="321">
        <v>40</v>
      </c>
      <c r="B21" s="322"/>
      <c r="C21" s="323"/>
      <c r="D21" s="324"/>
      <c r="E21" s="325" t="s">
        <v>1086</v>
      </c>
      <c r="F21" s="276">
        <f>+SUM(F9:F20)</f>
        <v>518009</v>
      </c>
      <c r="G21" s="276">
        <f>+SUM(G9:G20)</f>
        <v>631098</v>
      </c>
      <c r="H21" s="276">
        <v>40</v>
      </c>
      <c r="I21" s="267"/>
    </row>
    <row r="22" spans="1:12" ht="16.399999999999999" customHeight="1">
      <c r="A22" s="271"/>
      <c r="B22" s="326"/>
      <c r="C22" s="273"/>
      <c r="D22" s="274"/>
      <c r="E22" s="248" t="s">
        <v>1087</v>
      </c>
      <c r="F22" s="312"/>
      <c r="G22" s="312"/>
      <c r="H22" s="312"/>
      <c r="I22" s="267"/>
    </row>
    <row r="23" spans="1:12" ht="16.399999999999999" customHeight="1">
      <c r="A23" s="262">
        <v>41</v>
      </c>
      <c r="B23" s="263"/>
      <c r="C23" s="315">
        <v>765767</v>
      </c>
      <c r="D23" s="265"/>
      <c r="E23" s="313" t="s">
        <v>1088</v>
      </c>
      <c r="F23" s="269">
        <v>134128</v>
      </c>
      <c r="G23" s="269">
        <v>134128</v>
      </c>
      <c r="H23" s="266">
        <v>41</v>
      </c>
      <c r="I23" s="267"/>
    </row>
    <row r="24" spans="1:12" ht="16.399999999999999" customHeight="1">
      <c r="A24" s="262">
        <v>42</v>
      </c>
      <c r="B24" s="263"/>
      <c r="C24" s="264">
        <v>766</v>
      </c>
      <c r="D24" s="265"/>
      <c r="E24" s="313" t="s">
        <v>1089</v>
      </c>
      <c r="F24" s="269">
        <v>0</v>
      </c>
      <c r="G24" s="269">
        <v>0</v>
      </c>
      <c r="H24" s="266">
        <v>42</v>
      </c>
      <c r="I24" s="267"/>
    </row>
    <row r="25" spans="1:12" ht="16.399999999999999" customHeight="1">
      <c r="A25" s="262">
        <v>43</v>
      </c>
      <c r="B25" s="263"/>
      <c r="C25" s="264">
        <v>766.5</v>
      </c>
      <c r="D25" s="265"/>
      <c r="E25" s="313" t="s">
        <v>1090</v>
      </c>
      <c r="F25" s="269">
        <v>69894</v>
      </c>
      <c r="G25" s="269">
        <v>83286</v>
      </c>
      <c r="H25" s="266">
        <v>43</v>
      </c>
      <c r="I25" s="267"/>
    </row>
    <row r="26" spans="1:12" ht="16.399999999999999" customHeight="1">
      <c r="A26" s="262">
        <v>44</v>
      </c>
      <c r="B26" s="263"/>
      <c r="C26" s="264">
        <v>768</v>
      </c>
      <c r="D26" s="265"/>
      <c r="E26" s="327" t="s">
        <v>829</v>
      </c>
      <c r="F26" s="269">
        <v>0</v>
      </c>
      <c r="G26" s="269">
        <v>0</v>
      </c>
      <c r="H26" s="266">
        <v>44</v>
      </c>
      <c r="I26" s="267"/>
    </row>
    <row r="27" spans="1:12" ht="16.399999999999999" customHeight="1">
      <c r="A27" s="262">
        <v>45</v>
      </c>
      <c r="B27" s="263"/>
      <c r="C27" s="264">
        <v>769</v>
      </c>
      <c r="D27" s="265"/>
      <c r="E27" s="313" t="s">
        <v>830</v>
      </c>
      <c r="F27" s="269">
        <v>4891000</v>
      </c>
      <c r="G27" s="269">
        <v>4940100</v>
      </c>
      <c r="H27" s="266">
        <v>45</v>
      </c>
      <c r="I27" s="267"/>
    </row>
    <row r="28" spans="1:12" ht="16.399999999999999" customHeight="1">
      <c r="A28" s="262">
        <v>46</v>
      </c>
      <c r="B28" s="263"/>
      <c r="C28" s="264" t="s">
        <v>831</v>
      </c>
      <c r="D28" s="265"/>
      <c r="E28" s="313" t="s">
        <v>832</v>
      </c>
      <c r="F28" s="269">
        <v>-4287</v>
      </c>
      <c r="G28" s="269">
        <v>-4382</v>
      </c>
      <c r="H28" s="266">
        <v>46</v>
      </c>
      <c r="I28" s="267"/>
    </row>
    <row r="29" spans="1:12" ht="16.399999999999999" customHeight="1">
      <c r="A29" s="262">
        <v>47</v>
      </c>
      <c r="B29" s="263"/>
      <c r="C29" s="264">
        <v>781</v>
      </c>
      <c r="D29" s="265"/>
      <c r="E29" s="313" t="s">
        <v>833</v>
      </c>
      <c r="F29" s="269">
        <v>0</v>
      </c>
      <c r="G29" s="269">
        <v>0</v>
      </c>
      <c r="H29" s="266">
        <v>47</v>
      </c>
      <c r="I29" s="267"/>
    </row>
    <row r="30" spans="1:12" ht="16.399999999999999" customHeight="1">
      <c r="A30" s="262">
        <v>48</v>
      </c>
      <c r="B30" s="263"/>
      <c r="C30" s="264">
        <v>783</v>
      </c>
      <c r="D30" s="265"/>
      <c r="E30" s="313" t="s">
        <v>1507</v>
      </c>
      <c r="F30" s="269">
        <v>103806</v>
      </c>
      <c r="G30" s="269">
        <v>46745</v>
      </c>
      <c r="H30" s="266">
        <v>48</v>
      </c>
      <c r="I30" s="267"/>
    </row>
    <row r="31" spans="1:12" ht="16.399999999999999" customHeight="1">
      <c r="A31" s="262">
        <v>49</v>
      </c>
      <c r="B31" s="263"/>
      <c r="C31" s="264">
        <v>786</v>
      </c>
      <c r="D31" s="265"/>
      <c r="E31" s="313" t="s">
        <v>834</v>
      </c>
      <c r="F31" s="269">
        <v>3387475</v>
      </c>
      <c r="G31" s="269">
        <v>3289708</v>
      </c>
      <c r="H31" s="266">
        <v>49</v>
      </c>
      <c r="I31" s="267"/>
    </row>
    <row r="32" spans="1:12" ht="16.399999999999999" customHeight="1">
      <c r="A32" s="271"/>
      <c r="B32" s="272"/>
      <c r="C32" s="328" t="s">
        <v>835</v>
      </c>
      <c r="D32" s="274"/>
      <c r="E32" s="319"/>
      <c r="F32" s="275"/>
      <c r="G32" s="275"/>
      <c r="H32" s="320"/>
      <c r="I32" s="267"/>
    </row>
    <row r="33" spans="1:10" ht="16.399999999999999" customHeight="1">
      <c r="A33" s="262">
        <v>50</v>
      </c>
      <c r="B33" s="263"/>
      <c r="C33" s="315" t="s">
        <v>837</v>
      </c>
      <c r="D33" s="265"/>
      <c r="E33" s="327" t="s">
        <v>836</v>
      </c>
      <c r="F33" s="269">
        <v>313102</v>
      </c>
      <c r="G33" s="269">
        <v>353169</v>
      </c>
      <c r="H33" s="266">
        <v>50</v>
      </c>
      <c r="I33" s="267"/>
    </row>
    <row r="34" spans="1:10" ht="16.399999999999999" customHeight="1">
      <c r="A34" s="321">
        <v>51</v>
      </c>
      <c r="B34" s="322"/>
      <c r="C34" s="323"/>
      <c r="D34" s="324"/>
      <c r="E34" s="325" t="s">
        <v>838</v>
      </c>
      <c r="F34" s="276">
        <f>SUM(F23:F33)</f>
        <v>8895118</v>
      </c>
      <c r="G34" s="276">
        <f>SUM(G23:G33)</f>
        <v>8842754</v>
      </c>
      <c r="H34" s="276">
        <v>51</v>
      </c>
      <c r="I34" s="267"/>
    </row>
    <row r="35" spans="1:10" ht="16.399999999999999" customHeight="1">
      <c r="A35" s="271"/>
      <c r="B35" s="326"/>
      <c r="C35" s="273"/>
      <c r="D35" s="274"/>
      <c r="E35" s="248" t="s">
        <v>839</v>
      </c>
      <c r="F35" s="312"/>
      <c r="G35" s="312"/>
      <c r="H35" s="312"/>
      <c r="I35" s="267"/>
    </row>
    <row r="36" spans="1:10" ht="16.399999999999999" customHeight="1">
      <c r="A36" s="262">
        <v>52</v>
      </c>
      <c r="B36" s="263"/>
      <c r="C36" s="315">
        <v>791792</v>
      </c>
      <c r="D36" s="265"/>
      <c r="E36" s="329" t="s">
        <v>840</v>
      </c>
      <c r="F36" s="269">
        <f>SUM(F37:F39)</f>
        <v>10</v>
      </c>
      <c r="G36" s="269">
        <f>SUM(G37:G39)</f>
        <v>10</v>
      </c>
      <c r="H36" s="330">
        <v>52</v>
      </c>
      <c r="I36" s="267"/>
    </row>
    <row r="37" spans="1:10" ht="16.399999999999999" customHeight="1">
      <c r="A37" s="262">
        <v>53</v>
      </c>
      <c r="B37" s="263"/>
      <c r="C37" s="264"/>
      <c r="D37" s="265"/>
      <c r="E37" s="313" t="s">
        <v>220</v>
      </c>
      <c r="F37" s="269">
        <v>10</v>
      </c>
      <c r="G37" s="269">
        <v>10</v>
      </c>
      <c r="H37" s="330">
        <v>53</v>
      </c>
      <c r="I37" s="267"/>
    </row>
    <row r="38" spans="1:10" ht="16.399999999999999" customHeight="1">
      <c r="A38" s="262">
        <v>54</v>
      </c>
      <c r="B38" s="263"/>
      <c r="C38" s="264"/>
      <c r="D38" s="265"/>
      <c r="E38" s="313" t="s">
        <v>221</v>
      </c>
      <c r="F38" s="269">
        <v>0</v>
      </c>
      <c r="G38" s="269">
        <v>0</v>
      </c>
      <c r="H38" s="330">
        <v>54</v>
      </c>
      <c r="I38" s="267"/>
    </row>
    <row r="39" spans="1:10" ht="16.399999999999999" customHeight="1">
      <c r="A39" s="262">
        <v>55</v>
      </c>
      <c r="B39" s="263"/>
      <c r="C39" s="264"/>
      <c r="D39" s="265"/>
      <c r="E39" s="313" t="s">
        <v>222</v>
      </c>
      <c r="F39" s="269">
        <v>0</v>
      </c>
      <c r="G39" s="269">
        <v>0</v>
      </c>
      <c r="H39" s="330">
        <v>55</v>
      </c>
      <c r="I39" s="267"/>
    </row>
    <row r="40" spans="1:10" ht="16.399999999999999" customHeight="1">
      <c r="A40" s="262">
        <v>56</v>
      </c>
      <c r="B40" s="263"/>
      <c r="C40" s="315">
        <v>794795</v>
      </c>
      <c r="D40" s="265"/>
      <c r="E40" s="313" t="s">
        <v>223</v>
      </c>
      <c r="F40" s="269">
        <v>163070</v>
      </c>
      <c r="G40" s="269">
        <v>160391</v>
      </c>
      <c r="H40" s="330">
        <v>56</v>
      </c>
      <c r="I40" s="267"/>
      <c r="J40" s="267">
        <f>+F40-G40</f>
        <v>2679</v>
      </c>
    </row>
    <row r="41" spans="1:10" ht="16.399999999999999" customHeight="1">
      <c r="A41" s="271"/>
      <c r="B41" s="272"/>
      <c r="C41" s="328"/>
      <c r="D41" s="274"/>
      <c r="E41" s="273" t="s">
        <v>224</v>
      </c>
      <c r="F41" s="275"/>
      <c r="G41" s="275"/>
      <c r="H41" s="331"/>
      <c r="I41" s="267"/>
    </row>
    <row r="42" spans="1:10" ht="16.399999999999999" customHeight="1">
      <c r="A42" s="262">
        <v>57</v>
      </c>
      <c r="B42" s="263"/>
      <c r="C42" s="264">
        <v>797</v>
      </c>
      <c r="D42" s="265"/>
      <c r="E42" s="327" t="s">
        <v>225</v>
      </c>
      <c r="F42" s="269">
        <v>1886</v>
      </c>
      <c r="G42" s="269">
        <v>1839</v>
      </c>
      <c r="H42" s="269">
        <v>57</v>
      </c>
      <c r="I42" s="267"/>
    </row>
    <row r="43" spans="1:10" ht="16.399999999999999" customHeight="1">
      <c r="A43" s="262">
        <v>58</v>
      </c>
      <c r="B43" s="263"/>
      <c r="C43" s="264">
        <v>798</v>
      </c>
      <c r="D43" s="265"/>
      <c r="E43" s="332" t="s">
        <v>243</v>
      </c>
      <c r="F43" s="269">
        <f>1643173-F42</f>
        <v>1641287</v>
      </c>
      <c r="G43" s="269">
        <v>1494820</v>
      </c>
      <c r="H43" s="269">
        <v>58</v>
      </c>
      <c r="I43" s="267"/>
    </row>
    <row r="44" spans="1:10" ht="16.399999999999999" customHeight="1">
      <c r="A44" s="271"/>
      <c r="B44" s="272"/>
      <c r="C44" s="273"/>
      <c r="D44" s="274"/>
      <c r="E44" s="319" t="s">
        <v>244</v>
      </c>
      <c r="F44" s="275"/>
      <c r="G44" s="275"/>
      <c r="H44" s="331"/>
      <c r="I44" s="267"/>
    </row>
    <row r="45" spans="1:10" ht="16.399999999999999" customHeight="1">
      <c r="A45" s="262">
        <v>59</v>
      </c>
      <c r="B45" s="263"/>
      <c r="C45" s="264">
        <v>798.1</v>
      </c>
      <c r="D45" s="265"/>
      <c r="E45" s="327" t="s">
        <v>245</v>
      </c>
      <c r="F45" s="269">
        <v>0</v>
      </c>
      <c r="G45" s="269">
        <v>0</v>
      </c>
      <c r="H45" s="330">
        <v>59</v>
      </c>
      <c r="I45" s="267"/>
    </row>
    <row r="46" spans="1:10" ht="16.399999999999999" customHeight="1">
      <c r="A46" s="262">
        <v>60</v>
      </c>
      <c r="B46" s="263"/>
      <c r="C46" s="264">
        <v>798.5</v>
      </c>
      <c r="D46" s="265"/>
      <c r="E46" s="313" t="s">
        <v>246</v>
      </c>
      <c r="F46" s="269">
        <v>0</v>
      </c>
      <c r="G46" s="269">
        <v>0</v>
      </c>
      <c r="H46" s="269">
        <v>60</v>
      </c>
      <c r="I46" s="267"/>
    </row>
    <row r="47" spans="1:10" ht="16.399999999999999" customHeight="1">
      <c r="A47" s="262">
        <v>61</v>
      </c>
      <c r="B47" s="263"/>
      <c r="C47" s="264"/>
      <c r="D47" s="265"/>
      <c r="E47" s="327" t="s">
        <v>247</v>
      </c>
      <c r="F47" s="269">
        <f>SUM(F37:F46)</f>
        <v>1806253</v>
      </c>
      <c r="G47" s="269">
        <f>SUM(G37:G46)</f>
        <v>1657060</v>
      </c>
      <c r="H47" s="269">
        <v>61</v>
      </c>
      <c r="I47" s="267"/>
    </row>
    <row r="48" spans="1:10" s="287" customFormat="1" ht="30" customHeight="1" thickBot="1">
      <c r="A48" s="280">
        <v>62</v>
      </c>
      <c r="B48" s="281"/>
      <c r="C48" s="333"/>
      <c r="D48" s="283"/>
      <c r="E48" s="334" t="s">
        <v>248</v>
      </c>
      <c r="F48" s="285">
        <f>F47+F34+F21</f>
        <v>11219380</v>
      </c>
      <c r="G48" s="285">
        <f>G47+G34+G21</f>
        <v>11130912</v>
      </c>
      <c r="H48" s="285">
        <v>62</v>
      </c>
      <c r="I48" s="267"/>
    </row>
    <row r="49" spans="1:8" ht="40" customHeight="1" thickBot="1">
      <c r="A49" s="291" t="s">
        <v>805</v>
      </c>
      <c r="B49" s="292"/>
      <c r="C49" s="292"/>
      <c r="D49" s="335"/>
      <c r="E49" s="335"/>
      <c r="F49" s="336"/>
      <c r="G49" s="337"/>
      <c r="H49" s="293"/>
    </row>
    <row r="50" spans="1:8" ht="35.25" customHeight="1">
      <c r="A50" s="291"/>
      <c r="B50" s="292"/>
      <c r="C50" s="292"/>
      <c r="D50" s="292"/>
      <c r="E50" s="292"/>
      <c r="F50" s="337"/>
      <c r="G50" s="337"/>
      <c r="H50" s="293"/>
    </row>
    <row r="51" spans="1:8" ht="25.5" customHeight="1">
      <c r="A51" s="2675" t="s">
        <v>1738</v>
      </c>
      <c r="B51" s="2676"/>
      <c r="C51" s="2676"/>
      <c r="D51" s="2676"/>
      <c r="E51" s="2676"/>
      <c r="F51" s="2676"/>
      <c r="G51" s="2676"/>
      <c r="H51" s="2677"/>
    </row>
    <row r="52" spans="1:8" ht="166.15" customHeight="1" thickBot="1">
      <c r="A52" s="2678"/>
      <c r="B52" s="2679"/>
      <c r="C52" s="2679"/>
      <c r="D52" s="2679"/>
      <c r="E52" s="2679"/>
      <c r="F52" s="2679"/>
      <c r="G52" s="2679"/>
      <c r="H52" s="2680"/>
    </row>
    <row r="53" spans="1:8">
      <c r="A53" s="2681" t="s">
        <v>195</v>
      </c>
      <c r="B53" s="2681"/>
      <c r="C53" s="2681"/>
      <c r="D53" s="2681"/>
      <c r="E53" s="2681"/>
      <c r="F53" s="2681"/>
      <c r="G53" s="2681"/>
      <c r="H53" s="2681"/>
    </row>
  </sheetData>
  <mergeCells count="2">
    <mergeCell ref="A51:H52"/>
    <mergeCell ref="A53:H53"/>
  </mergeCells>
  <phoneticPr fontId="1" type="noConversion"/>
  <printOptions horizontalCentered="1" gridLinesSet="0"/>
  <pageMargins left="0.5" right="0.5" top="0.6" bottom="0.25" header="0.5" footer="0.5"/>
  <pageSetup scale="66" orientation="portrait" horizontalDpi="4294967293" verticalDpi="300" r:id="rId1"/>
  <headerFooter alignWithMargins="0"/>
</worksheet>
</file>

<file path=xl/worksheets/sheet13.xml><?xml version="1.0" encoding="utf-8"?>
<worksheet xmlns="http://schemas.openxmlformats.org/spreadsheetml/2006/main" xmlns:r="http://schemas.openxmlformats.org/officeDocument/2006/relationships">
  <sheetPr codeName="Sheet11">
    <tabColor rgb="FF92D050"/>
    <pageSetUpPr fitToPage="1"/>
  </sheetPr>
  <dimension ref="A1:P76"/>
  <sheetViews>
    <sheetView showGridLines="0" zoomScaleNormal="100" workbookViewId="0"/>
  </sheetViews>
  <sheetFormatPr defaultColWidth="10.26953125" defaultRowHeight="10.5"/>
  <cols>
    <col min="1" max="1" width="1.26953125" style="342" customWidth="1"/>
    <col min="2" max="2" width="18.453125" style="346" customWidth="1"/>
    <col min="3" max="3" width="11.1796875" style="346" customWidth="1"/>
    <col min="4" max="4" width="12.26953125" style="346" customWidth="1"/>
    <col min="5" max="5" width="23.54296875" style="346" customWidth="1"/>
    <col min="6" max="6" width="1.54296875" style="346" customWidth="1"/>
    <col min="7" max="7" width="9.1796875" style="346" customWidth="1"/>
    <col min="8" max="8" width="11.1796875" style="342" customWidth="1"/>
    <col min="9" max="9" width="7.81640625" style="342" customWidth="1"/>
    <col min="10" max="10" width="5" style="342" customWidth="1"/>
    <col min="11" max="11" width="2.453125" style="342" customWidth="1"/>
    <col min="12" max="12" width="10.26953125" style="342"/>
    <col min="13" max="16" width="10.26953125" style="340"/>
    <col min="17" max="258" width="10.26953125" style="342"/>
    <col min="259" max="259" width="18.453125" style="342" customWidth="1"/>
    <col min="260" max="260" width="11.1796875" style="342" customWidth="1"/>
    <col min="261" max="261" width="12.26953125" style="342" customWidth="1"/>
    <col min="262" max="262" width="23.54296875" style="342" customWidth="1"/>
    <col min="263" max="263" width="9.1796875" style="342" customWidth="1"/>
    <col min="264" max="264" width="11.1796875" style="342" customWidth="1"/>
    <col min="265" max="265" width="7.81640625" style="342" customWidth="1"/>
    <col min="266" max="266" width="5" style="342" customWidth="1"/>
    <col min="267" max="267" width="2.453125" style="342" customWidth="1"/>
    <col min="268" max="514" width="10.26953125" style="342"/>
    <col min="515" max="515" width="18.453125" style="342" customWidth="1"/>
    <col min="516" max="516" width="11.1796875" style="342" customWidth="1"/>
    <col min="517" max="517" width="12.26953125" style="342" customWidth="1"/>
    <col min="518" max="518" width="23.54296875" style="342" customWidth="1"/>
    <col min="519" max="519" width="9.1796875" style="342" customWidth="1"/>
    <col min="520" max="520" width="11.1796875" style="342" customWidth="1"/>
    <col min="521" max="521" width="7.81640625" style="342" customWidth="1"/>
    <col min="522" max="522" width="5" style="342" customWidth="1"/>
    <col min="523" max="523" width="2.453125" style="342" customWidth="1"/>
    <col min="524" max="770" width="10.26953125" style="342"/>
    <col min="771" max="771" width="18.453125" style="342" customWidth="1"/>
    <col min="772" max="772" width="11.1796875" style="342" customWidth="1"/>
    <col min="773" max="773" width="12.26953125" style="342" customWidth="1"/>
    <col min="774" max="774" width="23.54296875" style="342" customWidth="1"/>
    <col min="775" max="775" width="9.1796875" style="342" customWidth="1"/>
    <col min="776" max="776" width="11.1796875" style="342" customWidth="1"/>
    <col min="777" max="777" width="7.81640625" style="342" customWidth="1"/>
    <col min="778" max="778" width="5" style="342" customWidth="1"/>
    <col min="779" max="779" width="2.453125" style="342" customWidth="1"/>
    <col min="780" max="1026" width="10.26953125" style="342"/>
    <col min="1027" max="1027" width="18.453125" style="342" customWidth="1"/>
    <col min="1028" max="1028" width="11.1796875" style="342" customWidth="1"/>
    <col min="1029" max="1029" width="12.26953125" style="342" customWidth="1"/>
    <col min="1030" max="1030" width="23.54296875" style="342" customWidth="1"/>
    <col min="1031" max="1031" width="9.1796875" style="342" customWidth="1"/>
    <col min="1032" max="1032" width="11.1796875" style="342" customWidth="1"/>
    <col min="1033" max="1033" width="7.81640625" style="342" customWidth="1"/>
    <col min="1034" max="1034" width="5" style="342" customWidth="1"/>
    <col min="1035" max="1035" width="2.453125" style="342" customWidth="1"/>
    <col min="1036" max="1282" width="10.26953125" style="342"/>
    <col min="1283" max="1283" width="18.453125" style="342" customWidth="1"/>
    <col min="1284" max="1284" width="11.1796875" style="342" customWidth="1"/>
    <col min="1285" max="1285" width="12.26953125" style="342" customWidth="1"/>
    <col min="1286" max="1286" width="23.54296875" style="342" customWidth="1"/>
    <col min="1287" max="1287" width="9.1796875" style="342" customWidth="1"/>
    <col min="1288" max="1288" width="11.1796875" style="342" customWidth="1"/>
    <col min="1289" max="1289" width="7.81640625" style="342" customWidth="1"/>
    <col min="1290" max="1290" width="5" style="342" customWidth="1"/>
    <col min="1291" max="1291" width="2.453125" style="342" customWidth="1"/>
    <col min="1292" max="1538" width="10.26953125" style="342"/>
    <col min="1539" max="1539" width="18.453125" style="342" customWidth="1"/>
    <col min="1540" max="1540" width="11.1796875" style="342" customWidth="1"/>
    <col min="1541" max="1541" width="12.26953125" style="342" customWidth="1"/>
    <col min="1542" max="1542" width="23.54296875" style="342" customWidth="1"/>
    <col min="1543" max="1543" width="9.1796875" style="342" customWidth="1"/>
    <col min="1544" max="1544" width="11.1796875" style="342" customWidth="1"/>
    <col min="1545" max="1545" width="7.81640625" style="342" customWidth="1"/>
    <col min="1546" max="1546" width="5" style="342" customWidth="1"/>
    <col min="1547" max="1547" width="2.453125" style="342" customWidth="1"/>
    <col min="1548" max="1794" width="10.26953125" style="342"/>
    <col min="1795" max="1795" width="18.453125" style="342" customWidth="1"/>
    <col min="1796" max="1796" width="11.1796875" style="342" customWidth="1"/>
    <col min="1797" max="1797" width="12.26953125" style="342" customWidth="1"/>
    <col min="1798" max="1798" width="23.54296875" style="342" customWidth="1"/>
    <col min="1799" max="1799" width="9.1796875" style="342" customWidth="1"/>
    <col min="1800" max="1800" width="11.1796875" style="342" customWidth="1"/>
    <col min="1801" max="1801" width="7.81640625" style="342" customWidth="1"/>
    <col min="1802" max="1802" width="5" style="342" customWidth="1"/>
    <col min="1803" max="1803" width="2.453125" style="342" customWidth="1"/>
    <col min="1804" max="2050" width="10.26953125" style="342"/>
    <col min="2051" max="2051" width="18.453125" style="342" customWidth="1"/>
    <col min="2052" max="2052" width="11.1796875" style="342" customWidth="1"/>
    <col min="2053" max="2053" width="12.26953125" style="342" customWidth="1"/>
    <col min="2054" max="2054" width="23.54296875" style="342" customWidth="1"/>
    <col min="2055" max="2055" width="9.1796875" style="342" customWidth="1"/>
    <col min="2056" max="2056" width="11.1796875" style="342" customWidth="1"/>
    <col min="2057" max="2057" width="7.81640625" style="342" customWidth="1"/>
    <col min="2058" max="2058" width="5" style="342" customWidth="1"/>
    <col min="2059" max="2059" width="2.453125" style="342" customWidth="1"/>
    <col min="2060" max="2306" width="10.26953125" style="342"/>
    <col min="2307" max="2307" width="18.453125" style="342" customWidth="1"/>
    <col min="2308" max="2308" width="11.1796875" style="342" customWidth="1"/>
    <col min="2309" max="2309" width="12.26953125" style="342" customWidth="1"/>
    <col min="2310" max="2310" width="23.54296875" style="342" customWidth="1"/>
    <col min="2311" max="2311" width="9.1796875" style="342" customWidth="1"/>
    <col min="2312" max="2312" width="11.1796875" style="342" customWidth="1"/>
    <col min="2313" max="2313" width="7.81640625" style="342" customWidth="1"/>
    <col min="2314" max="2314" width="5" style="342" customWidth="1"/>
    <col min="2315" max="2315" width="2.453125" style="342" customWidth="1"/>
    <col min="2316" max="2562" width="10.26953125" style="342"/>
    <col min="2563" max="2563" width="18.453125" style="342" customWidth="1"/>
    <col min="2564" max="2564" width="11.1796875" style="342" customWidth="1"/>
    <col min="2565" max="2565" width="12.26953125" style="342" customWidth="1"/>
    <col min="2566" max="2566" width="23.54296875" style="342" customWidth="1"/>
    <col min="2567" max="2567" width="9.1796875" style="342" customWidth="1"/>
    <col min="2568" max="2568" width="11.1796875" style="342" customWidth="1"/>
    <col min="2569" max="2569" width="7.81640625" style="342" customWidth="1"/>
    <col min="2570" max="2570" width="5" style="342" customWidth="1"/>
    <col min="2571" max="2571" width="2.453125" style="342" customWidth="1"/>
    <col min="2572" max="2818" width="10.26953125" style="342"/>
    <col min="2819" max="2819" width="18.453125" style="342" customWidth="1"/>
    <col min="2820" max="2820" width="11.1796875" style="342" customWidth="1"/>
    <col min="2821" max="2821" width="12.26953125" style="342" customWidth="1"/>
    <col min="2822" max="2822" width="23.54296875" style="342" customWidth="1"/>
    <col min="2823" max="2823" width="9.1796875" style="342" customWidth="1"/>
    <col min="2824" max="2824" width="11.1796875" style="342" customWidth="1"/>
    <col min="2825" max="2825" width="7.81640625" style="342" customWidth="1"/>
    <col min="2826" max="2826" width="5" style="342" customWidth="1"/>
    <col min="2827" max="2827" width="2.453125" style="342" customWidth="1"/>
    <col min="2828" max="3074" width="10.26953125" style="342"/>
    <col min="3075" max="3075" width="18.453125" style="342" customWidth="1"/>
    <col min="3076" max="3076" width="11.1796875" style="342" customWidth="1"/>
    <col min="3077" max="3077" width="12.26953125" style="342" customWidth="1"/>
    <col min="3078" max="3078" width="23.54296875" style="342" customWidth="1"/>
    <col min="3079" max="3079" width="9.1796875" style="342" customWidth="1"/>
    <col min="3080" max="3080" width="11.1796875" style="342" customWidth="1"/>
    <col min="3081" max="3081" width="7.81640625" style="342" customWidth="1"/>
    <col min="3082" max="3082" width="5" style="342" customWidth="1"/>
    <col min="3083" max="3083" width="2.453125" style="342" customWidth="1"/>
    <col min="3084" max="3330" width="10.26953125" style="342"/>
    <col min="3331" max="3331" width="18.453125" style="342" customWidth="1"/>
    <col min="3332" max="3332" width="11.1796875" style="342" customWidth="1"/>
    <col min="3333" max="3333" width="12.26953125" style="342" customWidth="1"/>
    <col min="3334" max="3334" width="23.54296875" style="342" customWidth="1"/>
    <col min="3335" max="3335" width="9.1796875" style="342" customWidth="1"/>
    <col min="3336" max="3336" width="11.1796875" style="342" customWidth="1"/>
    <col min="3337" max="3337" width="7.81640625" style="342" customWidth="1"/>
    <col min="3338" max="3338" width="5" style="342" customWidth="1"/>
    <col min="3339" max="3339" width="2.453125" style="342" customWidth="1"/>
    <col min="3340" max="3586" width="10.26953125" style="342"/>
    <col min="3587" max="3587" width="18.453125" style="342" customWidth="1"/>
    <col min="3588" max="3588" width="11.1796875" style="342" customWidth="1"/>
    <col min="3589" max="3589" width="12.26953125" style="342" customWidth="1"/>
    <col min="3590" max="3590" width="23.54296875" style="342" customWidth="1"/>
    <col min="3591" max="3591" width="9.1796875" style="342" customWidth="1"/>
    <col min="3592" max="3592" width="11.1796875" style="342" customWidth="1"/>
    <col min="3593" max="3593" width="7.81640625" style="342" customWidth="1"/>
    <col min="3594" max="3594" width="5" style="342" customWidth="1"/>
    <col min="3595" max="3595" width="2.453125" style="342" customWidth="1"/>
    <col min="3596" max="3842" width="10.26953125" style="342"/>
    <col min="3843" max="3843" width="18.453125" style="342" customWidth="1"/>
    <col min="3844" max="3844" width="11.1796875" style="342" customWidth="1"/>
    <col min="3845" max="3845" width="12.26953125" style="342" customWidth="1"/>
    <col min="3846" max="3846" width="23.54296875" style="342" customWidth="1"/>
    <col min="3847" max="3847" width="9.1796875" style="342" customWidth="1"/>
    <col min="3848" max="3848" width="11.1796875" style="342" customWidth="1"/>
    <col min="3849" max="3849" width="7.81640625" style="342" customWidth="1"/>
    <col min="3850" max="3850" width="5" style="342" customWidth="1"/>
    <col min="3851" max="3851" width="2.453125" style="342" customWidth="1"/>
    <col min="3852" max="4098" width="10.26953125" style="342"/>
    <col min="4099" max="4099" width="18.453125" style="342" customWidth="1"/>
    <col min="4100" max="4100" width="11.1796875" style="342" customWidth="1"/>
    <col min="4101" max="4101" width="12.26953125" style="342" customWidth="1"/>
    <col min="4102" max="4102" width="23.54296875" style="342" customWidth="1"/>
    <col min="4103" max="4103" width="9.1796875" style="342" customWidth="1"/>
    <col min="4104" max="4104" width="11.1796875" style="342" customWidth="1"/>
    <col min="4105" max="4105" width="7.81640625" style="342" customWidth="1"/>
    <col min="4106" max="4106" width="5" style="342" customWidth="1"/>
    <col min="4107" max="4107" width="2.453125" style="342" customWidth="1"/>
    <col min="4108" max="4354" width="10.26953125" style="342"/>
    <col min="4355" max="4355" width="18.453125" style="342" customWidth="1"/>
    <col min="4356" max="4356" width="11.1796875" style="342" customWidth="1"/>
    <col min="4357" max="4357" width="12.26953125" style="342" customWidth="1"/>
    <col min="4358" max="4358" width="23.54296875" style="342" customWidth="1"/>
    <col min="4359" max="4359" width="9.1796875" style="342" customWidth="1"/>
    <col min="4360" max="4360" width="11.1796875" style="342" customWidth="1"/>
    <col min="4361" max="4361" width="7.81640625" style="342" customWidth="1"/>
    <col min="4362" max="4362" width="5" style="342" customWidth="1"/>
    <col min="4363" max="4363" width="2.453125" style="342" customWidth="1"/>
    <col min="4364" max="4610" width="10.26953125" style="342"/>
    <col min="4611" max="4611" width="18.453125" style="342" customWidth="1"/>
    <col min="4612" max="4612" width="11.1796875" style="342" customWidth="1"/>
    <col min="4613" max="4613" width="12.26953125" style="342" customWidth="1"/>
    <col min="4614" max="4614" width="23.54296875" style="342" customWidth="1"/>
    <col min="4615" max="4615" width="9.1796875" style="342" customWidth="1"/>
    <col min="4616" max="4616" width="11.1796875" style="342" customWidth="1"/>
    <col min="4617" max="4617" width="7.81640625" style="342" customWidth="1"/>
    <col min="4618" max="4618" width="5" style="342" customWidth="1"/>
    <col min="4619" max="4619" width="2.453125" style="342" customWidth="1"/>
    <col min="4620" max="4866" width="10.26953125" style="342"/>
    <col min="4867" max="4867" width="18.453125" style="342" customWidth="1"/>
    <col min="4868" max="4868" width="11.1796875" style="342" customWidth="1"/>
    <col min="4869" max="4869" width="12.26953125" style="342" customWidth="1"/>
    <col min="4870" max="4870" width="23.54296875" style="342" customWidth="1"/>
    <col min="4871" max="4871" width="9.1796875" style="342" customWidth="1"/>
    <col min="4872" max="4872" width="11.1796875" style="342" customWidth="1"/>
    <col min="4873" max="4873" width="7.81640625" style="342" customWidth="1"/>
    <col min="4874" max="4874" width="5" style="342" customWidth="1"/>
    <col min="4875" max="4875" width="2.453125" style="342" customWidth="1"/>
    <col min="4876" max="5122" width="10.26953125" style="342"/>
    <col min="5123" max="5123" width="18.453125" style="342" customWidth="1"/>
    <col min="5124" max="5124" width="11.1796875" style="342" customWidth="1"/>
    <col min="5125" max="5125" width="12.26953125" style="342" customWidth="1"/>
    <col min="5126" max="5126" width="23.54296875" style="342" customWidth="1"/>
    <col min="5127" max="5127" width="9.1796875" style="342" customWidth="1"/>
    <col min="5128" max="5128" width="11.1796875" style="342" customWidth="1"/>
    <col min="5129" max="5129" width="7.81640625" style="342" customWidth="1"/>
    <col min="5130" max="5130" width="5" style="342" customWidth="1"/>
    <col min="5131" max="5131" width="2.453125" style="342" customWidth="1"/>
    <col min="5132" max="5378" width="10.26953125" style="342"/>
    <col min="5379" max="5379" width="18.453125" style="342" customWidth="1"/>
    <col min="5380" max="5380" width="11.1796875" style="342" customWidth="1"/>
    <col min="5381" max="5381" width="12.26953125" style="342" customWidth="1"/>
    <col min="5382" max="5382" width="23.54296875" style="342" customWidth="1"/>
    <col min="5383" max="5383" width="9.1796875" style="342" customWidth="1"/>
    <col min="5384" max="5384" width="11.1796875" style="342" customWidth="1"/>
    <col min="5385" max="5385" width="7.81640625" style="342" customWidth="1"/>
    <col min="5386" max="5386" width="5" style="342" customWidth="1"/>
    <col min="5387" max="5387" width="2.453125" style="342" customWidth="1"/>
    <col min="5388" max="5634" width="10.26953125" style="342"/>
    <col min="5635" max="5635" width="18.453125" style="342" customWidth="1"/>
    <col min="5636" max="5636" width="11.1796875" style="342" customWidth="1"/>
    <col min="5637" max="5637" width="12.26953125" style="342" customWidth="1"/>
    <col min="5638" max="5638" width="23.54296875" style="342" customWidth="1"/>
    <col min="5639" max="5639" width="9.1796875" style="342" customWidth="1"/>
    <col min="5640" max="5640" width="11.1796875" style="342" customWidth="1"/>
    <col min="5641" max="5641" width="7.81640625" style="342" customWidth="1"/>
    <col min="5642" max="5642" width="5" style="342" customWidth="1"/>
    <col min="5643" max="5643" width="2.453125" style="342" customWidth="1"/>
    <col min="5644" max="5890" width="10.26953125" style="342"/>
    <col min="5891" max="5891" width="18.453125" style="342" customWidth="1"/>
    <col min="5892" max="5892" width="11.1796875" style="342" customWidth="1"/>
    <col min="5893" max="5893" width="12.26953125" style="342" customWidth="1"/>
    <col min="5894" max="5894" width="23.54296875" style="342" customWidth="1"/>
    <col min="5895" max="5895" width="9.1796875" style="342" customWidth="1"/>
    <col min="5896" max="5896" width="11.1796875" style="342" customWidth="1"/>
    <col min="5897" max="5897" width="7.81640625" style="342" customWidth="1"/>
    <col min="5898" max="5898" width="5" style="342" customWidth="1"/>
    <col min="5899" max="5899" width="2.453125" style="342" customWidth="1"/>
    <col min="5900" max="6146" width="10.26953125" style="342"/>
    <col min="6147" max="6147" width="18.453125" style="342" customWidth="1"/>
    <col min="6148" max="6148" width="11.1796875" style="342" customWidth="1"/>
    <col min="6149" max="6149" width="12.26953125" style="342" customWidth="1"/>
    <col min="6150" max="6150" width="23.54296875" style="342" customWidth="1"/>
    <col min="6151" max="6151" width="9.1796875" style="342" customWidth="1"/>
    <col min="6152" max="6152" width="11.1796875" style="342" customWidth="1"/>
    <col min="6153" max="6153" width="7.81640625" style="342" customWidth="1"/>
    <col min="6154" max="6154" width="5" style="342" customWidth="1"/>
    <col min="6155" max="6155" width="2.453125" style="342" customWidth="1"/>
    <col min="6156" max="6402" width="10.26953125" style="342"/>
    <col min="6403" max="6403" width="18.453125" style="342" customWidth="1"/>
    <col min="6404" max="6404" width="11.1796875" style="342" customWidth="1"/>
    <col min="6405" max="6405" width="12.26953125" style="342" customWidth="1"/>
    <col min="6406" max="6406" width="23.54296875" style="342" customWidth="1"/>
    <col min="6407" max="6407" width="9.1796875" style="342" customWidth="1"/>
    <col min="6408" max="6408" width="11.1796875" style="342" customWidth="1"/>
    <col min="6409" max="6409" width="7.81640625" style="342" customWidth="1"/>
    <col min="6410" max="6410" width="5" style="342" customWidth="1"/>
    <col min="6411" max="6411" width="2.453125" style="342" customWidth="1"/>
    <col min="6412" max="6658" width="10.26953125" style="342"/>
    <col min="6659" max="6659" width="18.453125" style="342" customWidth="1"/>
    <col min="6660" max="6660" width="11.1796875" style="342" customWidth="1"/>
    <col min="6661" max="6661" width="12.26953125" style="342" customWidth="1"/>
    <col min="6662" max="6662" width="23.54296875" style="342" customWidth="1"/>
    <col min="6663" max="6663" width="9.1796875" style="342" customWidth="1"/>
    <col min="6664" max="6664" width="11.1796875" style="342" customWidth="1"/>
    <col min="6665" max="6665" width="7.81640625" style="342" customWidth="1"/>
    <col min="6666" max="6666" width="5" style="342" customWidth="1"/>
    <col min="6667" max="6667" width="2.453125" style="342" customWidth="1"/>
    <col min="6668" max="6914" width="10.26953125" style="342"/>
    <col min="6915" max="6915" width="18.453125" style="342" customWidth="1"/>
    <col min="6916" max="6916" width="11.1796875" style="342" customWidth="1"/>
    <col min="6917" max="6917" width="12.26953125" style="342" customWidth="1"/>
    <col min="6918" max="6918" width="23.54296875" style="342" customWidth="1"/>
    <col min="6919" max="6919" width="9.1796875" style="342" customWidth="1"/>
    <col min="6920" max="6920" width="11.1796875" style="342" customWidth="1"/>
    <col min="6921" max="6921" width="7.81640625" style="342" customWidth="1"/>
    <col min="6922" max="6922" width="5" style="342" customWidth="1"/>
    <col min="6923" max="6923" width="2.453125" style="342" customWidth="1"/>
    <col min="6924" max="7170" width="10.26953125" style="342"/>
    <col min="7171" max="7171" width="18.453125" style="342" customWidth="1"/>
    <col min="7172" max="7172" width="11.1796875" style="342" customWidth="1"/>
    <col min="7173" max="7173" width="12.26953125" style="342" customWidth="1"/>
    <col min="7174" max="7174" width="23.54296875" style="342" customWidth="1"/>
    <col min="7175" max="7175" width="9.1796875" style="342" customWidth="1"/>
    <col min="7176" max="7176" width="11.1796875" style="342" customWidth="1"/>
    <col min="7177" max="7177" width="7.81640625" style="342" customWidth="1"/>
    <col min="7178" max="7178" width="5" style="342" customWidth="1"/>
    <col min="7179" max="7179" width="2.453125" style="342" customWidth="1"/>
    <col min="7180" max="7426" width="10.26953125" style="342"/>
    <col min="7427" max="7427" width="18.453125" style="342" customWidth="1"/>
    <col min="7428" max="7428" width="11.1796875" style="342" customWidth="1"/>
    <col min="7429" max="7429" width="12.26953125" style="342" customWidth="1"/>
    <col min="7430" max="7430" width="23.54296875" style="342" customWidth="1"/>
    <col min="7431" max="7431" width="9.1796875" style="342" customWidth="1"/>
    <col min="7432" max="7432" width="11.1796875" style="342" customWidth="1"/>
    <col min="7433" max="7433" width="7.81640625" style="342" customWidth="1"/>
    <col min="7434" max="7434" width="5" style="342" customWidth="1"/>
    <col min="7435" max="7435" width="2.453125" style="342" customWidth="1"/>
    <col min="7436" max="7682" width="10.26953125" style="342"/>
    <col min="7683" max="7683" width="18.453125" style="342" customWidth="1"/>
    <col min="7684" max="7684" width="11.1796875" style="342" customWidth="1"/>
    <col min="7685" max="7685" width="12.26953125" style="342" customWidth="1"/>
    <col min="7686" max="7686" width="23.54296875" style="342" customWidth="1"/>
    <col min="7687" max="7687" width="9.1796875" style="342" customWidth="1"/>
    <col min="7688" max="7688" width="11.1796875" style="342" customWidth="1"/>
    <col min="7689" max="7689" width="7.81640625" style="342" customWidth="1"/>
    <col min="7690" max="7690" width="5" style="342" customWidth="1"/>
    <col min="7691" max="7691" width="2.453125" style="342" customWidth="1"/>
    <col min="7692" max="7938" width="10.26953125" style="342"/>
    <col min="7939" max="7939" width="18.453125" style="342" customWidth="1"/>
    <col min="7940" max="7940" width="11.1796875" style="342" customWidth="1"/>
    <col min="7941" max="7941" width="12.26953125" style="342" customWidth="1"/>
    <col min="7942" max="7942" width="23.54296875" style="342" customWidth="1"/>
    <col min="7943" max="7943" width="9.1796875" style="342" customWidth="1"/>
    <col min="7944" max="7944" width="11.1796875" style="342" customWidth="1"/>
    <col min="7945" max="7945" width="7.81640625" style="342" customWidth="1"/>
    <col min="7946" max="7946" width="5" style="342" customWidth="1"/>
    <col min="7947" max="7947" width="2.453125" style="342" customWidth="1"/>
    <col min="7948" max="8194" width="10.26953125" style="342"/>
    <col min="8195" max="8195" width="18.453125" style="342" customWidth="1"/>
    <col min="8196" max="8196" width="11.1796875" style="342" customWidth="1"/>
    <col min="8197" max="8197" width="12.26953125" style="342" customWidth="1"/>
    <col min="8198" max="8198" width="23.54296875" style="342" customWidth="1"/>
    <col min="8199" max="8199" width="9.1796875" style="342" customWidth="1"/>
    <col min="8200" max="8200" width="11.1796875" style="342" customWidth="1"/>
    <col min="8201" max="8201" width="7.81640625" style="342" customWidth="1"/>
    <col min="8202" max="8202" width="5" style="342" customWidth="1"/>
    <col min="8203" max="8203" width="2.453125" style="342" customWidth="1"/>
    <col min="8204" max="8450" width="10.26953125" style="342"/>
    <col min="8451" max="8451" width="18.453125" style="342" customWidth="1"/>
    <col min="8452" max="8452" width="11.1796875" style="342" customWidth="1"/>
    <col min="8453" max="8453" width="12.26953125" style="342" customWidth="1"/>
    <col min="8454" max="8454" width="23.54296875" style="342" customWidth="1"/>
    <col min="8455" max="8455" width="9.1796875" style="342" customWidth="1"/>
    <col min="8456" max="8456" width="11.1796875" style="342" customWidth="1"/>
    <col min="8457" max="8457" width="7.81640625" style="342" customWidth="1"/>
    <col min="8458" max="8458" width="5" style="342" customWidth="1"/>
    <col min="8459" max="8459" width="2.453125" style="342" customWidth="1"/>
    <col min="8460" max="8706" width="10.26953125" style="342"/>
    <col min="8707" max="8707" width="18.453125" style="342" customWidth="1"/>
    <col min="8708" max="8708" width="11.1796875" style="342" customWidth="1"/>
    <col min="8709" max="8709" width="12.26953125" style="342" customWidth="1"/>
    <col min="8710" max="8710" width="23.54296875" style="342" customWidth="1"/>
    <col min="8711" max="8711" width="9.1796875" style="342" customWidth="1"/>
    <col min="8712" max="8712" width="11.1796875" style="342" customWidth="1"/>
    <col min="8713" max="8713" width="7.81640625" style="342" customWidth="1"/>
    <col min="8714" max="8714" width="5" style="342" customWidth="1"/>
    <col min="8715" max="8715" width="2.453125" style="342" customWidth="1"/>
    <col min="8716" max="8962" width="10.26953125" style="342"/>
    <col min="8963" max="8963" width="18.453125" style="342" customWidth="1"/>
    <col min="8964" max="8964" width="11.1796875" style="342" customWidth="1"/>
    <col min="8965" max="8965" width="12.26953125" style="342" customWidth="1"/>
    <col min="8966" max="8966" width="23.54296875" style="342" customWidth="1"/>
    <col min="8967" max="8967" width="9.1796875" style="342" customWidth="1"/>
    <col min="8968" max="8968" width="11.1796875" style="342" customWidth="1"/>
    <col min="8969" max="8969" width="7.81640625" style="342" customWidth="1"/>
    <col min="8970" max="8970" width="5" style="342" customWidth="1"/>
    <col min="8971" max="8971" width="2.453125" style="342" customWidth="1"/>
    <col min="8972" max="9218" width="10.26953125" style="342"/>
    <col min="9219" max="9219" width="18.453125" style="342" customWidth="1"/>
    <col min="9220" max="9220" width="11.1796875" style="342" customWidth="1"/>
    <col min="9221" max="9221" width="12.26953125" style="342" customWidth="1"/>
    <col min="9222" max="9222" width="23.54296875" style="342" customWidth="1"/>
    <col min="9223" max="9223" width="9.1796875" style="342" customWidth="1"/>
    <col min="9224" max="9224" width="11.1796875" style="342" customWidth="1"/>
    <col min="9225" max="9225" width="7.81640625" style="342" customWidth="1"/>
    <col min="9226" max="9226" width="5" style="342" customWidth="1"/>
    <col min="9227" max="9227" width="2.453125" style="342" customWidth="1"/>
    <col min="9228" max="9474" width="10.26953125" style="342"/>
    <col min="9475" max="9475" width="18.453125" style="342" customWidth="1"/>
    <col min="9476" max="9476" width="11.1796875" style="342" customWidth="1"/>
    <col min="9477" max="9477" width="12.26953125" style="342" customWidth="1"/>
    <col min="9478" max="9478" width="23.54296875" style="342" customWidth="1"/>
    <col min="9479" max="9479" width="9.1796875" style="342" customWidth="1"/>
    <col min="9480" max="9480" width="11.1796875" style="342" customWidth="1"/>
    <col min="9481" max="9481" width="7.81640625" style="342" customWidth="1"/>
    <col min="9482" max="9482" width="5" style="342" customWidth="1"/>
    <col min="9483" max="9483" width="2.453125" style="342" customWidth="1"/>
    <col min="9484" max="9730" width="10.26953125" style="342"/>
    <col min="9731" max="9731" width="18.453125" style="342" customWidth="1"/>
    <col min="9732" max="9732" width="11.1796875" style="342" customWidth="1"/>
    <col min="9733" max="9733" width="12.26953125" style="342" customWidth="1"/>
    <col min="9734" max="9734" width="23.54296875" style="342" customWidth="1"/>
    <col min="9735" max="9735" width="9.1796875" style="342" customWidth="1"/>
    <col min="9736" max="9736" width="11.1796875" style="342" customWidth="1"/>
    <col min="9737" max="9737" width="7.81640625" style="342" customWidth="1"/>
    <col min="9738" max="9738" width="5" style="342" customWidth="1"/>
    <col min="9739" max="9739" width="2.453125" style="342" customWidth="1"/>
    <col min="9740" max="9986" width="10.26953125" style="342"/>
    <col min="9987" max="9987" width="18.453125" style="342" customWidth="1"/>
    <col min="9988" max="9988" width="11.1796875" style="342" customWidth="1"/>
    <col min="9989" max="9989" width="12.26953125" style="342" customWidth="1"/>
    <col min="9990" max="9990" width="23.54296875" style="342" customWidth="1"/>
    <col min="9991" max="9991" width="9.1796875" style="342" customWidth="1"/>
    <col min="9992" max="9992" width="11.1796875" style="342" customWidth="1"/>
    <col min="9993" max="9993" width="7.81640625" style="342" customWidth="1"/>
    <col min="9994" max="9994" width="5" style="342" customWidth="1"/>
    <col min="9995" max="9995" width="2.453125" style="342" customWidth="1"/>
    <col min="9996" max="10242" width="10.26953125" style="342"/>
    <col min="10243" max="10243" width="18.453125" style="342" customWidth="1"/>
    <col min="10244" max="10244" width="11.1796875" style="342" customWidth="1"/>
    <col min="10245" max="10245" width="12.26953125" style="342" customWidth="1"/>
    <col min="10246" max="10246" width="23.54296875" style="342" customWidth="1"/>
    <col min="10247" max="10247" width="9.1796875" style="342" customWidth="1"/>
    <col min="10248" max="10248" width="11.1796875" style="342" customWidth="1"/>
    <col min="10249" max="10249" width="7.81640625" style="342" customWidth="1"/>
    <col min="10250" max="10250" width="5" style="342" customWidth="1"/>
    <col min="10251" max="10251" width="2.453125" style="342" customWidth="1"/>
    <col min="10252" max="10498" width="10.26953125" style="342"/>
    <col min="10499" max="10499" width="18.453125" style="342" customWidth="1"/>
    <col min="10500" max="10500" width="11.1796875" style="342" customWidth="1"/>
    <col min="10501" max="10501" width="12.26953125" style="342" customWidth="1"/>
    <col min="10502" max="10502" width="23.54296875" style="342" customWidth="1"/>
    <col min="10503" max="10503" width="9.1796875" style="342" customWidth="1"/>
    <col min="10504" max="10504" width="11.1796875" style="342" customWidth="1"/>
    <col min="10505" max="10505" width="7.81640625" style="342" customWidth="1"/>
    <col min="10506" max="10506" width="5" style="342" customWidth="1"/>
    <col min="10507" max="10507" width="2.453125" style="342" customWidth="1"/>
    <col min="10508" max="10754" width="10.26953125" style="342"/>
    <col min="10755" max="10755" width="18.453125" style="342" customWidth="1"/>
    <col min="10756" max="10756" width="11.1796875" style="342" customWidth="1"/>
    <col min="10757" max="10757" width="12.26953125" style="342" customWidth="1"/>
    <col min="10758" max="10758" width="23.54296875" style="342" customWidth="1"/>
    <col min="10759" max="10759" width="9.1796875" style="342" customWidth="1"/>
    <col min="10760" max="10760" width="11.1796875" style="342" customWidth="1"/>
    <col min="10761" max="10761" width="7.81640625" style="342" customWidth="1"/>
    <col min="10762" max="10762" width="5" style="342" customWidth="1"/>
    <col min="10763" max="10763" width="2.453125" style="342" customWidth="1"/>
    <col min="10764" max="11010" width="10.26953125" style="342"/>
    <col min="11011" max="11011" width="18.453125" style="342" customWidth="1"/>
    <col min="11012" max="11012" width="11.1796875" style="342" customWidth="1"/>
    <col min="11013" max="11013" width="12.26953125" style="342" customWidth="1"/>
    <col min="11014" max="11014" width="23.54296875" style="342" customWidth="1"/>
    <col min="11015" max="11015" width="9.1796875" style="342" customWidth="1"/>
    <col min="11016" max="11016" width="11.1796875" style="342" customWidth="1"/>
    <col min="11017" max="11017" width="7.81640625" style="342" customWidth="1"/>
    <col min="11018" max="11018" width="5" style="342" customWidth="1"/>
    <col min="11019" max="11019" width="2.453125" style="342" customWidth="1"/>
    <col min="11020" max="11266" width="10.26953125" style="342"/>
    <col min="11267" max="11267" width="18.453125" style="342" customWidth="1"/>
    <col min="11268" max="11268" width="11.1796875" style="342" customWidth="1"/>
    <col min="11269" max="11269" width="12.26953125" style="342" customWidth="1"/>
    <col min="11270" max="11270" width="23.54296875" style="342" customWidth="1"/>
    <col min="11271" max="11271" width="9.1796875" style="342" customWidth="1"/>
    <col min="11272" max="11272" width="11.1796875" style="342" customWidth="1"/>
    <col min="11273" max="11273" width="7.81640625" style="342" customWidth="1"/>
    <col min="11274" max="11274" width="5" style="342" customWidth="1"/>
    <col min="11275" max="11275" width="2.453125" style="342" customWidth="1"/>
    <col min="11276" max="11522" width="10.26953125" style="342"/>
    <col min="11523" max="11523" width="18.453125" style="342" customWidth="1"/>
    <col min="11524" max="11524" width="11.1796875" style="342" customWidth="1"/>
    <col min="11525" max="11525" width="12.26953125" style="342" customWidth="1"/>
    <col min="11526" max="11526" width="23.54296875" style="342" customWidth="1"/>
    <col min="11527" max="11527" width="9.1796875" style="342" customWidth="1"/>
    <col min="11528" max="11528" width="11.1796875" style="342" customWidth="1"/>
    <col min="11529" max="11529" width="7.81640625" style="342" customWidth="1"/>
    <col min="11530" max="11530" width="5" style="342" customWidth="1"/>
    <col min="11531" max="11531" width="2.453125" style="342" customWidth="1"/>
    <col min="11532" max="11778" width="10.26953125" style="342"/>
    <col min="11779" max="11779" width="18.453125" style="342" customWidth="1"/>
    <col min="11780" max="11780" width="11.1796875" style="342" customWidth="1"/>
    <col min="11781" max="11781" width="12.26953125" style="342" customWidth="1"/>
    <col min="11782" max="11782" width="23.54296875" style="342" customWidth="1"/>
    <col min="11783" max="11783" width="9.1796875" style="342" customWidth="1"/>
    <col min="11784" max="11784" width="11.1796875" style="342" customWidth="1"/>
    <col min="11785" max="11785" width="7.81640625" style="342" customWidth="1"/>
    <col min="11786" max="11786" width="5" style="342" customWidth="1"/>
    <col min="11787" max="11787" width="2.453125" style="342" customWidth="1"/>
    <col min="11788" max="12034" width="10.26953125" style="342"/>
    <col min="12035" max="12035" width="18.453125" style="342" customWidth="1"/>
    <col min="12036" max="12036" width="11.1796875" style="342" customWidth="1"/>
    <col min="12037" max="12037" width="12.26953125" style="342" customWidth="1"/>
    <col min="12038" max="12038" width="23.54296875" style="342" customWidth="1"/>
    <col min="12039" max="12039" width="9.1796875" style="342" customWidth="1"/>
    <col min="12040" max="12040" width="11.1796875" style="342" customWidth="1"/>
    <col min="12041" max="12041" width="7.81640625" style="342" customWidth="1"/>
    <col min="12042" max="12042" width="5" style="342" customWidth="1"/>
    <col min="12043" max="12043" width="2.453125" style="342" customWidth="1"/>
    <col min="12044" max="12290" width="10.26953125" style="342"/>
    <col min="12291" max="12291" width="18.453125" style="342" customWidth="1"/>
    <col min="12292" max="12292" width="11.1796875" style="342" customWidth="1"/>
    <col min="12293" max="12293" width="12.26953125" style="342" customWidth="1"/>
    <col min="12294" max="12294" width="23.54296875" style="342" customWidth="1"/>
    <col min="12295" max="12295" width="9.1796875" style="342" customWidth="1"/>
    <col min="12296" max="12296" width="11.1796875" style="342" customWidth="1"/>
    <col min="12297" max="12297" width="7.81640625" style="342" customWidth="1"/>
    <col min="12298" max="12298" width="5" style="342" customWidth="1"/>
    <col min="12299" max="12299" width="2.453125" style="342" customWidth="1"/>
    <col min="12300" max="12546" width="10.26953125" style="342"/>
    <col min="12547" max="12547" width="18.453125" style="342" customWidth="1"/>
    <col min="12548" max="12548" width="11.1796875" style="342" customWidth="1"/>
    <col min="12549" max="12549" width="12.26953125" style="342" customWidth="1"/>
    <col min="12550" max="12550" width="23.54296875" style="342" customWidth="1"/>
    <col min="12551" max="12551" width="9.1796875" style="342" customWidth="1"/>
    <col min="12552" max="12552" width="11.1796875" style="342" customWidth="1"/>
    <col min="12553" max="12553" width="7.81640625" style="342" customWidth="1"/>
    <col min="12554" max="12554" width="5" style="342" customWidth="1"/>
    <col min="12555" max="12555" width="2.453125" style="342" customWidth="1"/>
    <col min="12556" max="12802" width="10.26953125" style="342"/>
    <col min="12803" max="12803" width="18.453125" style="342" customWidth="1"/>
    <col min="12804" max="12804" width="11.1796875" style="342" customWidth="1"/>
    <col min="12805" max="12805" width="12.26953125" style="342" customWidth="1"/>
    <col min="12806" max="12806" width="23.54296875" style="342" customWidth="1"/>
    <col min="12807" max="12807" width="9.1796875" style="342" customWidth="1"/>
    <col min="12808" max="12808" width="11.1796875" style="342" customWidth="1"/>
    <col min="12809" max="12809" width="7.81640625" style="342" customWidth="1"/>
    <col min="12810" max="12810" width="5" style="342" customWidth="1"/>
    <col min="12811" max="12811" width="2.453125" style="342" customWidth="1"/>
    <col min="12812" max="13058" width="10.26953125" style="342"/>
    <col min="13059" max="13059" width="18.453125" style="342" customWidth="1"/>
    <col min="13060" max="13060" width="11.1796875" style="342" customWidth="1"/>
    <col min="13061" max="13061" width="12.26953125" style="342" customWidth="1"/>
    <col min="13062" max="13062" width="23.54296875" style="342" customWidth="1"/>
    <col min="13063" max="13063" width="9.1796875" style="342" customWidth="1"/>
    <col min="13064" max="13064" width="11.1796875" style="342" customWidth="1"/>
    <col min="13065" max="13065" width="7.81640625" style="342" customWidth="1"/>
    <col min="13066" max="13066" width="5" style="342" customWidth="1"/>
    <col min="13067" max="13067" width="2.453125" style="342" customWidth="1"/>
    <col min="13068" max="13314" width="10.26953125" style="342"/>
    <col min="13315" max="13315" width="18.453125" style="342" customWidth="1"/>
    <col min="13316" max="13316" width="11.1796875" style="342" customWidth="1"/>
    <col min="13317" max="13317" width="12.26953125" style="342" customWidth="1"/>
    <col min="13318" max="13318" width="23.54296875" style="342" customWidth="1"/>
    <col min="13319" max="13319" width="9.1796875" style="342" customWidth="1"/>
    <col min="13320" max="13320" width="11.1796875" style="342" customWidth="1"/>
    <col min="13321" max="13321" width="7.81640625" style="342" customWidth="1"/>
    <col min="13322" max="13322" width="5" style="342" customWidth="1"/>
    <col min="13323" max="13323" width="2.453125" style="342" customWidth="1"/>
    <col min="13324" max="13570" width="10.26953125" style="342"/>
    <col min="13571" max="13571" width="18.453125" style="342" customWidth="1"/>
    <col min="13572" max="13572" width="11.1796875" style="342" customWidth="1"/>
    <col min="13573" max="13573" width="12.26953125" style="342" customWidth="1"/>
    <col min="13574" max="13574" width="23.54296875" style="342" customWidth="1"/>
    <col min="13575" max="13575" width="9.1796875" style="342" customWidth="1"/>
    <col min="13576" max="13576" width="11.1796875" style="342" customWidth="1"/>
    <col min="13577" max="13577" width="7.81640625" style="342" customWidth="1"/>
    <col min="13578" max="13578" width="5" style="342" customWidth="1"/>
    <col min="13579" max="13579" width="2.453125" style="342" customWidth="1"/>
    <col min="13580" max="13826" width="10.26953125" style="342"/>
    <col min="13827" max="13827" width="18.453125" style="342" customWidth="1"/>
    <col min="13828" max="13828" width="11.1796875" style="342" customWidth="1"/>
    <col min="13829" max="13829" width="12.26953125" style="342" customWidth="1"/>
    <col min="13830" max="13830" width="23.54296875" style="342" customWidth="1"/>
    <col min="13831" max="13831" width="9.1796875" style="342" customWidth="1"/>
    <col min="13832" max="13832" width="11.1796875" style="342" customWidth="1"/>
    <col min="13833" max="13833" width="7.81640625" style="342" customWidth="1"/>
    <col min="13834" max="13834" width="5" style="342" customWidth="1"/>
    <col min="13835" max="13835" width="2.453125" style="342" customWidth="1"/>
    <col min="13836" max="14082" width="10.26953125" style="342"/>
    <col min="14083" max="14083" width="18.453125" style="342" customWidth="1"/>
    <col min="14084" max="14084" width="11.1796875" style="342" customWidth="1"/>
    <col min="14085" max="14085" width="12.26953125" style="342" customWidth="1"/>
    <col min="14086" max="14086" width="23.54296875" style="342" customWidth="1"/>
    <col min="14087" max="14087" width="9.1796875" style="342" customWidth="1"/>
    <col min="14088" max="14088" width="11.1796875" style="342" customWidth="1"/>
    <col min="14089" max="14089" width="7.81640625" style="342" customWidth="1"/>
    <col min="14090" max="14090" width="5" style="342" customWidth="1"/>
    <col min="14091" max="14091" width="2.453125" style="342" customWidth="1"/>
    <col min="14092" max="14338" width="10.26953125" style="342"/>
    <col min="14339" max="14339" width="18.453125" style="342" customWidth="1"/>
    <col min="14340" max="14340" width="11.1796875" style="342" customWidth="1"/>
    <col min="14341" max="14341" width="12.26953125" style="342" customWidth="1"/>
    <col min="14342" max="14342" width="23.54296875" style="342" customWidth="1"/>
    <col min="14343" max="14343" width="9.1796875" style="342" customWidth="1"/>
    <col min="14344" max="14344" width="11.1796875" style="342" customWidth="1"/>
    <col min="14345" max="14345" width="7.81640625" style="342" customWidth="1"/>
    <col min="14346" max="14346" width="5" style="342" customWidth="1"/>
    <col min="14347" max="14347" width="2.453125" style="342" customWidth="1"/>
    <col min="14348" max="14594" width="10.26953125" style="342"/>
    <col min="14595" max="14595" width="18.453125" style="342" customWidth="1"/>
    <col min="14596" max="14596" width="11.1796875" style="342" customWidth="1"/>
    <col min="14597" max="14597" width="12.26953125" style="342" customWidth="1"/>
    <col min="14598" max="14598" width="23.54296875" style="342" customWidth="1"/>
    <col min="14599" max="14599" width="9.1796875" style="342" customWidth="1"/>
    <col min="14600" max="14600" width="11.1796875" style="342" customWidth="1"/>
    <col min="14601" max="14601" width="7.81640625" style="342" customWidth="1"/>
    <col min="14602" max="14602" width="5" style="342" customWidth="1"/>
    <col min="14603" max="14603" width="2.453125" style="342" customWidth="1"/>
    <col min="14604" max="14850" width="10.26953125" style="342"/>
    <col min="14851" max="14851" width="18.453125" style="342" customWidth="1"/>
    <col min="14852" max="14852" width="11.1796875" style="342" customWidth="1"/>
    <col min="14853" max="14853" width="12.26953125" style="342" customWidth="1"/>
    <col min="14854" max="14854" width="23.54296875" style="342" customWidth="1"/>
    <col min="14855" max="14855" width="9.1796875" style="342" customWidth="1"/>
    <col min="14856" max="14856" width="11.1796875" style="342" customWidth="1"/>
    <col min="14857" max="14857" width="7.81640625" style="342" customWidth="1"/>
    <col min="14858" max="14858" width="5" style="342" customWidth="1"/>
    <col min="14859" max="14859" width="2.453125" style="342" customWidth="1"/>
    <col min="14860" max="15106" width="10.26953125" style="342"/>
    <col min="15107" max="15107" width="18.453125" style="342" customWidth="1"/>
    <col min="15108" max="15108" width="11.1796875" style="342" customWidth="1"/>
    <col min="15109" max="15109" width="12.26953125" style="342" customWidth="1"/>
    <col min="15110" max="15110" width="23.54296875" style="342" customWidth="1"/>
    <col min="15111" max="15111" width="9.1796875" style="342" customWidth="1"/>
    <col min="15112" max="15112" width="11.1796875" style="342" customWidth="1"/>
    <col min="15113" max="15113" width="7.81640625" style="342" customWidth="1"/>
    <col min="15114" max="15114" width="5" style="342" customWidth="1"/>
    <col min="15115" max="15115" width="2.453125" style="342" customWidth="1"/>
    <col min="15116" max="15362" width="10.26953125" style="342"/>
    <col min="15363" max="15363" width="18.453125" style="342" customWidth="1"/>
    <col min="15364" max="15364" width="11.1796875" style="342" customWidth="1"/>
    <col min="15365" max="15365" width="12.26953125" style="342" customWidth="1"/>
    <col min="15366" max="15366" width="23.54296875" style="342" customWidth="1"/>
    <col min="15367" max="15367" width="9.1796875" style="342" customWidth="1"/>
    <col min="15368" max="15368" width="11.1796875" style="342" customWidth="1"/>
    <col min="15369" max="15369" width="7.81640625" style="342" customWidth="1"/>
    <col min="15370" max="15370" width="5" style="342" customWidth="1"/>
    <col min="15371" max="15371" width="2.453125" style="342" customWidth="1"/>
    <col min="15372" max="15618" width="10.26953125" style="342"/>
    <col min="15619" max="15619" width="18.453125" style="342" customWidth="1"/>
    <col min="15620" max="15620" width="11.1796875" style="342" customWidth="1"/>
    <col min="15621" max="15621" width="12.26953125" style="342" customWidth="1"/>
    <col min="15622" max="15622" width="23.54296875" style="342" customWidth="1"/>
    <col min="15623" max="15623" width="9.1796875" style="342" customWidth="1"/>
    <col min="15624" max="15624" width="11.1796875" style="342" customWidth="1"/>
    <col min="15625" max="15625" width="7.81640625" style="342" customWidth="1"/>
    <col min="15626" max="15626" width="5" style="342" customWidth="1"/>
    <col min="15627" max="15627" width="2.453125" style="342" customWidth="1"/>
    <col min="15628" max="15874" width="10.26953125" style="342"/>
    <col min="15875" max="15875" width="18.453125" style="342" customWidth="1"/>
    <col min="15876" max="15876" width="11.1796875" style="342" customWidth="1"/>
    <col min="15877" max="15877" width="12.26953125" style="342" customWidth="1"/>
    <col min="15878" max="15878" width="23.54296875" style="342" customWidth="1"/>
    <col min="15879" max="15879" width="9.1796875" style="342" customWidth="1"/>
    <col min="15880" max="15880" width="11.1796875" style="342" customWidth="1"/>
    <col min="15881" max="15881" width="7.81640625" style="342" customWidth="1"/>
    <col min="15882" max="15882" width="5" style="342" customWidth="1"/>
    <col min="15883" max="15883" width="2.453125" style="342" customWidth="1"/>
    <col min="15884" max="16130" width="10.26953125" style="342"/>
    <col min="16131" max="16131" width="18.453125" style="342" customWidth="1"/>
    <col min="16132" max="16132" width="11.1796875" style="342" customWidth="1"/>
    <col min="16133" max="16133" width="12.26953125" style="342" customWidth="1"/>
    <col min="16134" max="16134" width="23.54296875" style="342" customWidth="1"/>
    <col min="16135" max="16135" width="9.1796875" style="342" customWidth="1"/>
    <col min="16136" max="16136" width="11.1796875" style="342" customWidth="1"/>
    <col min="16137" max="16137" width="7.81640625" style="342" customWidth="1"/>
    <col min="16138" max="16138" width="5" style="342" customWidth="1"/>
    <col min="16139" max="16139" width="2.453125" style="342" customWidth="1"/>
    <col min="16140" max="16384" width="10.26953125" style="342"/>
  </cols>
  <sheetData>
    <row r="1" spans="1:16" s="340" customFormat="1" ht="12" thickBot="1">
      <c r="A1" s="338" t="str">
        <f>'Annual Report'!A2</f>
        <v>Road Initials:    GTC           Year  2013</v>
      </c>
      <c r="C1" s="339"/>
      <c r="D1" s="339"/>
      <c r="E1" s="339"/>
      <c r="F1" s="339"/>
      <c r="G1" s="339"/>
      <c r="K1" s="341" t="s">
        <v>818</v>
      </c>
    </row>
    <row r="2" spans="1:16" s="344" customFormat="1" ht="15.75" customHeight="1">
      <c r="A2" s="2200"/>
      <c r="B2" s="2194" t="s">
        <v>1524</v>
      </c>
      <c r="C2" s="1957"/>
      <c r="D2" s="1957"/>
      <c r="E2" s="1957"/>
      <c r="F2" s="1957"/>
      <c r="G2" s="1957"/>
      <c r="H2" s="1957"/>
      <c r="I2" s="1957"/>
      <c r="J2" s="1957"/>
      <c r="K2" s="1958"/>
      <c r="M2" s="2652"/>
      <c r="N2" s="2652"/>
      <c r="O2" s="2652"/>
      <c r="P2" s="2652"/>
    </row>
    <row r="3" spans="1:16" s="344" customFormat="1" ht="11.25" customHeight="1">
      <c r="A3" s="2198"/>
      <c r="B3" s="1959" t="s">
        <v>808</v>
      </c>
      <c r="C3" s="1959"/>
      <c r="D3" s="1959"/>
      <c r="E3" s="1959"/>
      <c r="F3" s="1959"/>
      <c r="G3" s="1959"/>
      <c r="H3" s="1959"/>
      <c r="I3" s="1959"/>
      <c r="J3" s="1959"/>
      <c r="K3" s="1960"/>
      <c r="M3" s="2652"/>
      <c r="N3" s="2652"/>
      <c r="O3" s="2652"/>
      <c r="P3" s="2652"/>
    </row>
    <row r="4" spans="1:16" ht="11.25" customHeight="1" thickBot="1">
      <c r="A4" s="2201"/>
      <c r="B4" s="2195"/>
      <c r="C4" s="1963"/>
      <c r="D4" s="1963"/>
      <c r="E4" s="1963"/>
      <c r="F4" s="1963"/>
      <c r="G4" s="1963"/>
      <c r="H4" s="1963"/>
      <c r="I4" s="1963"/>
      <c r="J4" s="1963"/>
      <c r="K4" s="1964"/>
    </row>
    <row r="5" spans="1:16" ht="15.75" customHeight="1">
      <c r="A5" s="2199"/>
      <c r="B5" s="2196" t="s">
        <v>809</v>
      </c>
      <c r="C5" s="1961"/>
      <c r="D5" s="1961"/>
      <c r="E5" s="1961"/>
      <c r="F5" s="1961"/>
      <c r="G5" s="1961"/>
      <c r="H5" s="1962"/>
      <c r="I5" s="1962"/>
      <c r="J5" s="1962"/>
      <c r="K5" s="1966"/>
    </row>
    <row r="6" spans="1:16" ht="11.5">
      <c r="A6" s="2199"/>
      <c r="B6" s="2197" t="s">
        <v>542</v>
      </c>
      <c r="C6" s="1961"/>
      <c r="D6" s="1961"/>
      <c r="E6" s="1961"/>
      <c r="F6" s="1961"/>
      <c r="G6" s="1961"/>
      <c r="H6" s="1962"/>
      <c r="I6" s="1962"/>
      <c r="J6" s="1962"/>
      <c r="K6" s="1966"/>
    </row>
    <row r="7" spans="1:16" ht="11.5">
      <c r="A7" s="2199"/>
      <c r="B7" s="2196" t="s">
        <v>810</v>
      </c>
      <c r="C7" s="1961"/>
      <c r="D7" s="1961"/>
      <c r="E7" s="1961"/>
      <c r="F7" s="1961"/>
      <c r="G7" s="1961"/>
      <c r="H7" s="1962"/>
      <c r="I7" s="1962"/>
      <c r="J7" s="1962"/>
      <c r="K7" s="1966"/>
    </row>
    <row r="8" spans="1:16" ht="11.5">
      <c r="A8" s="2199"/>
      <c r="B8" s="2196" t="s">
        <v>811</v>
      </c>
      <c r="C8" s="1961"/>
      <c r="D8" s="1961"/>
      <c r="E8" s="1961"/>
      <c r="F8" s="1961"/>
      <c r="G8" s="1961"/>
      <c r="H8" s="1962"/>
      <c r="I8" s="1962"/>
      <c r="J8" s="1962"/>
      <c r="K8" s="1966"/>
    </row>
    <row r="9" spans="1:16" ht="11.5">
      <c r="A9" s="2199"/>
      <c r="B9" s="2196" t="s">
        <v>812</v>
      </c>
      <c r="C9" s="1961"/>
      <c r="D9" s="1961"/>
      <c r="E9" s="1961"/>
      <c r="F9" s="1961"/>
      <c r="G9" s="1961"/>
      <c r="H9" s="1962"/>
      <c r="I9" s="1962"/>
      <c r="J9" s="1962"/>
      <c r="K9" s="1966"/>
    </row>
    <row r="10" spans="1:16" ht="11.5">
      <c r="A10" s="2199"/>
      <c r="B10" s="2197" t="s">
        <v>813</v>
      </c>
      <c r="C10" s="1961"/>
      <c r="D10" s="1961"/>
      <c r="E10" s="1961"/>
      <c r="F10" s="1961"/>
      <c r="G10" s="1961"/>
      <c r="H10" s="1962"/>
      <c r="I10" s="1962"/>
      <c r="J10" s="1962"/>
      <c r="K10" s="1966"/>
    </row>
    <row r="11" spans="1:16" ht="11.5">
      <c r="A11" s="2199"/>
      <c r="B11" s="2196" t="s">
        <v>814</v>
      </c>
      <c r="C11" s="1962"/>
      <c r="D11" s="1962"/>
      <c r="E11" s="1962"/>
      <c r="F11" s="1962"/>
      <c r="G11" s="1962"/>
      <c r="H11" s="1962"/>
      <c r="I11" s="1962"/>
      <c r="J11" s="1962"/>
      <c r="K11" s="1966"/>
    </row>
    <row r="12" spans="1:16" ht="11.5">
      <c r="A12" s="2199"/>
      <c r="B12" s="2196" t="s">
        <v>543</v>
      </c>
      <c r="C12" s="1961"/>
      <c r="D12" s="1961"/>
      <c r="E12" s="1961"/>
      <c r="F12" s="1961"/>
      <c r="G12" s="1961"/>
      <c r="H12" s="1962"/>
      <c r="I12" s="1962"/>
      <c r="J12" s="1962"/>
      <c r="K12" s="1966"/>
    </row>
    <row r="13" spans="1:16" ht="12" thickBot="1">
      <c r="A13" s="2201"/>
      <c r="B13" s="1967"/>
      <c r="C13" s="1967"/>
      <c r="D13" s="1967"/>
      <c r="E13" s="1967"/>
      <c r="F13" s="1967"/>
      <c r="G13" s="1967"/>
      <c r="H13" s="1968"/>
      <c r="I13" s="1968"/>
      <c r="J13" s="1968"/>
      <c r="K13" s="1969"/>
    </row>
    <row r="14" spans="1:16" ht="15.75" customHeight="1">
      <c r="A14" s="2199"/>
      <c r="B14" s="2414" t="s">
        <v>735</v>
      </c>
      <c r="C14" s="2415"/>
      <c r="D14" s="2415"/>
      <c r="E14" s="2415"/>
      <c r="F14" s="2415"/>
      <c r="G14" s="2415"/>
      <c r="H14" s="2415"/>
      <c r="I14" s="2415"/>
      <c r="J14" s="2415"/>
      <c r="K14" s="2416"/>
    </row>
    <row r="15" spans="1:16" ht="11.5">
      <c r="A15" s="2199"/>
      <c r="B15" s="2415" t="s">
        <v>1417</v>
      </c>
      <c r="C15" s="2415"/>
      <c r="D15" s="2415"/>
      <c r="E15" s="2415"/>
      <c r="F15" s="2415"/>
      <c r="G15" s="2417"/>
      <c r="H15" s="2417"/>
      <c r="I15" s="2415"/>
      <c r="J15" s="2415"/>
      <c r="K15" s="2416"/>
    </row>
    <row r="16" spans="1:16" ht="11.5">
      <c r="A16" s="2199"/>
      <c r="B16" s="2415"/>
      <c r="C16" s="2415"/>
      <c r="D16" s="2415"/>
      <c r="E16" s="2415"/>
      <c r="F16" s="2415"/>
      <c r="G16" s="2415"/>
      <c r="H16" s="2415"/>
      <c r="I16" s="2415"/>
      <c r="J16" s="2415"/>
      <c r="K16" s="2416"/>
    </row>
    <row r="17" spans="1:16" ht="11.5">
      <c r="A17" s="2199"/>
      <c r="B17" s="2414" t="s">
        <v>815</v>
      </c>
      <c r="C17" s="2415"/>
      <c r="D17" s="2415"/>
      <c r="E17" s="2415"/>
      <c r="F17" s="2415"/>
      <c r="G17" s="2415"/>
      <c r="H17" s="2415"/>
      <c r="I17" s="2415"/>
      <c r="J17" s="2415"/>
      <c r="K17" s="2416"/>
    </row>
    <row r="18" spans="1:16" ht="11.5">
      <c r="A18" s="2199"/>
      <c r="B18" s="2418" t="s">
        <v>1696</v>
      </c>
      <c r="C18" s="2419"/>
      <c r="D18" s="2419"/>
      <c r="E18" s="2419"/>
      <c r="F18" s="2419"/>
      <c r="G18" s="2419"/>
      <c r="H18" s="2415"/>
      <c r="I18" s="2415"/>
      <c r="J18" s="2415"/>
      <c r="K18" s="2416"/>
    </row>
    <row r="19" spans="1:16" ht="11.5">
      <c r="A19" s="2199"/>
      <c r="B19" s="2415"/>
      <c r="C19" s="2415"/>
      <c r="D19" s="2415"/>
      <c r="E19" s="2415"/>
      <c r="F19" s="2415"/>
      <c r="G19" s="2415"/>
      <c r="H19" s="2414"/>
      <c r="I19" s="2414"/>
      <c r="J19" s="2414"/>
      <c r="K19" s="2420"/>
    </row>
    <row r="20" spans="1:16" ht="11.5">
      <c r="A20" s="2199"/>
      <c r="B20" s="2414" t="s">
        <v>622</v>
      </c>
      <c r="C20" s="2415"/>
      <c r="D20" s="2415"/>
      <c r="E20" s="2415"/>
      <c r="F20" s="2415"/>
      <c r="G20" s="2415"/>
      <c r="H20" s="2415"/>
      <c r="I20" s="2415"/>
      <c r="J20" s="2415"/>
      <c r="K20" s="2416"/>
      <c r="M20" s="2653"/>
    </row>
    <row r="21" spans="1:16" ht="11.5">
      <c r="A21" s="2199"/>
      <c r="B21" s="2414" t="s">
        <v>623</v>
      </c>
      <c r="C21" s="2414"/>
      <c r="D21" s="2414"/>
      <c r="E21" s="2414"/>
      <c r="F21" s="2414"/>
      <c r="G21" s="2421" t="s">
        <v>1353</v>
      </c>
      <c r="H21" s="2422"/>
      <c r="I21" s="2421"/>
      <c r="J21" s="2421"/>
      <c r="K21" s="2416"/>
      <c r="M21" s="2654"/>
    </row>
    <row r="22" spans="1:16" ht="11.5">
      <c r="A22" s="2202"/>
      <c r="B22" s="2423"/>
      <c r="C22" s="2421"/>
      <c r="D22" s="2421"/>
      <c r="E22" s="2421"/>
      <c r="F22" s="2423"/>
      <c r="G22" s="2421"/>
      <c r="H22" s="2421"/>
      <c r="I22" s="2421"/>
      <c r="J22" s="2421"/>
      <c r="K22" s="2416"/>
      <c r="M22" s="2654"/>
    </row>
    <row r="23" spans="1:16" ht="11.5">
      <c r="A23" s="2202"/>
      <c r="B23" s="2423"/>
      <c r="C23" s="2421"/>
      <c r="D23" s="2421"/>
      <c r="E23" s="2421"/>
      <c r="F23" s="2423"/>
      <c r="G23" s="2421"/>
      <c r="H23" s="2424"/>
      <c r="I23" s="2424"/>
      <c r="J23" s="2424"/>
      <c r="K23" s="2416"/>
      <c r="M23" s="2654"/>
    </row>
    <row r="24" spans="1:16" ht="11.5">
      <c r="A24" s="2199"/>
      <c r="B24" s="2415"/>
      <c r="C24" s="2415"/>
      <c r="D24" s="2415"/>
      <c r="E24" s="2415"/>
      <c r="F24" s="2415"/>
      <c r="G24" s="2415"/>
      <c r="H24" s="2415"/>
      <c r="I24" s="2415"/>
      <c r="J24" s="2415"/>
      <c r="K24" s="2416"/>
      <c r="M24" s="2654"/>
    </row>
    <row r="25" spans="1:16" ht="11.5">
      <c r="A25" s="2199"/>
      <c r="B25" s="2418" t="s">
        <v>624</v>
      </c>
      <c r="C25" s="2415"/>
      <c r="D25" s="2415"/>
      <c r="E25" s="2415"/>
      <c r="F25" s="2415"/>
      <c r="G25" s="2415"/>
      <c r="H25" s="2415"/>
      <c r="I25" s="2415"/>
      <c r="J25" s="2415"/>
      <c r="K25" s="2416"/>
      <c r="M25" s="2654"/>
    </row>
    <row r="26" spans="1:16" s="343" customFormat="1" ht="11.5">
      <c r="A26" s="2203"/>
      <c r="B26" s="2423" t="s">
        <v>1508</v>
      </c>
      <c r="C26" s="2423"/>
      <c r="D26" s="2423"/>
      <c r="E26" s="2423"/>
      <c r="F26" s="2415"/>
      <c r="G26" s="2425"/>
      <c r="H26" s="2425"/>
      <c r="I26" s="2426"/>
      <c r="J26" s="2425"/>
      <c r="K26" s="2416"/>
      <c r="M26" s="2654"/>
      <c r="N26" s="2655"/>
      <c r="O26" s="2655"/>
      <c r="P26" s="2655"/>
    </row>
    <row r="27" spans="1:16" ht="11.5">
      <c r="A27" s="2199"/>
      <c r="B27" s="2415"/>
      <c r="C27" s="2415"/>
      <c r="D27" s="2415"/>
      <c r="E27" s="2427"/>
      <c r="F27" s="2427"/>
      <c r="G27" s="2415"/>
      <c r="H27" s="2415"/>
      <c r="I27" s="2415"/>
      <c r="J27" s="2415"/>
      <c r="K27" s="2416"/>
      <c r="M27" s="2654"/>
    </row>
    <row r="28" spans="1:16" ht="11.5">
      <c r="A28" s="2199"/>
      <c r="B28" s="2414" t="s">
        <v>616</v>
      </c>
      <c r="C28" s="2415"/>
      <c r="D28" s="2415"/>
      <c r="E28" s="2427" t="s">
        <v>617</v>
      </c>
      <c r="F28" s="2427"/>
      <c r="G28" s="2428" t="s">
        <v>618</v>
      </c>
      <c r="H28" s="2427" t="s">
        <v>619</v>
      </c>
      <c r="I28" s="2421"/>
      <c r="J28" s="2429"/>
      <c r="K28" s="2416"/>
      <c r="M28" s="2654"/>
    </row>
    <row r="29" spans="1:16" ht="11.5">
      <c r="A29" s="2199"/>
      <c r="B29" s="2414"/>
      <c r="C29" s="2415"/>
      <c r="D29" s="2415"/>
      <c r="E29" s="2427"/>
      <c r="F29" s="2427"/>
      <c r="G29" s="2430"/>
      <c r="H29" s="2427"/>
      <c r="I29" s="2415"/>
      <c r="J29" s="2429"/>
      <c r="K29" s="2416"/>
      <c r="M29" s="2654"/>
    </row>
    <row r="30" spans="1:16" ht="11.5">
      <c r="A30" s="2199"/>
      <c r="B30" s="2414" t="s">
        <v>620</v>
      </c>
      <c r="C30" s="2415"/>
      <c r="D30" s="2415"/>
      <c r="E30" s="2415"/>
      <c r="F30" s="2415"/>
      <c r="G30" s="2421" t="s">
        <v>621</v>
      </c>
      <c r="H30" s="2421"/>
      <c r="I30" s="2421"/>
      <c r="J30" s="2421"/>
      <c r="K30" s="2416"/>
      <c r="M30" s="2654"/>
    </row>
    <row r="31" spans="1:16" ht="11.5">
      <c r="A31" s="2199"/>
      <c r="B31" s="2414"/>
      <c r="C31" s="2415"/>
      <c r="D31" s="2415"/>
      <c r="E31" s="2415"/>
      <c r="F31" s="2415"/>
      <c r="G31" s="2423"/>
      <c r="H31" s="2423"/>
      <c r="I31" s="2423"/>
      <c r="J31" s="2423"/>
      <c r="K31" s="2416"/>
      <c r="M31" s="2654"/>
    </row>
    <row r="32" spans="1:16" ht="11.5">
      <c r="A32" s="2199"/>
      <c r="B32" s="2414" t="s">
        <v>974</v>
      </c>
      <c r="C32" s="2415"/>
      <c r="D32" s="2415"/>
      <c r="E32" s="2421" t="s">
        <v>1406</v>
      </c>
      <c r="F32" s="2423"/>
      <c r="G32" s="2421"/>
      <c r="H32" s="2421"/>
      <c r="I32" s="2421"/>
      <c r="J32" s="2421"/>
      <c r="K32" s="2416"/>
      <c r="M32" s="2654"/>
    </row>
    <row r="33" spans="1:13" ht="11.5">
      <c r="A33" s="2199"/>
      <c r="B33" s="2415" t="s">
        <v>975</v>
      </c>
      <c r="C33" s="2415"/>
      <c r="D33" s="2415"/>
      <c r="E33" s="2431" t="s">
        <v>1407</v>
      </c>
      <c r="F33" s="2432"/>
      <c r="G33" s="2421"/>
      <c r="H33" s="2421"/>
      <c r="I33" s="2421"/>
      <c r="J33" s="2421"/>
      <c r="K33" s="2416"/>
      <c r="M33" s="2654"/>
    </row>
    <row r="34" spans="1:13" ht="11.5">
      <c r="A34" s="2199"/>
      <c r="B34" s="2415" t="s">
        <v>1020</v>
      </c>
      <c r="C34" s="2415"/>
      <c r="D34" s="2415"/>
      <c r="E34" s="2415"/>
      <c r="F34" s="2415"/>
      <c r="G34" s="2415"/>
      <c r="H34" s="2415"/>
      <c r="I34" s="2421" t="s">
        <v>621</v>
      </c>
      <c r="J34" s="2421"/>
      <c r="K34" s="2416"/>
      <c r="M34" s="2654"/>
    </row>
    <row r="35" spans="1:13" ht="11.5">
      <c r="A35" s="2202"/>
      <c r="B35" s="2423"/>
      <c r="C35" s="2421"/>
      <c r="D35" s="2421"/>
      <c r="E35" s="2421"/>
      <c r="F35" s="2423"/>
      <c r="G35" s="2421"/>
      <c r="H35" s="2421"/>
      <c r="I35" s="2421"/>
      <c r="J35" s="2421"/>
      <c r="K35" s="2416"/>
      <c r="M35" s="2654"/>
    </row>
    <row r="36" spans="1:13" ht="11.5">
      <c r="A36" s="2199"/>
      <c r="B36" s="2418"/>
      <c r="C36" s="2415"/>
      <c r="D36" s="2415"/>
      <c r="E36" s="2415"/>
      <c r="F36" s="2415"/>
      <c r="G36" s="2415"/>
      <c r="H36" s="2415"/>
      <c r="I36" s="2415"/>
      <c r="J36" s="2415"/>
      <c r="K36" s="2416"/>
      <c r="M36" s="2654"/>
    </row>
    <row r="37" spans="1:13" ht="11.5">
      <c r="A37" s="2199"/>
      <c r="B37" s="2414" t="s">
        <v>1021</v>
      </c>
      <c r="C37" s="2415"/>
      <c r="D37" s="2415"/>
      <c r="E37" s="2415"/>
      <c r="F37" s="2415"/>
      <c r="G37" s="2415"/>
      <c r="H37" s="2414"/>
      <c r="I37" s="2414"/>
      <c r="J37" s="2414"/>
      <c r="K37" s="2420"/>
      <c r="M37" s="2654"/>
    </row>
    <row r="38" spans="1:13" ht="11.5">
      <c r="A38" s="2199"/>
      <c r="B38" s="2418" t="s">
        <v>1022</v>
      </c>
      <c r="C38" s="2423" t="s">
        <v>1732</v>
      </c>
      <c r="D38" s="2423"/>
      <c r="E38" s="2423"/>
      <c r="F38" s="2423"/>
      <c r="G38" s="2423"/>
      <c r="H38" s="2423"/>
      <c r="I38" s="2423"/>
      <c r="J38" s="2423"/>
      <c r="K38" s="2416"/>
      <c r="M38" s="2654"/>
    </row>
    <row r="39" spans="1:13" ht="11.5">
      <c r="A39" s="2202"/>
      <c r="B39" s="2548" t="s">
        <v>1733</v>
      </c>
      <c r="C39" s="2423"/>
      <c r="D39" s="2423"/>
      <c r="E39" s="2423"/>
      <c r="F39" s="2423"/>
      <c r="G39" s="2423"/>
      <c r="H39" s="2423"/>
      <c r="I39" s="2423"/>
      <c r="J39" s="2423"/>
      <c r="K39" s="2416"/>
      <c r="M39" s="2654"/>
    </row>
    <row r="40" spans="1:13" ht="11.5">
      <c r="A40" s="2202"/>
      <c r="B40" s="2548" t="s">
        <v>1734</v>
      </c>
      <c r="C40" s="2423"/>
      <c r="D40" s="2423"/>
      <c r="E40" s="2423"/>
      <c r="F40" s="2423"/>
      <c r="G40" s="2423"/>
      <c r="H40" s="2423"/>
      <c r="I40" s="2423"/>
      <c r="J40" s="2423"/>
      <c r="K40" s="2416"/>
      <c r="M40" s="2654"/>
    </row>
    <row r="41" spans="1:13" ht="11.5">
      <c r="A41" s="2202"/>
      <c r="B41" s="2548" t="s">
        <v>1405</v>
      </c>
      <c r="C41" s="2423"/>
      <c r="D41" s="2423"/>
      <c r="E41" s="2423"/>
      <c r="F41" s="2423"/>
      <c r="G41" s="2423"/>
      <c r="H41" s="2423"/>
      <c r="I41" s="2423"/>
      <c r="J41" s="2423"/>
      <c r="K41" s="2416"/>
      <c r="M41" s="2654"/>
    </row>
    <row r="42" spans="1:13" ht="11.5">
      <c r="A42" s="2199"/>
      <c r="B42" s="2415"/>
      <c r="C42" s="2415"/>
      <c r="D42" s="2415"/>
      <c r="E42" s="2415"/>
      <c r="F42" s="2415"/>
      <c r="G42" s="2415"/>
      <c r="H42" s="2415"/>
      <c r="I42" s="2415"/>
      <c r="J42" s="2415"/>
      <c r="K42" s="2416"/>
      <c r="M42" s="2654"/>
    </row>
    <row r="43" spans="1:13" ht="11.5">
      <c r="A43" s="2199"/>
      <c r="B43" s="2414" t="s">
        <v>1418</v>
      </c>
      <c r="C43" s="2415"/>
      <c r="D43" s="2415"/>
      <c r="E43" s="2415"/>
      <c r="F43" s="2415"/>
      <c r="G43" s="2415"/>
      <c r="H43" s="2414"/>
      <c r="I43" s="2414"/>
      <c r="J43" s="2414"/>
      <c r="K43" s="2420"/>
      <c r="M43" s="2654"/>
    </row>
    <row r="44" spans="1:13" ht="11.5">
      <c r="A44" s="2199"/>
      <c r="B44" s="2415"/>
      <c r="C44" s="2415"/>
      <c r="D44" s="2433"/>
      <c r="E44" s="2415"/>
      <c r="F44" s="2415"/>
      <c r="G44" s="2415"/>
      <c r="H44" s="2414"/>
      <c r="I44" s="2414"/>
      <c r="J44" s="2414"/>
      <c r="K44" s="2420"/>
      <c r="M44" s="2654"/>
    </row>
    <row r="45" spans="1:13" ht="11.5">
      <c r="A45" s="2199"/>
      <c r="B45" s="2415" t="s">
        <v>656</v>
      </c>
      <c r="C45" s="2415"/>
      <c r="D45" s="2415"/>
      <c r="E45" s="2415"/>
      <c r="F45" s="2415"/>
      <c r="G45" s="2415"/>
      <c r="H45" s="2414"/>
      <c r="I45" s="2421" t="s">
        <v>621</v>
      </c>
      <c r="J45" s="2421"/>
      <c r="K45" s="2420"/>
      <c r="M45" s="2654"/>
    </row>
    <row r="46" spans="1:13" ht="11.5">
      <c r="A46" s="2199"/>
      <c r="B46" s="2415"/>
      <c r="C46" s="2421"/>
      <c r="D46" s="2421"/>
      <c r="E46" s="2421"/>
      <c r="F46" s="2423"/>
      <c r="G46" s="2421"/>
      <c r="H46" s="2424"/>
      <c r="I46" s="2424"/>
      <c r="J46" s="2424"/>
      <c r="K46" s="2416"/>
      <c r="M46" s="2654"/>
    </row>
    <row r="47" spans="1:13" ht="11.5">
      <c r="A47" s="2199"/>
      <c r="B47" s="2415"/>
      <c r="C47" s="2415"/>
      <c r="D47" s="2415"/>
      <c r="E47" s="2415"/>
      <c r="F47" s="2415"/>
      <c r="G47" s="2415"/>
      <c r="H47" s="2414"/>
      <c r="I47" s="2414"/>
      <c r="J47" s="2414"/>
      <c r="K47" s="2416"/>
      <c r="M47" s="2654"/>
    </row>
    <row r="48" spans="1:13" ht="11.5">
      <c r="A48" s="2199"/>
      <c r="B48" s="2414" t="s">
        <v>1419</v>
      </c>
      <c r="C48" s="2415"/>
      <c r="D48" s="2415"/>
      <c r="E48" s="2415"/>
      <c r="F48" s="2415"/>
      <c r="G48" s="2415"/>
      <c r="H48" s="2414"/>
      <c r="I48" s="2414"/>
      <c r="J48" s="2414"/>
      <c r="K48" s="2416"/>
      <c r="M48" s="2654"/>
    </row>
    <row r="49" spans="1:13" ht="11.5">
      <c r="A49" s="2199"/>
      <c r="B49" s="2414" t="s">
        <v>657</v>
      </c>
      <c r="C49" s="2421" t="s">
        <v>658</v>
      </c>
      <c r="D49" s="2421"/>
      <c r="E49" s="2421"/>
      <c r="F49" s="2423"/>
      <c r="G49" s="2421"/>
      <c r="H49" s="2424"/>
      <c r="I49" s="2424"/>
      <c r="J49" s="2424"/>
      <c r="K49" s="2416"/>
      <c r="M49" s="2656"/>
    </row>
    <row r="50" spans="1:13" ht="11.5">
      <c r="A50" s="2199"/>
      <c r="B50" s="2415"/>
      <c r="C50" s="2415"/>
      <c r="D50" s="2415"/>
      <c r="E50" s="2415"/>
      <c r="F50" s="2415"/>
      <c r="G50" s="2415"/>
      <c r="H50" s="2414"/>
      <c r="I50" s="2414"/>
      <c r="J50" s="2414"/>
      <c r="K50" s="2420"/>
    </row>
    <row r="51" spans="1:13" ht="11.5">
      <c r="A51" s="2199"/>
      <c r="B51" s="2415" t="s">
        <v>659</v>
      </c>
      <c r="C51" s="2415"/>
      <c r="D51" s="2415"/>
      <c r="E51" s="2415"/>
      <c r="F51" s="2415"/>
      <c r="G51" s="2415"/>
      <c r="H51" s="2414"/>
      <c r="I51" s="2414"/>
      <c r="J51" s="2414"/>
      <c r="K51" s="2420"/>
    </row>
    <row r="52" spans="1:13" ht="11.5">
      <c r="A52" s="2199"/>
      <c r="B52" s="2414" t="s">
        <v>660</v>
      </c>
      <c r="C52" s="2424" t="s">
        <v>661</v>
      </c>
      <c r="D52" s="2433" t="s">
        <v>619</v>
      </c>
      <c r="E52" s="2434"/>
      <c r="F52" s="2433"/>
      <c r="G52" s="2415"/>
      <c r="H52" s="2414"/>
      <c r="I52" s="2414"/>
      <c r="J52" s="2414"/>
      <c r="K52" s="2420"/>
    </row>
    <row r="53" spans="1:13" ht="11.5">
      <c r="A53" s="2199"/>
      <c r="B53" s="2415"/>
      <c r="C53" s="2415"/>
      <c r="D53" s="2415"/>
      <c r="E53" s="2415"/>
      <c r="F53" s="2415"/>
      <c r="G53" s="2415"/>
      <c r="H53" s="2414"/>
      <c r="I53" s="2414"/>
      <c r="J53" s="2414"/>
      <c r="K53" s="2420"/>
    </row>
    <row r="54" spans="1:13" ht="11.5">
      <c r="A54" s="2199"/>
      <c r="B54" s="2414" t="s">
        <v>1722</v>
      </c>
      <c r="C54" s="2415"/>
      <c r="D54" s="2415"/>
      <c r="E54" s="2415"/>
      <c r="F54" s="2415"/>
      <c r="G54" s="2415"/>
      <c r="H54" s="2415"/>
      <c r="I54" s="2415"/>
      <c r="J54" s="2415"/>
      <c r="K54" s="2416"/>
    </row>
    <row r="55" spans="1:13" ht="11.5">
      <c r="A55" s="2199"/>
      <c r="B55" s="2414"/>
      <c r="C55" s="2415"/>
      <c r="D55" s="2415"/>
      <c r="E55" s="2415"/>
      <c r="F55" s="2415"/>
      <c r="G55" s="2415"/>
      <c r="H55" s="2415"/>
      <c r="I55" s="2415"/>
      <c r="J55" s="2415"/>
      <c r="K55" s="2416"/>
    </row>
    <row r="56" spans="1:13" ht="11.5">
      <c r="A56" s="2199"/>
      <c r="B56" s="2418" t="s">
        <v>663</v>
      </c>
      <c r="C56" s="2415"/>
      <c r="D56" s="2415"/>
      <c r="E56" s="2415"/>
      <c r="F56" s="2415"/>
      <c r="G56" s="2415"/>
      <c r="H56" s="2415"/>
      <c r="I56" s="2415"/>
      <c r="J56" s="2415"/>
      <c r="K56" s="2416"/>
    </row>
    <row r="57" spans="1:13" ht="11.5">
      <c r="A57" s="2199"/>
      <c r="B57" s="2414" t="s">
        <v>1420</v>
      </c>
      <c r="C57" s="2415"/>
      <c r="D57" s="2415"/>
      <c r="E57" s="2415"/>
      <c r="F57" s="2415"/>
      <c r="G57" s="2415"/>
      <c r="H57" s="2415"/>
      <c r="I57" s="2415"/>
      <c r="J57" s="2415"/>
      <c r="K57" s="2416"/>
    </row>
    <row r="58" spans="1:13" ht="11.5">
      <c r="A58" s="2199"/>
      <c r="B58" s="2415"/>
      <c r="C58" s="2415"/>
      <c r="D58" s="2415"/>
      <c r="E58" s="2415"/>
      <c r="F58" s="2415"/>
      <c r="G58" s="2415"/>
      <c r="H58" s="2414"/>
      <c r="I58" s="2414"/>
      <c r="J58" s="2414"/>
      <c r="K58" s="2420"/>
    </row>
    <row r="59" spans="1:13" ht="11.5">
      <c r="A59" s="2199"/>
      <c r="B59" s="2414" t="s">
        <v>664</v>
      </c>
      <c r="C59" s="2415"/>
      <c r="D59" s="2415"/>
      <c r="E59" s="2415"/>
      <c r="F59" s="2415"/>
      <c r="G59" s="2415"/>
      <c r="H59" s="2415"/>
      <c r="I59" s="2415"/>
      <c r="J59" s="2415"/>
      <c r="K59" s="2416"/>
    </row>
    <row r="60" spans="1:13" ht="11.5">
      <c r="A60" s="2199"/>
      <c r="B60" s="2429" t="s">
        <v>665</v>
      </c>
      <c r="C60" s="2424" t="s">
        <v>666</v>
      </c>
      <c r="D60" s="2415"/>
      <c r="E60" s="2415"/>
      <c r="F60" s="2415"/>
      <c r="G60" s="2415"/>
      <c r="H60" s="2415"/>
      <c r="I60" s="2415"/>
      <c r="J60" s="2415"/>
      <c r="K60" s="2416"/>
    </row>
    <row r="61" spans="1:13" ht="11.5">
      <c r="A61" s="2199"/>
      <c r="B61" s="2429"/>
      <c r="C61" s="2415"/>
      <c r="D61" s="2415"/>
      <c r="E61" s="2415"/>
      <c r="F61" s="2415"/>
      <c r="G61" s="2415"/>
      <c r="H61" s="2415"/>
      <c r="I61" s="2415"/>
      <c r="J61" s="2415"/>
      <c r="K61" s="2416"/>
    </row>
    <row r="62" spans="1:13" ht="11.5">
      <c r="A62" s="2199"/>
      <c r="B62" s="2429"/>
      <c r="C62" s="2415"/>
      <c r="D62" s="2415"/>
      <c r="E62" s="2415"/>
      <c r="F62" s="2415"/>
      <c r="G62" s="2415"/>
      <c r="H62" s="2415"/>
      <c r="I62" s="2415"/>
      <c r="J62" s="2415"/>
      <c r="K62" s="2416"/>
    </row>
    <row r="63" spans="1:13" ht="11.5">
      <c r="A63" s="2199"/>
      <c r="B63" s="2429"/>
      <c r="C63" s="2415"/>
      <c r="D63" s="2415"/>
      <c r="E63" s="2415"/>
      <c r="F63" s="2415"/>
      <c r="G63" s="2415"/>
      <c r="H63" s="2415"/>
      <c r="I63" s="2415"/>
      <c r="J63" s="2415"/>
      <c r="K63" s="2416"/>
    </row>
    <row r="64" spans="1:13" ht="11.5">
      <c r="A64" s="2199"/>
      <c r="B64" s="2429"/>
      <c r="C64" s="2415"/>
      <c r="D64" s="2415"/>
      <c r="E64" s="2415"/>
      <c r="F64" s="2415"/>
      <c r="G64" s="2415"/>
      <c r="H64" s="2415"/>
      <c r="I64" s="2415"/>
      <c r="J64" s="2415"/>
      <c r="K64" s="2416"/>
    </row>
    <row r="65" spans="1:11" ht="11.5">
      <c r="A65" s="2199"/>
      <c r="B65" s="2429"/>
      <c r="C65" s="2415"/>
      <c r="D65" s="2415"/>
      <c r="E65" s="2415"/>
      <c r="F65" s="2415"/>
      <c r="G65" s="2415"/>
      <c r="H65" s="2415"/>
      <c r="I65" s="2415"/>
      <c r="J65" s="2415"/>
      <c r="K65" s="2416"/>
    </row>
    <row r="66" spans="1:11" ht="11.5">
      <c r="A66" s="2199"/>
      <c r="B66" s="2429"/>
      <c r="C66" s="2415"/>
      <c r="D66" s="2415"/>
      <c r="E66" s="2415"/>
      <c r="F66" s="2415"/>
      <c r="G66" s="2415"/>
      <c r="H66" s="2415"/>
      <c r="I66" s="2415"/>
      <c r="J66" s="2415"/>
      <c r="K66" s="2416"/>
    </row>
    <row r="67" spans="1:11" ht="11.5">
      <c r="A67" s="2199"/>
      <c r="B67" s="2429"/>
      <c r="C67" s="2415"/>
      <c r="D67" s="2415"/>
      <c r="E67" s="2415"/>
      <c r="F67" s="2415"/>
      <c r="G67" s="2415"/>
      <c r="H67" s="2415"/>
      <c r="I67" s="2415"/>
      <c r="J67" s="2415"/>
      <c r="K67" s="2416"/>
    </row>
    <row r="68" spans="1:11" ht="11.5">
      <c r="A68" s="2199"/>
      <c r="B68" s="2415"/>
      <c r="C68" s="2415"/>
      <c r="D68" s="2415"/>
      <c r="E68" s="2415"/>
      <c r="F68" s="2415"/>
      <c r="G68" s="2415"/>
      <c r="H68" s="2415"/>
      <c r="I68" s="2415"/>
      <c r="J68" s="2415"/>
      <c r="K68" s="2416"/>
    </row>
    <row r="69" spans="1:11" ht="19.899999999999999" customHeight="1" thickBot="1">
      <c r="A69" s="2201"/>
      <c r="B69" s="2435" t="s">
        <v>667</v>
      </c>
      <c r="C69" s="2435"/>
      <c r="D69" s="2435"/>
      <c r="E69" s="2435"/>
      <c r="F69" s="2435"/>
      <c r="G69" s="2435"/>
      <c r="H69" s="2435"/>
      <c r="I69" s="2435"/>
      <c r="J69" s="2435"/>
      <c r="K69" s="2436"/>
    </row>
    <row r="70" spans="1:11" ht="11.5">
      <c r="A70" s="344" t="s">
        <v>195</v>
      </c>
      <c r="C70" s="1965"/>
      <c r="D70" s="1965"/>
      <c r="E70" s="1965"/>
      <c r="F70" s="1965"/>
      <c r="G70" s="1965"/>
      <c r="H70" s="1965"/>
      <c r="I70" s="1965"/>
      <c r="J70" s="1965"/>
      <c r="K70" s="1965"/>
    </row>
    <row r="71" spans="1:11">
      <c r="C71" s="345"/>
      <c r="D71" s="345"/>
      <c r="E71" s="345"/>
      <c r="F71" s="345"/>
      <c r="G71" s="345"/>
      <c r="H71" s="345"/>
      <c r="I71" s="345"/>
      <c r="J71" s="345"/>
      <c r="K71" s="345"/>
    </row>
    <row r="72" spans="1:11">
      <c r="C72" s="345"/>
      <c r="D72" s="345"/>
      <c r="E72" s="345"/>
      <c r="F72" s="345"/>
      <c r="G72" s="345"/>
      <c r="H72" s="345"/>
      <c r="I72" s="345"/>
      <c r="J72" s="345"/>
      <c r="K72" s="345"/>
    </row>
    <row r="73" spans="1:11">
      <c r="C73" s="345"/>
      <c r="D73" s="345"/>
      <c r="E73" s="345"/>
      <c r="F73" s="345"/>
      <c r="G73" s="345"/>
      <c r="H73" s="345"/>
      <c r="I73" s="345"/>
      <c r="J73" s="345"/>
      <c r="K73" s="345"/>
    </row>
    <row r="74" spans="1:11">
      <c r="C74" s="345"/>
      <c r="D74" s="345"/>
      <c r="E74" s="345"/>
      <c r="F74" s="345"/>
      <c r="G74" s="345"/>
      <c r="H74" s="345"/>
      <c r="I74" s="345"/>
      <c r="J74" s="345"/>
      <c r="K74" s="345"/>
    </row>
    <row r="75" spans="1:11">
      <c r="C75" s="345"/>
      <c r="D75" s="345"/>
      <c r="E75" s="345"/>
      <c r="F75" s="345"/>
      <c r="G75" s="345"/>
      <c r="H75" s="345"/>
      <c r="I75" s="345"/>
      <c r="J75" s="345"/>
      <c r="K75" s="345"/>
    </row>
    <row r="76" spans="1:11">
      <c r="C76" s="345"/>
      <c r="D76" s="345"/>
      <c r="E76" s="345"/>
      <c r="F76" s="345"/>
      <c r="G76" s="345"/>
      <c r="H76" s="345"/>
      <c r="I76" s="345"/>
      <c r="J76" s="345"/>
      <c r="K76" s="345"/>
    </row>
  </sheetData>
  <phoneticPr fontId="0" type="noConversion"/>
  <printOptions horizontalCentered="1" gridLinesSet="0"/>
  <pageMargins left="0.5" right="0.35" top="0.5" bottom="0.25" header="0.5" footer="0.5"/>
  <pageSetup scale="91"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sheetPr codeName="Sheet12">
    <tabColor rgb="FF92D050"/>
    <pageSetUpPr fitToPage="1"/>
  </sheetPr>
  <dimension ref="A1:J69"/>
  <sheetViews>
    <sheetView showGridLines="0" zoomScaleNormal="100" workbookViewId="0">
      <selection activeCell="B1" sqref="B1"/>
    </sheetView>
  </sheetViews>
  <sheetFormatPr defaultColWidth="14" defaultRowHeight="10.5"/>
  <cols>
    <col min="1" max="1" width="1.26953125" style="353" customWidth="1"/>
    <col min="2" max="2" width="12.54296875" style="355" customWidth="1"/>
    <col min="3" max="3" width="14" style="355" customWidth="1"/>
    <col min="4" max="4" width="13.54296875" style="355" customWidth="1"/>
    <col min="5" max="6" width="14" style="355" customWidth="1"/>
    <col min="7" max="8" width="14" style="353" customWidth="1"/>
    <col min="9" max="9" width="1" style="353" customWidth="1"/>
    <col min="10" max="257" width="14" style="353"/>
    <col min="258" max="258" width="12.54296875" style="353" customWidth="1"/>
    <col min="259" max="264" width="14" style="353" customWidth="1"/>
    <col min="265" max="265" width="1" style="353" customWidth="1"/>
    <col min="266" max="513" width="14" style="353"/>
    <col min="514" max="514" width="12.54296875" style="353" customWidth="1"/>
    <col min="515" max="520" width="14" style="353" customWidth="1"/>
    <col min="521" max="521" width="1" style="353" customWidth="1"/>
    <col min="522" max="769" width="14" style="353"/>
    <col min="770" max="770" width="12.54296875" style="353" customWidth="1"/>
    <col min="771" max="776" width="14" style="353" customWidth="1"/>
    <col min="777" max="777" width="1" style="353" customWidth="1"/>
    <col min="778" max="1025" width="14" style="353"/>
    <col min="1026" max="1026" width="12.54296875" style="353" customWidth="1"/>
    <col min="1027" max="1032" width="14" style="353" customWidth="1"/>
    <col min="1033" max="1033" width="1" style="353" customWidth="1"/>
    <col min="1034" max="1281" width="14" style="353"/>
    <col min="1282" max="1282" width="12.54296875" style="353" customWidth="1"/>
    <col min="1283" max="1288" width="14" style="353" customWidth="1"/>
    <col min="1289" max="1289" width="1" style="353" customWidth="1"/>
    <col min="1290" max="1537" width="14" style="353"/>
    <col min="1538" max="1538" width="12.54296875" style="353" customWidth="1"/>
    <col min="1539" max="1544" width="14" style="353" customWidth="1"/>
    <col min="1545" max="1545" width="1" style="353" customWidth="1"/>
    <col min="1546" max="1793" width="14" style="353"/>
    <col min="1794" max="1794" width="12.54296875" style="353" customWidth="1"/>
    <col min="1795" max="1800" width="14" style="353" customWidth="1"/>
    <col min="1801" max="1801" width="1" style="353" customWidth="1"/>
    <col min="1802" max="2049" width="14" style="353"/>
    <col min="2050" max="2050" width="12.54296875" style="353" customWidth="1"/>
    <col min="2051" max="2056" width="14" style="353" customWidth="1"/>
    <col min="2057" max="2057" width="1" style="353" customWidth="1"/>
    <col min="2058" max="2305" width="14" style="353"/>
    <col min="2306" max="2306" width="12.54296875" style="353" customWidth="1"/>
    <col min="2307" max="2312" width="14" style="353" customWidth="1"/>
    <col min="2313" max="2313" width="1" style="353" customWidth="1"/>
    <col min="2314" max="2561" width="14" style="353"/>
    <col min="2562" max="2562" width="12.54296875" style="353" customWidth="1"/>
    <col min="2563" max="2568" width="14" style="353" customWidth="1"/>
    <col min="2569" max="2569" width="1" style="353" customWidth="1"/>
    <col min="2570" max="2817" width="14" style="353"/>
    <col min="2818" max="2818" width="12.54296875" style="353" customWidth="1"/>
    <col min="2819" max="2824" width="14" style="353" customWidth="1"/>
    <col min="2825" max="2825" width="1" style="353" customWidth="1"/>
    <col min="2826" max="3073" width="14" style="353"/>
    <col min="3074" max="3074" width="12.54296875" style="353" customWidth="1"/>
    <col min="3075" max="3080" width="14" style="353" customWidth="1"/>
    <col min="3081" max="3081" width="1" style="353" customWidth="1"/>
    <col min="3082" max="3329" width="14" style="353"/>
    <col min="3330" max="3330" width="12.54296875" style="353" customWidth="1"/>
    <col min="3331" max="3336" width="14" style="353" customWidth="1"/>
    <col min="3337" max="3337" width="1" style="353" customWidth="1"/>
    <col min="3338" max="3585" width="14" style="353"/>
    <col min="3586" max="3586" width="12.54296875" style="353" customWidth="1"/>
    <col min="3587" max="3592" width="14" style="353" customWidth="1"/>
    <col min="3593" max="3593" width="1" style="353" customWidth="1"/>
    <col min="3594" max="3841" width="14" style="353"/>
    <col min="3842" max="3842" width="12.54296875" style="353" customWidth="1"/>
    <col min="3843" max="3848" width="14" style="353" customWidth="1"/>
    <col min="3849" max="3849" width="1" style="353" customWidth="1"/>
    <col min="3850" max="4097" width="14" style="353"/>
    <col min="4098" max="4098" width="12.54296875" style="353" customWidth="1"/>
    <col min="4099" max="4104" width="14" style="353" customWidth="1"/>
    <col min="4105" max="4105" width="1" style="353" customWidth="1"/>
    <col min="4106" max="4353" width="14" style="353"/>
    <col min="4354" max="4354" width="12.54296875" style="353" customWidth="1"/>
    <col min="4355" max="4360" width="14" style="353" customWidth="1"/>
    <col min="4361" max="4361" width="1" style="353" customWidth="1"/>
    <col min="4362" max="4609" width="14" style="353"/>
    <col min="4610" max="4610" width="12.54296875" style="353" customWidth="1"/>
    <col min="4611" max="4616" width="14" style="353" customWidth="1"/>
    <col min="4617" max="4617" width="1" style="353" customWidth="1"/>
    <col min="4618" max="4865" width="14" style="353"/>
    <col min="4866" max="4866" width="12.54296875" style="353" customWidth="1"/>
    <col min="4867" max="4872" width="14" style="353" customWidth="1"/>
    <col min="4873" max="4873" width="1" style="353" customWidth="1"/>
    <col min="4874" max="5121" width="14" style="353"/>
    <col min="5122" max="5122" width="12.54296875" style="353" customWidth="1"/>
    <col min="5123" max="5128" width="14" style="353" customWidth="1"/>
    <col min="5129" max="5129" width="1" style="353" customWidth="1"/>
    <col min="5130" max="5377" width="14" style="353"/>
    <col min="5378" max="5378" width="12.54296875" style="353" customWidth="1"/>
    <col min="5379" max="5384" width="14" style="353" customWidth="1"/>
    <col min="5385" max="5385" width="1" style="353" customWidth="1"/>
    <col min="5386" max="5633" width="14" style="353"/>
    <col min="5634" max="5634" width="12.54296875" style="353" customWidth="1"/>
    <col min="5635" max="5640" width="14" style="353" customWidth="1"/>
    <col min="5641" max="5641" width="1" style="353" customWidth="1"/>
    <col min="5642" max="5889" width="14" style="353"/>
    <col min="5890" max="5890" width="12.54296875" style="353" customWidth="1"/>
    <col min="5891" max="5896" width="14" style="353" customWidth="1"/>
    <col min="5897" max="5897" width="1" style="353" customWidth="1"/>
    <col min="5898" max="6145" width="14" style="353"/>
    <col min="6146" max="6146" width="12.54296875" style="353" customWidth="1"/>
    <col min="6147" max="6152" width="14" style="353" customWidth="1"/>
    <col min="6153" max="6153" width="1" style="353" customWidth="1"/>
    <col min="6154" max="6401" width="14" style="353"/>
    <col min="6402" max="6402" width="12.54296875" style="353" customWidth="1"/>
    <col min="6403" max="6408" width="14" style="353" customWidth="1"/>
    <col min="6409" max="6409" width="1" style="353" customWidth="1"/>
    <col min="6410" max="6657" width="14" style="353"/>
    <col min="6658" max="6658" width="12.54296875" style="353" customWidth="1"/>
    <col min="6659" max="6664" width="14" style="353" customWidth="1"/>
    <col min="6665" max="6665" width="1" style="353" customWidth="1"/>
    <col min="6666" max="6913" width="14" style="353"/>
    <col min="6914" max="6914" width="12.54296875" style="353" customWidth="1"/>
    <col min="6915" max="6920" width="14" style="353" customWidth="1"/>
    <col min="6921" max="6921" width="1" style="353" customWidth="1"/>
    <col min="6922" max="7169" width="14" style="353"/>
    <col min="7170" max="7170" width="12.54296875" style="353" customWidth="1"/>
    <col min="7171" max="7176" width="14" style="353" customWidth="1"/>
    <col min="7177" max="7177" width="1" style="353" customWidth="1"/>
    <col min="7178" max="7425" width="14" style="353"/>
    <col min="7426" max="7426" width="12.54296875" style="353" customWidth="1"/>
    <col min="7427" max="7432" width="14" style="353" customWidth="1"/>
    <col min="7433" max="7433" width="1" style="353" customWidth="1"/>
    <col min="7434" max="7681" width="14" style="353"/>
    <col min="7682" max="7682" width="12.54296875" style="353" customWidth="1"/>
    <col min="7683" max="7688" width="14" style="353" customWidth="1"/>
    <col min="7689" max="7689" width="1" style="353" customWidth="1"/>
    <col min="7690" max="7937" width="14" style="353"/>
    <col min="7938" max="7938" width="12.54296875" style="353" customWidth="1"/>
    <col min="7939" max="7944" width="14" style="353" customWidth="1"/>
    <col min="7945" max="7945" width="1" style="353" customWidth="1"/>
    <col min="7946" max="8193" width="14" style="353"/>
    <col min="8194" max="8194" width="12.54296875" style="353" customWidth="1"/>
    <col min="8195" max="8200" width="14" style="353" customWidth="1"/>
    <col min="8201" max="8201" width="1" style="353" customWidth="1"/>
    <col min="8202" max="8449" width="14" style="353"/>
    <col min="8450" max="8450" width="12.54296875" style="353" customWidth="1"/>
    <col min="8451" max="8456" width="14" style="353" customWidth="1"/>
    <col min="8457" max="8457" width="1" style="353" customWidth="1"/>
    <col min="8458" max="8705" width="14" style="353"/>
    <col min="8706" max="8706" width="12.54296875" style="353" customWidth="1"/>
    <col min="8707" max="8712" width="14" style="353" customWidth="1"/>
    <col min="8713" max="8713" width="1" style="353" customWidth="1"/>
    <col min="8714" max="8961" width="14" style="353"/>
    <col min="8962" max="8962" width="12.54296875" style="353" customWidth="1"/>
    <col min="8963" max="8968" width="14" style="353" customWidth="1"/>
    <col min="8969" max="8969" width="1" style="353" customWidth="1"/>
    <col min="8970" max="9217" width="14" style="353"/>
    <col min="9218" max="9218" width="12.54296875" style="353" customWidth="1"/>
    <col min="9219" max="9224" width="14" style="353" customWidth="1"/>
    <col min="9225" max="9225" width="1" style="353" customWidth="1"/>
    <col min="9226" max="9473" width="14" style="353"/>
    <col min="9474" max="9474" width="12.54296875" style="353" customWidth="1"/>
    <col min="9475" max="9480" width="14" style="353" customWidth="1"/>
    <col min="9481" max="9481" width="1" style="353" customWidth="1"/>
    <col min="9482" max="9729" width="14" style="353"/>
    <col min="9730" max="9730" width="12.54296875" style="353" customWidth="1"/>
    <col min="9731" max="9736" width="14" style="353" customWidth="1"/>
    <col min="9737" max="9737" width="1" style="353" customWidth="1"/>
    <col min="9738" max="9985" width="14" style="353"/>
    <col min="9986" max="9986" width="12.54296875" style="353" customWidth="1"/>
    <col min="9987" max="9992" width="14" style="353" customWidth="1"/>
    <col min="9993" max="9993" width="1" style="353" customWidth="1"/>
    <col min="9994" max="10241" width="14" style="353"/>
    <col min="10242" max="10242" width="12.54296875" style="353" customWidth="1"/>
    <col min="10243" max="10248" width="14" style="353" customWidth="1"/>
    <col min="10249" max="10249" width="1" style="353" customWidth="1"/>
    <col min="10250" max="10497" width="14" style="353"/>
    <col min="10498" max="10498" width="12.54296875" style="353" customWidth="1"/>
    <col min="10499" max="10504" width="14" style="353" customWidth="1"/>
    <col min="10505" max="10505" width="1" style="353" customWidth="1"/>
    <col min="10506" max="10753" width="14" style="353"/>
    <col min="10754" max="10754" width="12.54296875" style="353" customWidth="1"/>
    <col min="10755" max="10760" width="14" style="353" customWidth="1"/>
    <col min="10761" max="10761" width="1" style="353" customWidth="1"/>
    <col min="10762" max="11009" width="14" style="353"/>
    <col min="11010" max="11010" width="12.54296875" style="353" customWidth="1"/>
    <col min="11011" max="11016" width="14" style="353" customWidth="1"/>
    <col min="11017" max="11017" width="1" style="353" customWidth="1"/>
    <col min="11018" max="11265" width="14" style="353"/>
    <col min="11266" max="11266" width="12.54296875" style="353" customWidth="1"/>
    <col min="11267" max="11272" width="14" style="353" customWidth="1"/>
    <col min="11273" max="11273" width="1" style="353" customWidth="1"/>
    <col min="11274" max="11521" width="14" style="353"/>
    <col min="11522" max="11522" width="12.54296875" style="353" customWidth="1"/>
    <col min="11523" max="11528" width="14" style="353" customWidth="1"/>
    <col min="11529" max="11529" width="1" style="353" customWidth="1"/>
    <col min="11530" max="11777" width="14" style="353"/>
    <col min="11778" max="11778" width="12.54296875" style="353" customWidth="1"/>
    <col min="11779" max="11784" width="14" style="353" customWidth="1"/>
    <col min="11785" max="11785" width="1" style="353" customWidth="1"/>
    <col min="11786" max="12033" width="14" style="353"/>
    <col min="12034" max="12034" width="12.54296875" style="353" customWidth="1"/>
    <col min="12035" max="12040" width="14" style="353" customWidth="1"/>
    <col min="12041" max="12041" width="1" style="353" customWidth="1"/>
    <col min="12042" max="12289" width="14" style="353"/>
    <col min="12290" max="12290" width="12.54296875" style="353" customWidth="1"/>
    <col min="12291" max="12296" width="14" style="353" customWidth="1"/>
    <col min="12297" max="12297" width="1" style="353" customWidth="1"/>
    <col min="12298" max="12545" width="14" style="353"/>
    <col min="12546" max="12546" width="12.54296875" style="353" customWidth="1"/>
    <col min="12547" max="12552" width="14" style="353" customWidth="1"/>
    <col min="12553" max="12553" width="1" style="353" customWidth="1"/>
    <col min="12554" max="12801" width="14" style="353"/>
    <col min="12802" max="12802" width="12.54296875" style="353" customWidth="1"/>
    <col min="12803" max="12808" width="14" style="353" customWidth="1"/>
    <col min="12809" max="12809" width="1" style="353" customWidth="1"/>
    <col min="12810" max="13057" width="14" style="353"/>
    <col min="13058" max="13058" width="12.54296875" style="353" customWidth="1"/>
    <col min="13059" max="13064" width="14" style="353" customWidth="1"/>
    <col min="13065" max="13065" width="1" style="353" customWidth="1"/>
    <col min="13066" max="13313" width="14" style="353"/>
    <col min="13314" max="13314" width="12.54296875" style="353" customWidth="1"/>
    <col min="13315" max="13320" width="14" style="353" customWidth="1"/>
    <col min="13321" max="13321" width="1" style="353" customWidth="1"/>
    <col min="13322" max="13569" width="14" style="353"/>
    <col min="13570" max="13570" width="12.54296875" style="353" customWidth="1"/>
    <col min="13571" max="13576" width="14" style="353" customWidth="1"/>
    <col min="13577" max="13577" width="1" style="353" customWidth="1"/>
    <col min="13578" max="13825" width="14" style="353"/>
    <col min="13826" max="13826" width="12.54296875" style="353" customWidth="1"/>
    <col min="13827" max="13832" width="14" style="353" customWidth="1"/>
    <col min="13833" max="13833" width="1" style="353" customWidth="1"/>
    <col min="13834" max="14081" width="14" style="353"/>
    <col min="14082" max="14082" width="12.54296875" style="353" customWidth="1"/>
    <col min="14083" max="14088" width="14" style="353" customWidth="1"/>
    <col min="14089" max="14089" width="1" style="353" customWidth="1"/>
    <col min="14090" max="14337" width="14" style="353"/>
    <col min="14338" max="14338" width="12.54296875" style="353" customWidth="1"/>
    <col min="14339" max="14344" width="14" style="353" customWidth="1"/>
    <col min="14345" max="14345" width="1" style="353" customWidth="1"/>
    <col min="14346" max="14593" width="14" style="353"/>
    <col min="14594" max="14594" width="12.54296875" style="353" customWidth="1"/>
    <col min="14595" max="14600" width="14" style="353" customWidth="1"/>
    <col min="14601" max="14601" width="1" style="353" customWidth="1"/>
    <col min="14602" max="14849" width="14" style="353"/>
    <col min="14850" max="14850" width="12.54296875" style="353" customWidth="1"/>
    <col min="14851" max="14856" width="14" style="353" customWidth="1"/>
    <col min="14857" max="14857" width="1" style="353" customWidth="1"/>
    <col min="14858" max="15105" width="14" style="353"/>
    <col min="15106" max="15106" width="12.54296875" style="353" customWidth="1"/>
    <col min="15107" max="15112" width="14" style="353" customWidth="1"/>
    <col min="15113" max="15113" width="1" style="353" customWidth="1"/>
    <col min="15114" max="15361" width="14" style="353"/>
    <col min="15362" max="15362" width="12.54296875" style="353" customWidth="1"/>
    <col min="15363" max="15368" width="14" style="353" customWidth="1"/>
    <col min="15369" max="15369" width="1" style="353" customWidth="1"/>
    <col min="15370" max="15617" width="14" style="353"/>
    <col min="15618" max="15618" width="12.54296875" style="353" customWidth="1"/>
    <col min="15619" max="15624" width="14" style="353" customWidth="1"/>
    <col min="15625" max="15625" width="1" style="353" customWidth="1"/>
    <col min="15626" max="15873" width="14" style="353"/>
    <col min="15874" max="15874" width="12.54296875" style="353" customWidth="1"/>
    <col min="15875" max="15880" width="14" style="353" customWidth="1"/>
    <col min="15881" max="15881" width="1" style="353" customWidth="1"/>
    <col min="15882" max="16129" width="14" style="353"/>
    <col min="16130" max="16130" width="12.54296875" style="353" customWidth="1"/>
    <col min="16131" max="16136" width="14" style="353" customWidth="1"/>
    <col min="16137" max="16137" width="1" style="353" customWidth="1"/>
    <col min="16138" max="16384" width="14" style="353"/>
  </cols>
  <sheetData>
    <row r="1" spans="1:9" s="352" customFormat="1" ht="16" thickBot="1">
      <c r="A1" s="347" t="s">
        <v>668</v>
      </c>
      <c r="B1" s="347"/>
      <c r="C1" s="348"/>
      <c r="D1" s="348"/>
      <c r="E1" s="348"/>
      <c r="F1" s="349"/>
      <c r="G1" s="350"/>
      <c r="H1" s="350"/>
      <c r="I1" s="351" t="str">
        <f>'Annual Report'!A2</f>
        <v>Road Initials:    GTC           Year  2013</v>
      </c>
    </row>
    <row r="2" spans="1:9" ht="15.75" customHeight="1">
      <c r="A2" s="2206"/>
      <c r="B2" s="2437" t="s">
        <v>1525</v>
      </c>
      <c r="C2" s="2438"/>
      <c r="D2" s="2438"/>
      <c r="E2" s="2438"/>
      <c r="F2" s="2438"/>
      <c r="G2" s="2438"/>
      <c r="H2" s="2438"/>
      <c r="I2" s="2439"/>
    </row>
    <row r="3" spans="1:9" ht="15.75" customHeight="1">
      <c r="A3" s="2204"/>
      <c r="B3" s="2440"/>
      <c r="C3" s="2441"/>
      <c r="D3" s="2441"/>
      <c r="E3" s="2441"/>
      <c r="F3" s="2441"/>
      <c r="G3" s="2441"/>
      <c r="H3" s="2441"/>
      <c r="I3" s="2442"/>
    </row>
    <row r="4" spans="1:9">
      <c r="A4" s="2204"/>
      <c r="B4" s="348"/>
      <c r="C4" s="348"/>
      <c r="D4" s="348"/>
      <c r="E4" s="348"/>
      <c r="F4" s="348"/>
      <c r="G4" s="2443"/>
      <c r="H4" s="2443"/>
      <c r="I4" s="2444"/>
    </row>
    <row r="5" spans="1:9">
      <c r="A5" s="2204"/>
      <c r="B5" s="350" t="s">
        <v>1042</v>
      </c>
      <c r="C5" s="348"/>
      <c r="D5" s="348"/>
      <c r="E5" s="348"/>
      <c r="F5" s="348"/>
      <c r="G5" s="2443"/>
      <c r="H5" s="2443"/>
      <c r="I5" s="2444"/>
    </row>
    <row r="6" spans="1:9">
      <c r="A6" s="2204"/>
      <c r="B6" s="350" t="s">
        <v>1043</v>
      </c>
      <c r="C6" s="348"/>
      <c r="D6" s="348"/>
      <c r="E6" s="348"/>
      <c r="F6" s="348"/>
      <c r="G6" s="2443"/>
      <c r="H6" s="2443"/>
      <c r="I6" s="2444"/>
    </row>
    <row r="7" spans="1:9">
      <c r="A7" s="2204"/>
      <c r="B7" s="350"/>
      <c r="C7" s="348"/>
      <c r="D7" s="348"/>
      <c r="E7" s="348"/>
      <c r="F7" s="348"/>
      <c r="G7" s="2443"/>
      <c r="H7" s="2443"/>
      <c r="I7" s="2444"/>
    </row>
    <row r="8" spans="1:9">
      <c r="A8" s="2204"/>
      <c r="B8" s="2445" t="s">
        <v>1044</v>
      </c>
      <c r="C8" s="2443"/>
      <c r="D8" s="2443"/>
      <c r="E8" s="2443"/>
      <c r="F8" s="2443"/>
      <c r="G8" s="2443"/>
      <c r="H8" s="2443"/>
      <c r="I8" s="2444"/>
    </row>
    <row r="9" spans="1:9">
      <c r="A9" s="2204"/>
      <c r="B9" s="2445"/>
      <c r="C9" s="2443"/>
      <c r="D9" s="2443"/>
      <c r="E9" s="2443"/>
      <c r="F9" s="2443"/>
      <c r="G9" s="2443"/>
      <c r="H9" s="2443"/>
      <c r="I9" s="2444"/>
    </row>
    <row r="10" spans="1:9">
      <c r="A10" s="2204"/>
      <c r="B10" s="350" t="s">
        <v>1045</v>
      </c>
      <c r="C10" s="348"/>
      <c r="D10" s="348"/>
      <c r="E10" s="348"/>
      <c r="F10" s="348"/>
      <c r="G10" s="2443"/>
      <c r="H10" s="2443"/>
      <c r="I10" s="2444"/>
    </row>
    <row r="11" spans="1:9">
      <c r="A11" s="2204"/>
      <c r="B11" s="350" t="s">
        <v>397</v>
      </c>
      <c r="C11" s="348"/>
      <c r="D11" s="348"/>
      <c r="E11" s="348"/>
      <c r="F11" s="348"/>
      <c r="G11" s="2443"/>
      <c r="H11" s="2443"/>
      <c r="I11" s="2444"/>
    </row>
    <row r="12" spans="1:9">
      <c r="A12" s="2204"/>
      <c r="B12" s="350" t="s">
        <v>398</v>
      </c>
      <c r="C12" s="348"/>
      <c r="D12" s="348"/>
      <c r="E12" s="348"/>
      <c r="F12" s="348"/>
      <c r="G12" s="2443"/>
      <c r="H12" s="2443"/>
      <c r="I12" s="2444"/>
    </row>
    <row r="13" spans="1:9">
      <c r="A13" s="2204"/>
      <c r="B13" s="350"/>
      <c r="C13" s="348"/>
      <c r="D13" s="348"/>
      <c r="E13" s="348"/>
      <c r="F13" s="348"/>
      <c r="G13" s="2443"/>
      <c r="H13" s="2443"/>
      <c r="I13" s="2444"/>
    </row>
    <row r="14" spans="1:9">
      <c r="A14" s="2204"/>
      <c r="B14" s="2445" t="s">
        <v>485</v>
      </c>
      <c r="C14" s="348"/>
      <c r="D14" s="348"/>
      <c r="E14" s="348"/>
      <c r="F14" s="348"/>
      <c r="G14" s="2443"/>
      <c r="H14" s="2443"/>
      <c r="I14" s="2444"/>
    </row>
    <row r="15" spans="1:9" ht="15.75" customHeight="1">
      <c r="A15" s="2204"/>
      <c r="B15" s="2445"/>
      <c r="C15" s="2445"/>
      <c r="D15" s="2445"/>
      <c r="E15" s="2445"/>
      <c r="F15" s="2445"/>
      <c r="G15" s="2445"/>
      <c r="H15" s="2445"/>
      <c r="I15" s="2446"/>
    </row>
    <row r="16" spans="1:9">
      <c r="A16" s="2204"/>
      <c r="B16" s="350" t="s">
        <v>1509</v>
      </c>
      <c r="C16" s="2445"/>
      <c r="D16" s="2445"/>
      <c r="E16" s="2445"/>
      <c r="F16" s="2445"/>
      <c r="G16" s="2445"/>
      <c r="H16" s="2445"/>
      <c r="I16" s="2446"/>
    </row>
    <row r="17" spans="1:10">
      <c r="A17" s="2204"/>
      <c r="B17" s="350"/>
      <c r="C17" s="2445"/>
      <c r="D17" s="2445"/>
      <c r="E17" s="2445"/>
      <c r="F17" s="2445"/>
      <c r="G17" s="2445"/>
      <c r="H17" s="2445"/>
      <c r="I17" s="2446"/>
    </row>
    <row r="18" spans="1:10">
      <c r="A18" s="2204"/>
      <c r="B18" s="350"/>
      <c r="C18" s="2445"/>
      <c r="D18" s="2445"/>
      <c r="E18" s="2445"/>
      <c r="F18" s="2445"/>
      <c r="G18" s="2445"/>
      <c r="H18" s="2445"/>
      <c r="I18" s="2446"/>
    </row>
    <row r="19" spans="1:10">
      <c r="A19" s="2204"/>
      <c r="B19" s="2445"/>
      <c r="C19" s="2445"/>
      <c r="D19" s="2445"/>
      <c r="E19" s="2445"/>
      <c r="F19" s="2445"/>
      <c r="G19" s="2445"/>
      <c r="H19" s="2445"/>
      <c r="I19" s="2446"/>
    </row>
    <row r="20" spans="1:10">
      <c r="A20" s="2204"/>
      <c r="B20" s="350"/>
      <c r="C20" s="2445"/>
      <c r="D20" s="2445"/>
      <c r="E20" s="2445"/>
      <c r="F20" s="2445"/>
      <c r="G20" s="2445"/>
      <c r="H20" s="2445"/>
      <c r="I20" s="2446"/>
    </row>
    <row r="21" spans="1:10">
      <c r="A21" s="2204"/>
      <c r="B21" s="350" t="s">
        <v>1510</v>
      </c>
      <c r="C21" s="2445"/>
      <c r="D21" s="2445"/>
      <c r="E21" s="2445"/>
      <c r="F21" s="2445"/>
      <c r="G21" s="2445"/>
      <c r="H21" s="2445"/>
      <c r="I21" s="2446"/>
      <c r="J21" s="352"/>
    </row>
    <row r="22" spans="1:10">
      <c r="A22" s="2204"/>
      <c r="B22" s="350"/>
      <c r="C22" s="2445"/>
      <c r="D22" s="2445"/>
      <c r="E22" s="2445"/>
      <c r="F22" s="2445"/>
      <c r="G22" s="2445"/>
      <c r="H22" s="2445"/>
      <c r="I22" s="2446"/>
      <c r="J22" s="352"/>
    </row>
    <row r="23" spans="1:10">
      <c r="A23" s="2204"/>
      <c r="B23" s="350"/>
      <c r="C23" s="2445" t="s">
        <v>1055</v>
      </c>
      <c r="D23" s="2445"/>
      <c r="E23" s="2445"/>
      <c r="F23" s="2445"/>
      <c r="G23" s="2445"/>
      <c r="H23" s="2445"/>
      <c r="I23" s="2446"/>
      <c r="J23" s="352"/>
    </row>
    <row r="24" spans="1:10">
      <c r="A24" s="2204"/>
      <c r="B24" s="2445"/>
      <c r="C24" s="2445"/>
      <c r="D24" s="2445"/>
      <c r="E24" s="2445"/>
      <c r="F24" s="2445"/>
      <c r="G24" s="2445"/>
      <c r="H24" s="2445"/>
      <c r="I24" s="2446"/>
      <c r="J24" s="352"/>
    </row>
    <row r="25" spans="1:10">
      <c r="A25" s="2204"/>
      <c r="B25" s="2462"/>
      <c r="C25" s="2447"/>
      <c r="D25" s="2447"/>
      <c r="E25" s="2448"/>
      <c r="F25" s="2447"/>
      <c r="G25" s="2448"/>
      <c r="H25" s="2448"/>
      <c r="I25" s="2449"/>
      <c r="J25" s="352"/>
    </row>
    <row r="26" spans="1:10">
      <c r="A26" s="2204"/>
      <c r="B26" s="2511"/>
      <c r="C26" s="2445"/>
      <c r="D26" s="2445"/>
      <c r="E26" s="2450"/>
      <c r="F26" s="2443"/>
      <c r="G26" s="2450" t="s">
        <v>1511</v>
      </c>
      <c r="H26" s="2451" t="s">
        <v>1513</v>
      </c>
      <c r="I26" s="2449"/>
      <c r="J26" s="352"/>
    </row>
    <row r="27" spans="1:10">
      <c r="A27" s="2204"/>
      <c r="B27" s="2512"/>
      <c r="C27" s="2445"/>
      <c r="D27" s="2445"/>
      <c r="E27" s="2450" t="s">
        <v>399</v>
      </c>
      <c r="F27" s="2443" t="s">
        <v>400</v>
      </c>
      <c r="G27" s="2450" t="s">
        <v>1512</v>
      </c>
      <c r="H27" s="2451" t="s">
        <v>1514</v>
      </c>
      <c r="I27" s="2449"/>
      <c r="J27" s="352"/>
    </row>
    <row r="28" spans="1:10">
      <c r="A28" s="2204"/>
      <c r="B28" s="2513"/>
      <c r="C28" s="2452"/>
      <c r="D28" s="2452"/>
      <c r="E28" s="2453"/>
      <c r="F28" s="2452"/>
      <c r="G28" s="2454"/>
      <c r="H28" s="2454"/>
      <c r="I28" s="2449"/>
      <c r="J28" s="352"/>
    </row>
    <row r="29" spans="1:10">
      <c r="A29" s="2204"/>
      <c r="B29" s="2514" t="s">
        <v>1515</v>
      </c>
      <c r="C29" s="2456" t="s">
        <v>401</v>
      </c>
      <c r="D29" s="2455"/>
      <c r="E29" s="2457" t="s">
        <v>621</v>
      </c>
      <c r="F29" s="2457" t="s">
        <v>621</v>
      </c>
      <c r="G29" s="2457" t="s">
        <v>621</v>
      </c>
      <c r="H29" s="2458" t="s">
        <v>621</v>
      </c>
      <c r="I29" s="2449"/>
      <c r="J29" s="352"/>
    </row>
    <row r="30" spans="1:10">
      <c r="A30" s="2204"/>
      <c r="B30" s="2454" t="s">
        <v>1739</v>
      </c>
      <c r="C30" s="2452" t="s">
        <v>402</v>
      </c>
      <c r="D30" s="2459"/>
      <c r="E30" s="2457" t="s">
        <v>621</v>
      </c>
      <c r="F30" s="2457" t="s">
        <v>621</v>
      </c>
      <c r="G30" s="2457" t="s">
        <v>621</v>
      </c>
      <c r="H30" s="2460" t="s">
        <v>621</v>
      </c>
      <c r="I30" s="2449"/>
      <c r="J30" s="352"/>
    </row>
    <row r="31" spans="1:10">
      <c r="A31" s="2204"/>
      <c r="B31" s="2453" t="s">
        <v>1516</v>
      </c>
      <c r="C31" s="2456" t="s">
        <v>401</v>
      </c>
      <c r="D31" s="2455"/>
      <c r="E31" s="2457" t="s">
        <v>621</v>
      </c>
      <c r="F31" s="2457" t="s">
        <v>621</v>
      </c>
      <c r="G31" s="2457" t="s">
        <v>621</v>
      </c>
      <c r="H31" s="2458" t="s">
        <v>621</v>
      </c>
      <c r="I31" s="2449"/>
      <c r="J31" s="352"/>
    </row>
    <row r="32" spans="1:10">
      <c r="A32" s="2204"/>
      <c r="B32" s="2454" t="s">
        <v>1491</v>
      </c>
      <c r="C32" s="2452" t="s">
        <v>402</v>
      </c>
      <c r="D32" s="2459"/>
      <c r="E32" s="2457" t="s">
        <v>621</v>
      </c>
      <c r="F32" s="2457" t="s">
        <v>621</v>
      </c>
      <c r="G32" s="2457" t="s">
        <v>621</v>
      </c>
      <c r="H32" s="2458" t="s">
        <v>621</v>
      </c>
      <c r="I32" s="2449"/>
      <c r="J32" s="352"/>
    </row>
    <row r="33" spans="1:10">
      <c r="A33" s="2204"/>
      <c r="B33" s="2445"/>
      <c r="C33" s="2445"/>
      <c r="D33" s="2445"/>
      <c r="E33" s="2445"/>
      <c r="F33" s="2445"/>
      <c r="G33" s="350"/>
      <c r="H33" s="350"/>
      <c r="I33" s="2461"/>
      <c r="J33" s="352"/>
    </row>
    <row r="34" spans="1:10">
      <c r="A34" s="2204"/>
      <c r="B34" s="2445" t="s">
        <v>1740</v>
      </c>
      <c r="C34" s="2445"/>
      <c r="D34" s="2445"/>
      <c r="E34" s="2445"/>
      <c r="F34" s="2445"/>
      <c r="G34" s="350"/>
      <c r="H34" s="350"/>
      <c r="I34" s="2461"/>
      <c r="J34" s="352"/>
    </row>
    <row r="35" spans="1:10">
      <c r="A35" s="2204"/>
      <c r="B35" s="2445"/>
      <c r="C35" s="2445"/>
      <c r="D35" s="2445"/>
      <c r="E35" s="2445"/>
      <c r="F35" s="2445"/>
      <c r="G35" s="350"/>
      <c r="H35" s="350"/>
      <c r="I35" s="2461"/>
      <c r="J35" s="352"/>
    </row>
    <row r="36" spans="1:10" ht="15.5">
      <c r="A36" s="2204"/>
      <c r="B36" s="349"/>
      <c r="C36" s="349"/>
      <c r="D36" s="2462"/>
      <c r="E36" s="2463"/>
      <c r="F36" s="2457" t="s">
        <v>403</v>
      </c>
      <c r="G36" s="2464" t="s">
        <v>404</v>
      </c>
      <c r="H36" s="2443"/>
      <c r="I36" s="2461"/>
      <c r="J36" s="352"/>
    </row>
    <row r="37" spans="1:10" ht="15.5">
      <c r="A37" s="2204"/>
      <c r="B37" s="349"/>
      <c r="C37" s="349"/>
      <c r="D37" s="2465" t="s">
        <v>405</v>
      </c>
      <c r="E37" s="2466"/>
      <c r="F37" s="2467" t="s">
        <v>846</v>
      </c>
      <c r="G37" s="2467" t="s">
        <v>846</v>
      </c>
      <c r="H37" s="2468"/>
      <c r="I37" s="2446"/>
      <c r="J37" s="352"/>
    </row>
    <row r="38" spans="1:10" ht="15.5">
      <c r="A38" s="2204"/>
      <c r="B38" s="349"/>
      <c r="C38" s="349"/>
      <c r="D38" s="2458" t="s">
        <v>406</v>
      </c>
      <c r="E38" s="2458"/>
      <c r="F38" s="2467" t="s">
        <v>846</v>
      </c>
      <c r="G38" s="2467" t="s">
        <v>846</v>
      </c>
      <c r="H38" s="2468"/>
      <c r="I38" s="2446"/>
      <c r="J38" s="352"/>
    </row>
    <row r="39" spans="1:10">
      <c r="A39" s="2204"/>
      <c r="B39" s="2445"/>
      <c r="C39" s="2445"/>
      <c r="D39" s="2445"/>
      <c r="E39" s="2445"/>
      <c r="F39" s="2445"/>
      <c r="G39" s="350"/>
      <c r="H39" s="350"/>
      <c r="I39" s="2461"/>
      <c r="J39" s="352"/>
    </row>
    <row r="40" spans="1:10">
      <c r="A40" s="2204"/>
      <c r="B40" s="2445"/>
      <c r="C40" s="2445"/>
      <c r="D40" s="2445"/>
      <c r="E40" s="2445"/>
      <c r="F40" s="2445"/>
      <c r="G40" s="2445"/>
      <c r="H40" s="2445"/>
      <c r="I40" s="2446"/>
      <c r="J40" s="352"/>
    </row>
    <row r="41" spans="1:10">
      <c r="A41" s="2204"/>
      <c r="B41" s="350" t="s">
        <v>1492</v>
      </c>
      <c r="C41" s="2445"/>
      <c r="D41" s="2445"/>
      <c r="E41" s="2445"/>
      <c r="F41" s="2445"/>
      <c r="G41" s="2445"/>
      <c r="H41" s="2445"/>
      <c r="I41" s="2446"/>
      <c r="J41" s="352"/>
    </row>
    <row r="42" spans="1:10">
      <c r="A42" s="2204"/>
      <c r="B42" s="350"/>
      <c r="C42" s="2445"/>
      <c r="D42" s="2445"/>
      <c r="E42" s="2445"/>
      <c r="F42" s="2445"/>
      <c r="G42" s="2445"/>
      <c r="H42" s="2445"/>
      <c r="I42" s="2446"/>
      <c r="J42" s="352"/>
    </row>
    <row r="43" spans="1:10">
      <c r="A43" s="2204"/>
      <c r="B43" s="350" t="s">
        <v>171</v>
      </c>
      <c r="C43" s="2445"/>
      <c r="D43" s="2445"/>
      <c r="E43" s="2445"/>
      <c r="F43" s="2445"/>
      <c r="G43" s="2445"/>
      <c r="H43" s="2445"/>
      <c r="I43" s="2446"/>
      <c r="J43" s="352"/>
    </row>
    <row r="44" spans="1:10">
      <c r="A44" s="2204"/>
      <c r="B44" s="350"/>
      <c r="C44" s="2445"/>
      <c r="D44" s="2445"/>
      <c r="E44" s="2445"/>
      <c r="F44" s="2445"/>
      <c r="G44" s="2445"/>
      <c r="H44" s="2445"/>
      <c r="I44" s="2446"/>
      <c r="J44" s="352"/>
    </row>
    <row r="45" spans="1:10">
      <c r="A45" s="2204"/>
      <c r="B45" s="350"/>
      <c r="C45" s="2445"/>
      <c r="D45" s="2445"/>
      <c r="E45" s="2445"/>
      <c r="F45" s="2445"/>
      <c r="G45" s="2445"/>
      <c r="H45" s="2445"/>
      <c r="I45" s="2446"/>
      <c r="J45" s="352"/>
    </row>
    <row r="46" spans="1:10">
      <c r="A46" s="2204"/>
      <c r="B46" s="2445" t="s">
        <v>669</v>
      </c>
      <c r="C46" s="2445"/>
      <c r="D46" s="2445"/>
      <c r="E46" s="2445"/>
      <c r="F46" s="2445"/>
      <c r="G46" s="2445"/>
      <c r="H46" s="2445"/>
      <c r="I46" s="2446"/>
      <c r="J46" s="352"/>
    </row>
    <row r="47" spans="1:10">
      <c r="A47" s="2204"/>
      <c r="B47" s="2445" t="s">
        <v>670</v>
      </c>
      <c r="C47" s="2445"/>
      <c r="D47" s="2445"/>
      <c r="E47" s="2445"/>
      <c r="F47" s="2445"/>
      <c r="G47" s="2445"/>
      <c r="H47" s="2445"/>
      <c r="I47" s="2446"/>
      <c r="J47" s="352"/>
    </row>
    <row r="48" spans="1:10">
      <c r="A48" s="2204"/>
      <c r="B48" s="2445"/>
      <c r="C48" s="2445"/>
      <c r="D48" s="2445"/>
      <c r="E48" s="2445"/>
      <c r="F48" s="2445"/>
      <c r="G48" s="2445"/>
      <c r="H48" s="2445"/>
      <c r="I48" s="2446"/>
      <c r="J48" s="352"/>
    </row>
    <row r="49" spans="1:10" s="354" customFormat="1" ht="15.75" customHeight="1">
      <c r="A49" s="2205"/>
      <c r="B49" s="2469" t="s">
        <v>1741</v>
      </c>
      <c r="C49" s="2470"/>
      <c r="D49" s="2470"/>
      <c r="E49" s="2470"/>
      <c r="F49" s="2470"/>
      <c r="G49" s="2471"/>
      <c r="H49" s="2471"/>
      <c r="I49" s="2472"/>
      <c r="J49" s="2473"/>
    </row>
    <row r="50" spans="1:10" s="354" customFormat="1" ht="15.75" customHeight="1">
      <c r="A50" s="2205"/>
      <c r="B50" s="2469"/>
      <c r="C50" s="2470"/>
      <c r="D50" s="2470"/>
      <c r="E50" s="2470"/>
      <c r="F50" s="2470"/>
      <c r="G50" s="2471"/>
      <c r="H50" s="2471"/>
      <c r="I50" s="2472"/>
      <c r="J50" s="2473"/>
    </row>
    <row r="51" spans="1:10" s="354" customFormat="1" ht="15.75" customHeight="1">
      <c r="A51" s="2205"/>
      <c r="B51" s="2469"/>
      <c r="C51" s="2470"/>
      <c r="D51" s="2470"/>
      <c r="E51" s="2470"/>
      <c r="F51" s="2470"/>
      <c r="G51" s="2471"/>
      <c r="H51" s="2471"/>
      <c r="I51" s="2472"/>
      <c r="J51" s="2473"/>
    </row>
    <row r="52" spans="1:10" s="354" customFormat="1" ht="15.75" customHeight="1">
      <c r="A52" s="2205"/>
      <c r="B52" s="2469"/>
      <c r="C52" s="2470"/>
      <c r="D52" s="2470"/>
      <c r="E52" s="2470"/>
      <c r="F52" s="2470"/>
      <c r="G52" s="2471"/>
      <c r="H52" s="2471"/>
      <c r="I52" s="2472"/>
      <c r="J52" s="2473"/>
    </row>
    <row r="53" spans="1:10" s="354" customFormat="1" ht="15.75" customHeight="1">
      <c r="A53" s="2205"/>
      <c r="B53" s="2469"/>
      <c r="C53" s="2470"/>
      <c r="D53" s="2470"/>
      <c r="E53" s="2470"/>
      <c r="F53" s="2470"/>
      <c r="G53" s="2471"/>
      <c r="H53" s="2471"/>
      <c r="I53" s="2472"/>
      <c r="J53" s="2473"/>
    </row>
    <row r="54" spans="1:10" s="354" customFormat="1" ht="15.75" customHeight="1">
      <c r="A54" s="2205"/>
      <c r="B54" s="2469"/>
      <c r="C54" s="2470"/>
      <c r="D54" s="2470"/>
      <c r="E54" s="2470"/>
      <c r="F54" s="2470"/>
      <c r="G54" s="2471"/>
      <c r="H54" s="2471"/>
      <c r="I54" s="2472"/>
      <c r="J54" s="2473"/>
    </row>
    <row r="55" spans="1:10" s="354" customFormat="1" ht="15.75" customHeight="1">
      <c r="A55" s="2205"/>
      <c r="B55" s="350"/>
      <c r="C55" s="2470"/>
      <c r="D55" s="2470"/>
      <c r="E55" s="2470"/>
      <c r="F55" s="2470"/>
      <c r="G55" s="2471"/>
      <c r="H55" s="2471"/>
      <c r="I55" s="2472"/>
      <c r="J55" s="2473"/>
    </row>
    <row r="56" spans="1:10" s="354" customFormat="1" ht="15.75" customHeight="1">
      <c r="A56" s="2205"/>
      <c r="B56" s="2445"/>
      <c r="C56" s="2470"/>
      <c r="D56" s="2470"/>
      <c r="E56" s="2470"/>
      <c r="F56" s="2470"/>
      <c r="G56" s="2471"/>
      <c r="H56" s="2471"/>
      <c r="I56" s="2472"/>
      <c r="J56" s="2473"/>
    </row>
    <row r="57" spans="1:10" s="354" customFormat="1" ht="15.75" customHeight="1">
      <c r="A57" s="2205"/>
      <c r="B57" s="2445"/>
      <c r="C57" s="2470"/>
      <c r="D57" s="2470"/>
      <c r="E57" s="2470"/>
      <c r="F57" s="2470"/>
      <c r="G57" s="2471"/>
      <c r="H57" s="2471"/>
      <c r="I57" s="2472"/>
      <c r="J57" s="2473"/>
    </row>
    <row r="58" spans="1:10" s="354" customFormat="1" ht="15.75" customHeight="1">
      <c r="A58" s="2205"/>
      <c r="B58" s="2445"/>
      <c r="C58" s="2470"/>
      <c r="D58" s="2470"/>
      <c r="E58" s="2470"/>
      <c r="F58" s="2470"/>
      <c r="G58" s="2471"/>
      <c r="H58" s="2471"/>
      <c r="I58" s="2472"/>
      <c r="J58" s="2473"/>
    </row>
    <row r="59" spans="1:10" s="354" customFormat="1" ht="15.75" customHeight="1">
      <c r="A59" s="2205"/>
      <c r="B59" s="350"/>
      <c r="C59" s="2470"/>
      <c r="D59" s="2470"/>
      <c r="E59" s="2470"/>
      <c r="F59" s="2470"/>
      <c r="G59" s="2471"/>
      <c r="H59" s="2471"/>
      <c r="I59" s="2472"/>
      <c r="J59" s="2473"/>
    </row>
    <row r="60" spans="1:10" s="354" customFormat="1" ht="15.75" customHeight="1">
      <c r="A60" s="2205"/>
      <c r="B60" s="2445"/>
      <c r="C60" s="2470"/>
      <c r="D60" s="2470"/>
      <c r="E60" s="2470"/>
      <c r="F60" s="2470"/>
      <c r="G60" s="2471"/>
      <c r="H60" s="2471"/>
      <c r="I60" s="2472"/>
      <c r="J60" s="2473"/>
    </row>
    <row r="61" spans="1:10" ht="15.75" customHeight="1">
      <c r="A61" s="2204"/>
      <c r="B61" s="350"/>
      <c r="C61" s="2469"/>
      <c r="D61" s="2469"/>
      <c r="E61" s="2469"/>
      <c r="F61" s="2469"/>
      <c r="G61" s="2469"/>
      <c r="H61" s="2469"/>
      <c r="I61" s="2474"/>
      <c r="J61" s="352"/>
    </row>
    <row r="62" spans="1:10" ht="10.75" customHeight="1" thickBot="1">
      <c r="A62" s="2207"/>
      <c r="B62" s="2475"/>
      <c r="C62" s="2475"/>
      <c r="D62" s="2475"/>
      <c r="E62" s="2475"/>
      <c r="F62" s="2475"/>
      <c r="G62" s="2475"/>
      <c r="H62" s="2475"/>
      <c r="I62" s="2476"/>
      <c r="J62" s="352"/>
    </row>
    <row r="63" spans="1:10" ht="15.5">
      <c r="B63" s="2477"/>
      <c r="C63" s="2478"/>
      <c r="D63" s="2478"/>
      <c r="E63" s="2478"/>
      <c r="F63" s="2478"/>
      <c r="G63" s="2479" t="s">
        <v>734</v>
      </c>
      <c r="H63" s="2479"/>
      <c r="I63" s="2480"/>
      <c r="J63" s="352"/>
    </row>
    <row r="64" spans="1:10">
      <c r="C64" s="356"/>
      <c r="D64" s="356"/>
      <c r="E64" s="356"/>
      <c r="F64" s="356"/>
      <c r="G64" s="356"/>
      <c r="H64" s="356"/>
      <c r="I64" s="356"/>
    </row>
    <row r="65" spans="3:9">
      <c r="C65" s="356"/>
      <c r="D65" s="356"/>
      <c r="E65" s="356"/>
      <c r="F65" s="356"/>
      <c r="G65" s="356"/>
      <c r="H65" s="356"/>
      <c r="I65" s="356"/>
    </row>
    <row r="66" spans="3:9">
      <c r="C66" s="356"/>
      <c r="D66" s="356"/>
      <c r="E66" s="356"/>
      <c r="F66" s="356"/>
      <c r="G66" s="356"/>
      <c r="H66" s="356"/>
      <c r="I66" s="356"/>
    </row>
    <row r="67" spans="3:9">
      <c r="C67" s="356"/>
      <c r="D67" s="356"/>
      <c r="E67" s="356"/>
      <c r="F67" s="356"/>
      <c r="G67" s="356"/>
      <c r="H67" s="356"/>
      <c r="I67" s="356"/>
    </row>
    <row r="68" spans="3:9">
      <c r="C68" s="356"/>
      <c r="D68" s="356"/>
      <c r="E68" s="356"/>
      <c r="F68" s="356"/>
      <c r="G68" s="356"/>
      <c r="H68" s="356"/>
      <c r="I68" s="356"/>
    </row>
    <row r="69" spans="3:9">
      <c r="C69" s="356"/>
      <c r="D69" s="356"/>
      <c r="E69" s="356"/>
      <c r="F69" s="356"/>
      <c r="G69" s="356"/>
      <c r="H69" s="356"/>
      <c r="I69" s="356"/>
    </row>
  </sheetData>
  <phoneticPr fontId="0" type="noConversion"/>
  <printOptions horizontalCentered="1" gridLinesSet="0"/>
  <pageMargins left="0.5" right="0.5" top="0.5" bottom="0.5" header="0.5" footer="0.5"/>
  <pageSetup scale="94" orientation="portrait" horizontalDpi="4294967293" verticalDpi="300" r:id="rId1"/>
  <headerFooter alignWithMargins="0"/>
</worksheet>
</file>

<file path=xl/worksheets/sheet15.xml><?xml version="1.0" encoding="utf-8"?>
<worksheet xmlns="http://schemas.openxmlformats.org/spreadsheetml/2006/main" xmlns:r="http://schemas.openxmlformats.org/officeDocument/2006/relationships">
  <sheetPr>
    <tabColor rgb="FF92D050"/>
    <pageSetUpPr fitToPage="1"/>
  </sheetPr>
  <dimension ref="A1:J73"/>
  <sheetViews>
    <sheetView showGridLines="0" workbookViewId="0"/>
  </sheetViews>
  <sheetFormatPr defaultColWidth="9.1796875" defaultRowHeight="10.5"/>
  <cols>
    <col min="1" max="1" width="1.54296875" style="1991" customWidth="1"/>
    <col min="2" max="3" width="5.7265625" style="1991" hidden="1" customWidth="1"/>
    <col min="4" max="4" width="5.26953125" style="1991" customWidth="1"/>
    <col min="5" max="5" width="17.81640625" style="2017" customWidth="1"/>
    <col min="6" max="6" width="8.7265625" style="2017" customWidth="1"/>
    <col min="7" max="7" width="23.54296875" style="1991" customWidth="1"/>
    <col min="8" max="8" width="20.1796875" style="1991" customWidth="1"/>
    <col min="9" max="9" width="1.81640625" style="1991" customWidth="1"/>
    <col min="10" max="10" width="24" style="1991" customWidth="1"/>
    <col min="11" max="256" width="9.1796875" style="1991"/>
    <col min="257" max="258" width="0.1796875" style="1991" customWidth="1"/>
    <col min="259" max="259" width="1" style="1991" customWidth="1"/>
    <col min="260" max="260" width="5.26953125" style="1991" customWidth="1"/>
    <col min="261" max="261" width="17.81640625" style="1991" customWidth="1"/>
    <col min="262" max="262" width="8.7265625" style="1991" customWidth="1"/>
    <col min="263" max="263" width="23.54296875" style="1991" customWidth="1"/>
    <col min="264" max="264" width="20.1796875" style="1991" customWidth="1"/>
    <col min="265" max="265" width="1.81640625" style="1991" customWidth="1"/>
    <col min="266" max="266" width="24" style="1991" customWidth="1"/>
    <col min="267" max="512" width="9.1796875" style="1991"/>
    <col min="513" max="514" width="0.1796875" style="1991" customWidth="1"/>
    <col min="515" max="515" width="1" style="1991" customWidth="1"/>
    <col min="516" max="516" width="5.26953125" style="1991" customWidth="1"/>
    <col min="517" max="517" width="17.81640625" style="1991" customWidth="1"/>
    <col min="518" max="518" width="8.7265625" style="1991" customWidth="1"/>
    <col min="519" max="519" width="23.54296875" style="1991" customWidth="1"/>
    <col min="520" max="520" width="20.1796875" style="1991" customWidth="1"/>
    <col min="521" max="521" width="1.81640625" style="1991" customWidth="1"/>
    <col min="522" max="522" width="24" style="1991" customWidth="1"/>
    <col min="523" max="768" width="9.1796875" style="1991"/>
    <col min="769" max="770" width="0.1796875" style="1991" customWidth="1"/>
    <col min="771" max="771" width="1" style="1991" customWidth="1"/>
    <col min="772" max="772" width="5.26953125" style="1991" customWidth="1"/>
    <col min="773" max="773" width="17.81640625" style="1991" customWidth="1"/>
    <col min="774" max="774" width="8.7265625" style="1991" customWidth="1"/>
    <col min="775" max="775" width="23.54296875" style="1991" customWidth="1"/>
    <col min="776" max="776" width="20.1796875" style="1991" customWidth="1"/>
    <col min="777" max="777" width="1.81640625" style="1991" customWidth="1"/>
    <col min="778" max="778" width="24" style="1991" customWidth="1"/>
    <col min="779" max="1024" width="9.1796875" style="1991"/>
    <col min="1025" max="1026" width="0.1796875" style="1991" customWidth="1"/>
    <col min="1027" max="1027" width="1" style="1991" customWidth="1"/>
    <col min="1028" max="1028" width="5.26953125" style="1991" customWidth="1"/>
    <col min="1029" max="1029" width="17.81640625" style="1991" customWidth="1"/>
    <col min="1030" max="1030" width="8.7265625" style="1991" customWidth="1"/>
    <col min="1031" max="1031" width="23.54296875" style="1991" customWidth="1"/>
    <col min="1032" max="1032" width="20.1796875" style="1991" customWidth="1"/>
    <col min="1033" max="1033" width="1.81640625" style="1991" customWidth="1"/>
    <col min="1034" max="1034" width="24" style="1991" customWidth="1"/>
    <col min="1035" max="1280" width="9.1796875" style="1991"/>
    <col min="1281" max="1282" width="0.1796875" style="1991" customWidth="1"/>
    <col min="1283" max="1283" width="1" style="1991" customWidth="1"/>
    <col min="1284" max="1284" width="5.26953125" style="1991" customWidth="1"/>
    <col min="1285" max="1285" width="17.81640625" style="1991" customWidth="1"/>
    <col min="1286" max="1286" width="8.7265625" style="1991" customWidth="1"/>
    <col min="1287" max="1287" width="23.54296875" style="1991" customWidth="1"/>
    <col min="1288" max="1288" width="20.1796875" style="1991" customWidth="1"/>
    <col min="1289" max="1289" width="1.81640625" style="1991" customWidth="1"/>
    <col min="1290" max="1290" width="24" style="1991" customWidth="1"/>
    <col min="1291" max="1536" width="9.1796875" style="1991"/>
    <col min="1537" max="1538" width="0.1796875" style="1991" customWidth="1"/>
    <col min="1539" max="1539" width="1" style="1991" customWidth="1"/>
    <col min="1540" max="1540" width="5.26953125" style="1991" customWidth="1"/>
    <col min="1541" max="1541" width="17.81640625" style="1991" customWidth="1"/>
    <col min="1542" max="1542" width="8.7265625" style="1991" customWidth="1"/>
    <col min="1543" max="1543" width="23.54296875" style="1991" customWidth="1"/>
    <col min="1544" max="1544" width="20.1796875" style="1991" customWidth="1"/>
    <col min="1545" max="1545" width="1.81640625" style="1991" customWidth="1"/>
    <col min="1546" max="1546" width="24" style="1991" customWidth="1"/>
    <col min="1547" max="1792" width="9.1796875" style="1991"/>
    <col min="1793" max="1794" width="0.1796875" style="1991" customWidth="1"/>
    <col min="1795" max="1795" width="1" style="1991" customWidth="1"/>
    <col min="1796" max="1796" width="5.26953125" style="1991" customWidth="1"/>
    <col min="1797" max="1797" width="17.81640625" style="1991" customWidth="1"/>
    <col min="1798" max="1798" width="8.7265625" style="1991" customWidth="1"/>
    <col min="1799" max="1799" width="23.54296875" style="1991" customWidth="1"/>
    <col min="1800" max="1800" width="20.1796875" style="1991" customWidth="1"/>
    <col min="1801" max="1801" width="1.81640625" style="1991" customWidth="1"/>
    <col min="1802" max="1802" width="24" style="1991" customWidth="1"/>
    <col min="1803" max="2048" width="9.1796875" style="1991"/>
    <col min="2049" max="2050" width="0.1796875" style="1991" customWidth="1"/>
    <col min="2051" max="2051" width="1" style="1991" customWidth="1"/>
    <col min="2052" max="2052" width="5.26953125" style="1991" customWidth="1"/>
    <col min="2053" max="2053" width="17.81640625" style="1991" customWidth="1"/>
    <col min="2054" max="2054" width="8.7265625" style="1991" customWidth="1"/>
    <col min="2055" max="2055" width="23.54296875" style="1991" customWidth="1"/>
    <col min="2056" max="2056" width="20.1796875" style="1991" customWidth="1"/>
    <col min="2057" max="2057" width="1.81640625" style="1991" customWidth="1"/>
    <col min="2058" max="2058" width="24" style="1991" customWidth="1"/>
    <col min="2059" max="2304" width="9.1796875" style="1991"/>
    <col min="2305" max="2306" width="0.1796875" style="1991" customWidth="1"/>
    <col min="2307" max="2307" width="1" style="1991" customWidth="1"/>
    <col min="2308" max="2308" width="5.26953125" style="1991" customWidth="1"/>
    <col min="2309" max="2309" width="17.81640625" style="1991" customWidth="1"/>
    <col min="2310" max="2310" width="8.7265625" style="1991" customWidth="1"/>
    <col min="2311" max="2311" width="23.54296875" style="1991" customWidth="1"/>
    <col min="2312" max="2312" width="20.1796875" style="1991" customWidth="1"/>
    <col min="2313" max="2313" width="1.81640625" style="1991" customWidth="1"/>
    <col min="2314" max="2314" width="24" style="1991" customWidth="1"/>
    <col min="2315" max="2560" width="9.1796875" style="1991"/>
    <col min="2561" max="2562" width="0.1796875" style="1991" customWidth="1"/>
    <col min="2563" max="2563" width="1" style="1991" customWidth="1"/>
    <col min="2564" max="2564" width="5.26953125" style="1991" customWidth="1"/>
    <col min="2565" max="2565" width="17.81640625" style="1991" customWidth="1"/>
    <col min="2566" max="2566" width="8.7265625" style="1991" customWidth="1"/>
    <col min="2567" max="2567" width="23.54296875" style="1991" customWidth="1"/>
    <col min="2568" max="2568" width="20.1796875" style="1991" customWidth="1"/>
    <col min="2569" max="2569" width="1.81640625" style="1991" customWidth="1"/>
    <col min="2570" max="2570" width="24" style="1991" customWidth="1"/>
    <col min="2571" max="2816" width="9.1796875" style="1991"/>
    <col min="2817" max="2818" width="0.1796875" style="1991" customWidth="1"/>
    <col min="2819" max="2819" width="1" style="1991" customWidth="1"/>
    <col min="2820" max="2820" width="5.26953125" style="1991" customWidth="1"/>
    <col min="2821" max="2821" width="17.81640625" style="1991" customWidth="1"/>
    <col min="2822" max="2822" width="8.7265625" style="1991" customWidth="1"/>
    <col min="2823" max="2823" width="23.54296875" style="1991" customWidth="1"/>
    <col min="2824" max="2824" width="20.1796875" style="1991" customWidth="1"/>
    <col min="2825" max="2825" width="1.81640625" style="1991" customWidth="1"/>
    <col min="2826" max="2826" width="24" style="1991" customWidth="1"/>
    <col min="2827" max="3072" width="9.1796875" style="1991"/>
    <col min="3073" max="3074" width="0.1796875" style="1991" customWidth="1"/>
    <col min="3075" max="3075" width="1" style="1991" customWidth="1"/>
    <col min="3076" max="3076" width="5.26953125" style="1991" customWidth="1"/>
    <col min="3077" max="3077" width="17.81640625" style="1991" customWidth="1"/>
    <col min="3078" max="3078" width="8.7265625" style="1991" customWidth="1"/>
    <col min="3079" max="3079" width="23.54296875" style="1991" customWidth="1"/>
    <col min="3080" max="3080" width="20.1796875" style="1991" customWidth="1"/>
    <col min="3081" max="3081" width="1.81640625" style="1991" customWidth="1"/>
    <col min="3082" max="3082" width="24" style="1991" customWidth="1"/>
    <col min="3083" max="3328" width="9.1796875" style="1991"/>
    <col min="3329" max="3330" width="0.1796875" style="1991" customWidth="1"/>
    <col min="3331" max="3331" width="1" style="1991" customWidth="1"/>
    <col min="3332" max="3332" width="5.26953125" style="1991" customWidth="1"/>
    <col min="3333" max="3333" width="17.81640625" style="1991" customWidth="1"/>
    <col min="3334" max="3334" width="8.7265625" style="1991" customWidth="1"/>
    <col min="3335" max="3335" width="23.54296875" style="1991" customWidth="1"/>
    <col min="3336" max="3336" width="20.1796875" style="1991" customWidth="1"/>
    <col min="3337" max="3337" width="1.81640625" style="1991" customWidth="1"/>
    <col min="3338" max="3338" width="24" style="1991" customWidth="1"/>
    <col min="3339" max="3584" width="9.1796875" style="1991"/>
    <col min="3585" max="3586" width="0.1796875" style="1991" customWidth="1"/>
    <col min="3587" max="3587" width="1" style="1991" customWidth="1"/>
    <col min="3588" max="3588" width="5.26953125" style="1991" customWidth="1"/>
    <col min="3589" max="3589" width="17.81640625" style="1991" customWidth="1"/>
    <col min="3590" max="3590" width="8.7265625" style="1991" customWidth="1"/>
    <col min="3591" max="3591" width="23.54296875" style="1991" customWidth="1"/>
    <col min="3592" max="3592" width="20.1796875" style="1991" customWidth="1"/>
    <col min="3593" max="3593" width="1.81640625" style="1991" customWidth="1"/>
    <col min="3594" max="3594" width="24" style="1991" customWidth="1"/>
    <col min="3595" max="3840" width="9.1796875" style="1991"/>
    <col min="3841" max="3842" width="0.1796875" style="1991" customWidth="1"/>
    <col min="3843" max="3843" width="1" style="1991" customWidth="1"/>
    <col min="3844" max="3844" width="5.26953125" style="1991" customWidth="1"/>
    <col min="3845" max="3845" width="17.81640625" style="1991" customWidth="1"/>
    <col min="3846" max="3846" width="8.7265625" style="1991" customWidth="1"/>
    <col min="3847" max="3847" width="23.54296875" style="1991" customWidth="1"/>
    <col min="3848" max="3848" width="20.1796875" style="1991" customWidth="1"/>
    <col min="3849" max="3849" width="1.81640625" style="1991" customWidth="1"/>
    <col min="3850" max="3850" width="24" style="1991" customWidth="1"/>
    <col min="3851" max="4096" width="9.1796875" style="1991"/>
    <col min="4097" max="4098" width="0.1796875" style="1991" customWidth="1"/>
    <col min="4099" max="4099" width="1" style="1991" customWidth="1"/>
    <col min="4100" max="4100" width="5.26953125" style="1991" customWidth="1"/>
    <col min="4101" max="4101" width="17.81640625" style="1991" customWidth="1"/>
    <col min="4102" max="4102" width="8.7265625" style="1991" customWidth="1"/>
    <col min="4103" max="4103" width="23.54296875" style="1991" customWidth="1"/>
    <col min="4104" max="4104" width="20.1796875" style="1991" customWidth="1"/>
    <col min="4105" max="4105" width="1.81640625" style="1991" customWidth="1"/>
    <col min="4106" max="4106" width="24" style="1991" customWidth="1"/>
    <col min="4107" max="4352" width="9.1796875" style="1991"/>
    <col min="4353" max="4354" width="0.1796875" style="1991" customWidth="1"/>
    <col min="4355" max="4355" width="1" style="1991" customWidth="1"/>
    <col min="4356" max="4356" width="5.26953125" style="1991" customWidth="1"/>
    <col min="4357" max="4357" width="17.81640625" style="1991" customWidth="1"/>
    <col min="4358" max="4358" width="8.7265625" style="1991" customWidth="1"/>
    <col min="4359" max="4359" width="23.54296875" style="1991" customWidth="1"/>
    <col min="4360" max="4360" width="20.1796875" style="1991" customWidth="1"/>
    <col min="4361" max="4361" width="1.81640625" style="1991" customWidth="1"/>
    <col min="4362" max="4362" width="24" style="1991" customWidth="1"/>
    <col min="4363" max="4608" width="9.1796875" style="1991"/>
    <col min="4609" max="4610" width="0.1796875" style="1991" customWidth="1"/>
    <col min="4611" max="4611" width="1" style="1991" customWidth="1"/>
    <col min="4612" max="4612" width="5.26953125" style="1991" customWidth="1"/>
    <col min="4613" max="4613" width="17.81640625" style="1991" customWidth="1"/>
    <col min="4614" max="4614" width="8.7265625" style="1991" customWidth="1"/>
    <col min="4615" max="4615" width="23.54296875" style="1991" customWidth="1"/>
    <col min="4616" max="4616" width="20.1796875" style="1991" customWidth="1"/>
    <col min="4617" max="4617" width="1.81640625" style="1991" customWidth="1"/>
    <col min="4618" max="4618" width="24" style="1991" customWidth="1"/>
    <col min="4619" max="4864" width="9.1796875" style="1991"/>
    <col min="4865" max="4866" width="0.1796875" style="1991" customWidth="1"/>
    <col min="4867" max="4867" width="1" style="1991" customWidth="1"/>
    <col min="4868" max="4868" width="5.26953125" style="1991" customWidth="1"/>
    <col min="4869" max="4869" width="17.81640625" style="1991" customWidth="1"/>
    <col min="4870" max="4870" width="8.7265625" style="1991" customWidth="1"/>
    <col min="4871" max="4871" width="23.54296875" style="1991" customWidth="1"/>
    <col min="4872" max="4872" width="20.1796875" style="1991" customWidth="1"/>
    <col min="4873" max="4873" width="1.81640625" style="1991" customWidth="1"/>
    <col min="4874" max="4874" width="24" style="1991" customWidth="1"/>
    <col min="4875" max="5120" width="9.1796875" style="1991"/>
    <col min="5121" max="5122" width="0.1796875" style="1991" customWidth="1"/>
    <col min="5123" max="5123" width="1" style="1991" customWidth="1"/>
    <col min="5124" max="5124" width="5.26953125" style="1991" customWidth="1"/>
    <col min="5125" max="5125" width="17.81640625" style="1991" customWidth="1"/>
    <col min="5126" max="5126" width="8.7265625" style="1991" customWidth="1"/>
    <col min="5127" max="5127" width="23.54296875" style="1991" customWidth="1"/>
    <col min="5128" max="5128" width="20.1796875" style="1991" customWidth="1"/>
    <col min="5129" max="5129" width="1.81640625" style="1991" customWidth="1"/>
    <col min="5130" max="5130" width="24" style="1991" customWidth="1"/>
    <col min="5131" max="5376" width="9.1796875" style="1991"/>
    <col min="5377" max="5378" width="0.1796875" style="1991" customWidth="1"/>
    <col min="5379" max="5379" width="1" style="1991" customWidth="1"/>
    <col min="5380" max="5380" width="5.26953125" style="1991" customWidth="1"/>
    <col min="5381" max="5381" width="17.81640625" style="1991" customWidth="1"/>
    <col min="5382" max="5382" width="8.7265625" style="1991" customWidth="1"/>
    <col min="5383" max="5383" width="23.54296875" style="1991" customWidth="1"/>
    <col min="5384" max="5384" width="20.1796875" style="1991" customWidth="1"/>
    <col min="5385" max="5385" width="1.81640625" style="1991" customWidth="1"/>
    <col min="5386" max="5386" width="24" style="1991" customWidth="1"/>
    <col min="5387" max="5632" width="9.1796875" style="1991"/>
    <col min="5633" max="5634" width="0.1796875" style="1991" customWidth="1"/>
    <col min="5635" max="5635" width="1" style="1991" customWidth="1"/>
    <col min="5636" max="5636" width="5.26953125" style="1991" customWidth="1"/>
    <col min="5637" max="5637" width="17.81640625" style="1991" customWidth="1"/>
    <col min="5638" max="5638" width="8.7265625" style="1991" customWidth="1"/>
    <col min="5639" max="5639" width="23.54296875" style="1991" customWidth="1"/>
    <col min="5640" max="5640" width="20.1796875" style="1991" customWidth="1"/>
    <col min="5641" max="5641" width="1.81640625" style="1991" customWidth="1"/>
    <col min="5642" max="5642" width="24" style="1991" customWidth="1"/>
    <col min="5643" max="5888" width="9.1796875" style="1991"/>
    <col min="5889" max="5890" width="0.1796875" style="1991" customWidth="1"/>
    <col min="5891" max="5891" width="1" style="1991" customWidth="1"/>
    <col min="5892" max="5892" width="5.26953125" style="1991" customWidth="1"/>
    <col min="5893" max="5893" width="17.81640625" style="1991" customWidth="1"/>
    <col min="5894" max="5894" width="8.7265625" style="1991" customWidth="1"/>
    <col min="5895" max="5895" width="23.54296875" style="1991" customWidth="1"/>
    <col min="5896" max="5896" width="20.1796875" style="1991" customWidth="1"/>
    <col min="5897" max="5897" width="1.81640625" style="1991" customWidth="1"/>
    <col min="5898" max="5898" width="24" style="1991" customWidth="1"/>
    <col min="5899" max="6144" width="9.1796875" style="1991"/>
    <col min="6145" max="6146" width="0.1796875" style="1991" customWidth="1"/>
    <col min="6147" max="6147" width="1" style="1991" customWidth="1"/>
    <col min="6148" max="6148" width="5.26953125" style="1991" customWidth="1"/>
    <col min="6149" max="6149" width="17.81640625" style="1991" customWidth="1"/>
    <col min="6150" max="6150" width="8.7265625" style="1991" customWidth="1"/>
    <col min="6151" max="6151" width="23.54296875" style="1991" customWidth="1"/>
    <col min="6152" max="6152" width="20.1796875" style="1991" customWidth="1"/>
    <col min="6153" max="6153" width="1.81640625" style="1991" customWidth="1"/>
    <col min="6154" max="6154" width="24" style="1991" customWidth="1"/>
    <col min="6155" max="6400" width="9.1796875" style="1991"/>
    <col min="6401" max="6402" width="0.1796875" style="1991" customWidth="1"/>
    <col min="6403" max="6403" width="1" style="1991" customWidth="1"/>
    <col min="6404" max="6404" width="5.26953125" style="1991" customWidth="1"/>
    <col min="6405" max="6405" width="17.81640625" style="1991" customWidth="1"/>
    <col min="6406" max="6406" width="8.7265625" style="1991" customWidth="1"/>
    <col min="6407" max="6407" width="23.54296875" style="1991" customWidth="1"/>
    <col min="6408" max="6408" width="20.1796875" style="1991" customWidth="1"/>
    <col min="6409" max="6409" width="1.81640625" style="1991" customWidth="1"/>
    <col min="6410" max="6410" width="24" style="1991" customWidth="1"/>
    <col min="6411" max="6656" width="9.1796875" style="1991"/>
    <col min="6657" max="6658" width="0.1796875" style="1991" customWidth="1"/>
    <col min="6659" max="6659" width="1" style="1991" customWidth="1"/>
    <col min="6660" max="6660" width="5.26953125" style="1991" customWidth="1"/>
    <col min="6661" max="6661" width="17.81640625" style="1991" customWidth="1"/>
    <col min="6662" max="6662" width="8.7265625" style="1991" customWidth="1"/>
    <col min="6663" max="6663" width="23.54296875" style="1991" customWidth="1"/>
    <col min="6664" max="6664" width="20.1796875" style="1991" customWidth="1"/>
    <col min="6665" max="6665" width="1.81640625" style="1991" customWidth="1"/>
    <col min="6666" max="6666" width="24" style="1991" customWidth="1"/>
    <col min="6667" max="6912" width="9.1796875" style="1991"/>
    <col min="6913" max="6914" width="0.1796875" style="1991" customWidth="1"/>
    <col min="6915" max="6915" width="1" style="1991" customWidth="1"/>
    <col min="6916" max="6916" width="5.26953125" style="1991" customWidth="1"/>
    <col min="6917" max="6917" width="17.81640625" style="1991" customWidth="1"/>
    <col min="6918" max="6918" width="8.7265625" style="1991" customWidth="1"/>
    <col min="6919" max="6919" width="23.54296875" style="1991" customWidth="1"/>
    <col min="6920" max="6920" width="20.1796875" style="1991" customWidth="1"/>
    <col min="6921" max="6921" width="1.81640625" style="1991" customWidth="1"/>
    <col min="6922" max="6922" width="24" style="1991" customWidth="1"/>
    <col min="6923" max="7168" width="9.1796875" style="1991"/>
    <col min="7169" max="7170" width="0.1796875" style="1991" customWidth="1"/>
    <col min="7171" max="7171" width="1" style="1991" customWidth="1"/>
    <col min="7172" max="7172" width="5.26953125" style="1991" customWidth="1"/>
    <col min="7173" max="7173" width="17.81640625" style="1991" customWidth="1"/>
    <col min="7174" max="7174" width="8.7265625" style="1991" customWidth="1"/>
    <col min="7175" max="7175" width="23.54296875" style="1991" customWidth="1"/>
    <col min="7176" max="7176" width="20.1796875" style="1991" customWidth="1"/>
    <col min="7177" max="7177" width="1.81640625" style="1991" customWidth="1"/>
    <col min="7178" max="7178" width="24" style="1991" customWidth="1"/>
    <col min="7179" max="7424" width="9.1796875" style="1991"/>
    <col min="7425" max="7426" width="0.1796875" style="1991" customWidth="1"/>
    <col min="7427" max="7427" width="1" style="1991" customWidth="1"/>
    <col min="7428" max="7428" width="5.26953125" style="1991" customWidth="1"/>
    <col min="7429" max="7429" width="17.81640625" style="1991" customWidth="1"/>
    <col min="7430" max="7430" width="8.7265625" style="1991" customWidth="1"/>
    <col min="7431" max="7431" width="23.54296875" style="1991" customWidth="1"/>
    <col min="7432" max="7432" width="20.1796875" style="1991" customWidth="1"/>
    <col min="7433" max="7433" width="1.81640625" style="1991" customWidth="1"/>
    <col min="7434" max="7434" width="24" style="1991" customWidth="1"/>
    <col min="7435" max="7680" width="9.1796875" style="1991"/>
    <col min="7681" max="7682" width="0.1796875" style="1991" customWidth="1"/>
    <col min="7683" max="7683" width="1" style="1991" customWidth="1"/>
    <col min="7684" max="7684" width="5.26953125" style="1991" customWidth="1"/>
    <col min="7685" max="7685" width="17.81640625" style="1991" customWidth="1"/>
    <col min="7686" max="7686" width="8.7265625" style="1991" customWidth="1"/>
    <col min="7687" max="7687" width="23.54296875" style="1991" customWidth="1"/>
    <col min="7688" max="7688" width="20.1796875" style="1991" customWidth="1"/>
    <col min="7689" max="7689" width="1.81640625" style="1991" customWidth="1"/>
    <col min="7690" max="7690" width="24" style="1991" customWidth="1"/>
    <col min="7691" max="7936" width="9.1796875" style="1991"/>
    <col min="7937" max="7938" width="0.1796875" style="1991" customWidth="1"/>
    <col min="7939" max="7939" width="1" style="1991" customWidth="1"/>
    <col min="7940" max="7940" width="5.26953125" style="1991" customWidth="1"/>
    <col min="7941" max="7941" width="17.81640625" style="1991" customWidth="1"/>
    <col min="7942" max="7942" width="8.7265625" style="1991" customWidth="1"/>
    <col min="7943" max="7943" width="23.54296875" style="1991" customWidth="1"/>
    <col min="7944" max="7944" width="20.1796875" style="1991" customWidth="1"/>
    <col min="7945" max="7945" width="1.81640625" style="1991" customWidth="1"/>
    <col min="7946" max="7946" width="24" style="1991" customWidth="1"/>
    <col min="7947" max="8192" width="9.1796875" style="1991"/>
    <col min="8193" max="8194" width="0.1796875" style="1991" customWidth="1"/>
    <col min="8195" max="8195" width="1" style="1991" customWidth="1"/>
    <col min="8196" max="8196" width="5.26953125" style="1991" customWidth="1"/>
    <col min="8197" max="8197" width="17.81640625" style="1991" customWidth="1"/>
    <col min="8198" max="8198" width="8.7265625" style="1991" customWidth="1"/>
    <col min="8199" max="8199" width="23.54296875" style="1991" customWidth="1"/>
    <col min="8200" max="8200" width="20.1796875" style="1991" customWidth="1"/>
    <col min="8201" max="8201" width="1.81640625" style="1991" customWidth="1"/>
    <col min="8202" max="8202" width="24" style="1991" customWidth="1"/>
    <col min="8203" max="8448" width="9.1796875" style="1991"/>
    <col min="8449" max="8450" width="0.1796875" style="1991" customWidth="1"/>
    <col min="8451" max="8451" width="1" style="1991" customWidth="1"/>
    <col min="8452" max="8452" width="5.26953125" style="1991" customWidth="1"/>
    <col min="8453" max="8453" width="17.81640625" style="1991" customWidth="1"/>
    <col min="8454" max="8454" width="8.7265625" style="1991" customWidth="1"/>
    <col min="8455" max="8455" width="23.54296875" style="1991" customWidth="1"/>
    <col min="8456" max="8456" width="20.1796875" style="1991" customWidth="1"/>
    <col min="8457" max="8457" width="1.81640625" style="1991" customWidth="1"/>
    <col min="8458" max="8458" width="24" style="1991" customWidth="1"/>
    <col min="8459" max="8704" width="9.1796875" style="1991"/>
    <col min="8705" max="8706" width="0.1796875" style="1991" customWidth="1"/>
    <col min="8707" max="8707" width="1" style="1991" customWidth="1"/>
    <col min="8708" max="8708" width="5.26953125" style="1991" customWidth="1"/>
    <col min="8709" max="8709" width="17.81640625" style="1991" customWidth="1"/>
    <col min="8710" max="8710" width="8.7265625" style="1991" customWidth="1"/>
    <col min="8711" max="8711" width="23.54296875" style="1991" customWidth="1"/>
    <col min="8712" max="8712" width="20.1796875" style="1991" customWidth="1"/>
    <col min="8713" max="8713" width="1.81640625" style="1991" customWidth="1"/>
    <col min="8714" max="8714" width="24" style="1991" customWidth="1"/>
    <col min="8715" max="8960" width="9.1796875" style="1991"/>
    <col min="8961" max="8962" width="0.1796875" style="1991" customWidth="1"/>
    <col min="8963" max="8963" width="1" style="1991" customWidth="1"/>
    <col min="8964" max="8964" width="5.26953125" style="1991" customWidth="1"/>
    <col min="8965" max="8965" width="17.81640625" style="1991" customWidth="1"/>
    <col min="8966" max="8966" width="8.7265625" style="1991" customWidth="1"/>
    <col min="8967" max="8967" width="23.54296875" style="1991" customWidth="1"/>
    <col min="8968" max="8968" width="20.1796875" style="1991" customWidth="1"/>
    <col min="8969" max="8969" width="1.81640625" style="1991" customWidth="1"/>
    <col min="8970" max="8970" width="24" style="1991" customWidth="1"/>
    <col min="8971" max="9216" width="9.1796875" style="1991"/>
    <col min="9217" max="9218" width="0.1796875" style="1991" customWidth="1"/>
    <col min="9219" max="9219" width="1" style="1991" customWidth="1"/>
    <col min="9220" max="9220" width="5.26953125" style="1991" customWidth="1"/>
    <col min="9221" max="9221" width="17.81640625" style="1991" customWidth="1"/>
    <col min="9222" max="9222" width="8.7265625" style="1991" customWidth="1"/>
    <col min="9223" max="9223" width="23.54296875" style="1991" customWidth="1"/>
    <col min="9224" max="9224" width="20.1796875" style="1991" customWidth="1"/>
    <col min="9225" max="9225" width="1.81640625" style="1991" customWidth="1"/>
    <col min="9226" max="9226" width="24" style="1991" customWidth="1"/>
    <col min="9227" max="9472" width="9.1796875" style="1991"/>
    <col min="9473" max="9474" width="0.1796875" style="1991" customWidth="1"/>
    <col min="9475" max="9475" width="1" style="1991" customWidth="1"/>
    <col min="9476" max="9476" width="5.26953125" style="1991" customWidth="1"/>
    <col min="9477" max="9477" width="17.81640625" style="1991" customWidth="1"/>
    <col min="9478" max="9478" width="8.7265625" style="1991" customWidth="1"/>
    <col min="9479" max="9479" width="23.54296875" style="1991" customWidth="1"/>
    <col min="9480" max="9480" width="20.1796875" style="1991" customWidth="1"/>
    <col min="9481" max="9481" width="1.81640625" style="1991" customWidth="1"/>
    <col min="9482" max="9482" width="24" style="1991" customWidth="1"/>
    <col min="9483" max="9728" width="9.1796875" style="1991"/>
    <col min="9729" max="9730" width="0.1796875" style="1991" customWidth="1"/>
    <col min="9731" max="9731" width="1" style="1991" customWidth="1"/>
    <col min="9732" max="9732" width="5.26953125" style="1991" customWidth="1"/>
    <col min="9733" max="9733" width="17.81640625" style="1991" customWidth="1"/>
    <col min="9734" max="9734" width="8.7265625" style="1991" customWidth="1"/>
    <col min="9735" max="9735" width="23.54296875" style="1991" customWidth="1"/>
    <col min="9736" max="9736" width="20.1796875" style="1991" customWidth="1"/>
    <col min="9737" max="9737" width="1.81640625" style="1991" customWidth="1"/>
    <col min="9738" max="9738" width="24" style="1991" customWidth="1"/>
    <col min="9739" max="9984" width="9.1796875" style="1991"/>
    <col min="9985" max="9986" width="0.1796875" style="1991" customWidth="1"/>
    <col min="9987" max="9987" width="1" style="1991" customWidth="1"/>
    <col min="9988" max="9988" width="5.26953125" style="1991" customWidth="1"/>
    <col min="9989" max="9989" width="17.81640625" style="1991" customWidth="1"/>
    <col min="9990" max="9990" width="8.7265625" style="1991" customWidth="1"/>
    <col min="9991" max="9991" width="23.54296875" style="1991" customWidth="1"/>
    <col min="9992" max="9992" width="20.1796875" style="1991" customWidth="1"/>
    <col min="9993" max="9993" width="1.81640625" style="1991" customWidth="1"/>
    <col min="9994" max="9994" width="24" style="1991" customWidth="1"/>
    <col min="9995" max="10240" width="9.1796875" style="1991"/>
    <col min="10241" max="10242" width="0.1796875" style="1991" customWidth="1"/>
    <col min="10243" max="10243" width="1" style="1991" customWidth="1"/>
    <col min="10244" max="10244" width="5.26953125" style="1991" customWidth="1"/>
    <col min="10245" max="10245" width="17.81640625" style="1991" customWidth="1"/>
    <col min="10246" max="10246" width="8.7265625" style="1991" customWidth="1"/>
    <col min="10247" max="10247" width="23.54296875" style="1991" customWidth="1"/>
    <col min="10248" max="10248" width="20.1796875" style="1991" customWidth="1"/>
    <col min="10249" max="10249" width="1.81640625" style="1991" customWidth="1"/>
    <col min="10250" max="10250" width="24" style="1991" customWidth="1"/>
    <col min="10251" max="10496" width="9.1796875" style="1991"/>
    <col min="10497" max="10498" width="0.1796875" style="1991" customWidth="1"/>
    <col min="10499" max="10499" width="1" style="1991" customWidth="1"/>
    <col min="10500" max="10500" width="5.26953125" style="1991" customWidth="1"/>
    <col min="10501" max="10501" width="17.81640625" style="1991" customWidth="1"/>
    <col min="10502" max="10502" width="8.7265625" style="1991" customWidth="1"/>
    <col min="10503" max="10503" width="23.54296875" style="1991" customWidth="1"/>
    <col min="10504" max="10504" width="20.1796875" style="1991" customWidth="1"/>
    <col min="10505" max="10505" width="1.81640625" style="1991" customWidth="1"/>
    <col min="10506" max="10506" width="24" style="1991" customWidth="1"/>
    <col min="10507" max="10752" width="9.1796875" style="1991"/>
    <col min="10753" max="10754" width="0.1796875" style="1991" customWidth="1"/>
    <col min="10755" max="10755" width="1" style="1991" customWidth="1"/>
    <col min="10756" max="10756" width="5.26953125" style="1991" customWidth="1"/>
    <col min="10757" max="10757" width="17.81640625" style="1991" customWidth="1"/>
    <col min="10758" max="10758" width="8.7265625" style="1991" customWidth="1"/>
    <col min="10759" max="10759" width="23.54296875" style="1991" customWidth="1"/>
    <col min="10760" max="10760" width="20.1796875" style="1991" customWidth="1"/>
    <col min="10761" max="10761" width="1.81640625" style="1991" customWidth="1"/>
    <col min="10762" max="10762" width="24" style="1991" customWidth="1"/>
    <col min="10763" max="11008" width="9.1796875" style="1991"/>
    <col min="11009" max="11010" width="0.1796875" style="1991" customWidth="1"/>
    <col min="11011" max="11011" width="1" style="1991" customWidth="1"/>
    <col min="11012" max="11012" width="5.26953125" style="1991" customWidth="1"/>
    <col min="11013" max="11013" width="17.81640625" style="1991" customWidth="1"/>
    <col min="11014" max="11014" width="8.7265625" style="1991" customWidth="1"/>
    <col min="11015" max="11015" width="23.54296875" style="1991" customWidth="1"/>
    <col min="11016" max="11016" width="20.1796875" style="1991" customWidth="1"/>
    <col min="11017" max="11017" width="1.81640625" style="1991" customWidth="1"/>
    <col min="11018" max="11018" width="24" style="1991" customWidth="1"/>
    <col min="11019" max="11264" width="9.1796875" style="1991"/>
    <col min="11265" max="11266" width="0.1796875" style="1991" customWidth="1"/>
    <col min="11267" max="11267" width="1" style="1991" customWidth="1"/>
    <col min="11268" max="11268" width="5.26953125" style="1991" customWidth="1"/>
    <col min="11269" max="11269" width="17.81640625" style="1991" customWidth="1"/>
    <col min="11270" max="11270" width="8.7265625" style="1991" customWidth="1"/>
    <col min="11271" max="11271" width="23.54296875" style="1991" customWidth="1"/>
    <col min="11272" max="11272" width="20.1796875" style="1991" customWidth="1"/>
    <col min="11273" max="11273" width="1.81640625" style="1991" customWidth="1"/>
    <col min="11274" max="11274" width="24" style="1991" customWidth="1"/>
    <col min="11275" max="11520" width="9.1796875" style="1991"/>
    <col min="11521" max="11522" width="0.1796875" style="1991" customWidth="1"/>
    <col min="11523" max="11523" width="1" style="1991" customWidth="1"/>
    <col min="11524" max="11524" width="5.26953125" style="1991" customWidth="1"/>
    <col min="11525" max="11525" width="17.81640625" style="1991" customWidth="1"/>
    <col min="11526" max="11526" width="8.7265625" style="1991" customWidth="1"/>
    <col min="11527" max="11527" width="23.54296875" style="1991" customWidth="1"/>
    <col min="11528" max="11528" width="20.1796875" style="1991" customWidth="1"/>
    <col min="11529" max="11529" width="1.81640625" style="1991" customWidth="1"/>
    <col min="11530" max="11530" width="24" style="1991" customWidth="1"/>
    <col min="11531" max="11776" width="9.1796875" style="1991"/>
    <col min="11777" max="11778" width="0.1796875" style="1991" customWidth="1"/>
    <col min="11779" max="11779" width="1" style="1991" customWidth="1"/>
    <col min="11780" max="11780" width="5.26953125" style="1991" customWidth="1"/>
    <col min="11781" max="11781" width="17.81640625" style="1991" customWidth="1"/>
    <col min="11782" max="11782" width="8.7265625" style="1991" customWidth="1"/>
    <col min="11783" max="11783" width="23.54296875" style="1991" customWidth="1"/>
    <col min="11784" max="11784" width="20.1796875" style="1991" customWidth="1"/>
    <col min="11785" max="11785" width="1.81640625" style="1991" customWidth="1"/>
    <col min="11786" max="11786" width="24" style="1991" customWidth="1"/>
    <col min="11787" max="12032" width="9.1796875" style="1991"/>
    <col min="12033" max="12034" width="0.1796875" style="1991" customWidth="1"/>
    <col min="12035" max="12035" width="1" style="1991" customWidth="1"/>
    <col min="12036" max="12036" width="5.26953125" style="1991" customWidth="1"/>
    <col min="12037" max="12037" width="17.81640625" style="1991" customWidth="1"/>
    <col min="12038" max="12038" width="8.7265625" style="1991" customWidth="1"/>
    <col min="12039" max="12039" width="23.54296875" style="1991" customWidth="1"/>
    <col min="12040" max="12040" width="20.1796875" style="1991" customWidth="1"/>
    <col min="12041" max="12041" width="1.81640625" style="1991" customWidth="1"/>
    <col min="12042" max="12042" width="24" style="1991" customWidth="1"/>
    <col min="12043" max="12288" width="9.1796875" style="1991"/>
    <col min="12289" max="12290" width="0.1796875" style="1991" customWidth="1"/>
    <col min="12291" max="12291" width="1" style="1991" customWidth="1"/>
    <col min="12292" max="12292" width="5.26953125" style="1991" customWidth="1"/>
    <col min="12293" max="12293" width="17.81640625" style="1991" customWidth="1"/>
    <col min="12294" max="12294" width="8.7265625" style="1991" customWidth="1"/>
    <col min="12295" max="12295" width="23.54296875" style="1991" customWidth="1"/>
    <col min="12296" max="12296" width="20.1796875" style="1991" customWidth="1"/>
    <col min="12297" max="12297" width="1.81640625" style="1991" customWidth="1"/>
    <col min="12298" max="12298" width="24" style="1991" customWidth="1"/>
    <col min="12299" max="12544" width="9.1796875" style="1991"/>
    <col min="12545" max="12546" width="0.1796875" style="1991" customWidth="1"/>
    <col min="12547" max="12547" width="1" style="1991" customWidth="1"/>
    <col min="12548" max="12548" width="5.26953125" style="1991" customWidth="1"/>
    <col min="12549" max="12549" width="17.81640625" style="1991" customWidth="1"/>
    <col min="12550" max="12550" width="8.7265625" style="1991" customWidth="1"/>
    <col min="12551" max="12551" width="23.54296875" style="1991" customWidth="1"/>
    <col min="12552" max="12552" width="20.1796875" style="1991" customWidth="1"/>
    <col min="12553" max="12553" width="1.81640625" style="1991" customWidth="1"/>
    <col min="12554" max="12554" width="24" style="1991" customWidth="1"/>
    <col min="12555" max="12800" width="9.1796875" style="1991"/>
    <col min="12801" max="12802" width="0.1796875" style="1991" customWidth="1"/>
    <col min="12803" max="12803" width="1" style="1991" customWidth="1"/>
    <col min="12804" max="12804" width="5.26953125" style="1991" customWidth="1"/>
    <col min="12805" max="12805" width="17.81640625" style="1991" customWidth="1"/>
    <col min="12806" max="12806" width="8.7265625" style="1991" customWidth="1"/>
    <col min="12807" max="12807" width="23.54296875" style="1991" customWidth="1"/>
    <col min="12808" max="12808" width="20.1796875" style="1991" customWidth="1"/>
    <col min="12809" max="12809" width="1.81640625" style="1991" customWidth="1"/>
    <col min="12810" max="12810" width="24" style="1991" customWidth="1"/>
    <col min="12811" max="13056" width="9.1796875" style="1991"/>
    <col min="13057" max="13058" width="0.1796875" style="1991" customWidth="1"/>
    <col min="13059" max="13059" width="1" style="1991" customWidth="1"/>
    <col min="13060" max="13060" width="5.26953125" style="1991" customWidth="1"/>
    <col min="13061" max="13061" width="17.81640625" style="1991" customWidth="1"/>
    <col min="13062" max="13062" width="8.7265625" style="1991" customWidth="1"/>
    <col min="13063" max="13063" width="23.54296875" style="1991" customWidth="1"/>
    <col min="13064" max="13064" width="20.1796875" style="1991" customWidth="1"/>
    <col min="13065" max="13065" width="1.81640625" style="1991" customWidth="1"/>
    <col min="13066" max="13066" width="24" style="1991" customWidth="1"/>
    <col min="13067" max="13312" width="9.1796875" style="1991"/>
    <col min="13313" max="13314" width="0.1796875" style="1991" customWidth="1"/>
    <col min="13315" max="13315" width="1" style="1991" customWidth="1"/>
    <col min="13316" max="13316" width="5.26953125" style="1991" customWidth="1"/>
    <col min="13317" max="13317" width="17.81640625" style="1991" customWidth="1"/>
    <col min="13318" max="13318" width="8.7265625" style="1991" customWidth="1"/>
    <col min="13319" max="13319" width="23.54296875" style="1991" customWidth="1"/>
    <col min="13320" max="13320" width="20.1796875" style="1991" customWidth="1"/>
    <col min="13321" max="13321" width="1.81640625" style="1991" customWidth="1"/>
    <col min="13322" max="13322" width="24" style="1991" customWidth="1"/>
    <col min="13323" max="13568" width="9.1796875" style="1991"/>
    <col min="13569" max="13570" width="0.1796875" style="1991" customWidth="1"/>
    <col min="13571" max="13571" width="1" style="1991" customWidth="1"/>
    <col min="13572" max="13572" width="5.26953125" style="1991" customWidth="1"/>
    <col min="13573" max="13573" width="17.81640625" style="1991" customWidth="1"/>
    <col min="13574" max="13574" width="8.7265625" style="1991" customWidth="1"/>
    <col min="13575" max="13575" width="23.54296875" style="1991" customWidth="1"/>
    <col min="13576" max="13576" width="20.1796875" style="1991" customWidth="1"/>
    <col min="13577" max="13577" width="1.81640625" style="1991" customWidth="1"/>
    <col min="13578" max="13578" width="24" style="1991" customWidth="1"/>
    <col min="13579" max="13824" width="9.1796875" style="1991"/>
    <col min="13825" max="13826" width="0.1796875" style="1991" customWidth="1"/>
    <col min="13827" max="13827" width="1" style="1991" customWidth="1"/>
    <col min="13828" max="13828" width="5.26953125" style="1991" customWidth="1"/>
    <col min="13829" max="13829" width="17.81640625" style="1991" customWidth="1"/>
    <col min="13830" max="13830" width="8.7265625" style="1991" customWidth="1"/>
    <col min="13831" max="13831" width="23.54296875" style="1991" customWidth="1"/>
    <col min="13832" max="13832" width="20.1796875" style="1991" customWidth="1"/>
    <col min="13833" max="13833" width="1.81640625" style="1991" customWidth="1"/>
    <col min="13834" max="13834" width="24" style="1991" customWidth="1"/>
    <col min="13835" max="14080" width="9.1796875" style="1991"/>
    <col min="14081" max="14082" width="0.1796875" style="1991" customWidth="1"/>
    <col min="14083" max="14083" width="1" style="1991" customWidth="1"/>
    <col min="14084" max="14084" width="5.26953125" style="1991" customWidth="1"/>
    <col min="14085" max="14085" width="17.81640625" style="1991" customWidth="1"/>
    <col min="14086" max="14086" width="8.7265625" style="1991" customWidth="1"/>
    <col min="14087" max="14087" width="23.54296875" style="1991" customWidth="1"/>
    <col min="14088" max="14088" width="20.1796875" style="1991" customWidth="1"/>
    <col min="14089" max="14089" width="1.81640625" style="1991" customWidth="1"/>
    <col min="14090" max="14090" width="24" style="1991" customWidth="1"/>
    <col min="14091" max="14336" width="9.1796875" style="1991"/>
    <col min="14337" max="14338" width="0.1796875" style="1991" customWidth="1"/>
    <col min="14339" max="14339" width="1" style="1991" customWidth="1"/>
    <col min="14340" max="14340" width="5.26953125" style="1991" customWidth="1"/>
    <col min="14341" max="14341" width="17.81640625" style="1991" customWidth="1"/>
    <col min="14342" max="14342" width="8.7265625" style="1991" customWidth="1"/>
    <col min="14343" max="14343" width="23.54296875" style="1991" customWidth="1"/>
    <col min="14344" max="14344" width="20.1796875" style="1991" customWidth="1"/>
    <col min="14345" max="14345" width="1.81640625" style="1991" customWidth="1"/>
    <col min="14346" max="14346" width="24" style="1991" customWidth="1"/>
    <col min="14347" max="14592" width="9.1796875" style="1991"/>
    <col min="14593" max="14594" width="0.1796875" style="1991" customWidth="1"/>
    <col min="14595" max="14595" width="1" style="1991" customWidth="1"/>
    <col min="14596" max="14596" width="5.26953125" style="1991" customWidth="1"/>
    <col min="14597" max="14597" width="17.81640625" style="1991" customWidth="1"/>
    <col min="14598" max="14598" width="8.7265625" style="1991" customWidth="1"/>
    <col min="14599" max="14599" width="23.54296875" style="1991" customWidth="1"/>
    <col min="14600" max="14600" width="20.1796875" style="1991" customWidth="1"/>
    <col min="14601" max="14601" width="1.81640625" style="1991" customWidth="1"/>
    <col min="14602" max="14602" width="24" style="1991" customWidth="1"/>
    <col min="14603" max="14848" width="9.1796875" style="1991"/>
    <col min="14849" max="14850" width="0.1796875" style="1991" customWidth="1"/>
    <col min="14851" max="14851" width="1" style="1991" customWidth="1"/>
    <col min="14852" max="14852" width="5.26953125" style="1991" customWidth="1"/>
    <col min="14853" max="14853" width="17.81640625" style="1991" customWidth="1"/>
    <col min="14854" max="14854" width="8.7265625" style="1991" customWidth="1"/>
    <col min="14855" max="14855" width="23.54296875" style="1991" customWidth="1"/>
    <col min="14856" max="14856" width="20.1796875" style="1991" customWidth="1"/>
    <col min="14857" max="14857" width="1.81640625" style="1991" customWidth="1"/>
    <col min="14858" max="14858" width="24" style="1991" customWidth="1"/>
    <col min="14859" max="15104" width="9.1796875" style="1991"/>
    <col min="15105" max="15106" width="0.1796875" style="1991" customWidth="1"/>
    <col min="15107" max="15107" width="1" style="1991" customWidth="1"/>
    <col min="15108" max="15108" width="5.26953125" style="1991" customWidth="1"/>
    <col min="15109" max="15109" width="17.81640625" style="1991" customWidth="1"/>
    <col min="15110" max="15110" width="8.7265625" style="1991" customWidth="1"/>
    <col min="15111" max="15111" width="23.54296875" style="1991" customWidth="1"/>
    <col min="15112" max="15112" width="20.1796875" style="1991" customWidth="1"/>
    <col min="15113" max="15113" width="1.81640625" style="1991" customWidth="1"/>
    <col min="15114" max="15114" width="24" style="1991" customWidth="1"/>
    <col min="15115" max="15360" width="9.1796875" style="1991"/>
    <col min="15361" max="15362" width="0.1796875" style="1991" customWidth="1"/>
    <col min="15363" max="15363" width="1" style="1991" customWidth="1"/>
    <col min="15364" max="15364" width="5.26953125" style="1991" customWidth="1"/>
    <col min="15365" max="15365" width="17.81640625" style="1991" customWidth="1"/>
    <col min="15366" max="15366" width="8.7265625" style="1991" customWidth="1"/>
    <col min="15367" max="15367" width="23.54296875" style="1991" customWidth="1"/>
    <col min="15368" max="15368" width="20.1796875" style="1991" customWidth="1"/>
    <col min="15369" max="15369" width="1.81640625" style="1991" customWidth="1"/>
    <col min="15370" max="15370" width="24" style="1991" customWidth="1"/>
    <col min="15371" max="15616" width="9.1796875" style="1991"/>
    <col min="15617" max="15618" width="0.1796875" style="1991" customWidth="1"/>
    <col min="15619" max="15619" width="1" style="1991" customWidth="1"/>
    <col min="15620" max="15620" width="5.26953125" style="1991" customWidth="1"/>
    <col min="15621" max="15621" width="17.81640625" style="1991" customWidth="1"/>
    <col min="15622" max="15622" width="8.7265625" style="1991" customWidth="1"/>
    <col min="15623" max="15623" width="23.54296875" style="1991" customWidth="1"/>
    <col min="15624" max="15624" width="20.1796875" style="1991" customWidth="1"/>
    <col min="15625" max="15625" width="1.81640625" style="1991" customWidth="1"/>
    <col min="15626" max="15626" width="24" style="1991" customWidth="1"/>
    <col min="15627" max="15872" width="9.1796875" style="1991"/>
    <col min="15873" max="15874" width="0.1796875" style="1991" customWidth="1"/>
    <col min="15875" max="15875" width="1" style="1991" customWidth="1"/>
    <col min="15876" max="15876" width="5.26953125" style="1991" customWidth="1"/>
    <col min="15877" max="15877" width="17.81640625" style="1991" customWidth="1"/>
    <col min="15878" max="15878" width="8.7265625" style="1991" customWidth="1"/>
    <col min="15879" max="15879" width="23.54296875" style="1991" customWidth="1"/>
    <col min="15880" max="15880" width="20.1796875" style="1991" customWidth="1"/>
    <col min="15881" max="15881" width="1.81640625" style="1991" customWidth="1"/>
    <col min="15882" max="15882" width="24" style="1991" customWidth="1"/>
    <col min="15883" max="16128" width="9.1796875" style="1991"/>
    <col min="16129" max="16130" width="0.1796875" style="1991" customWidth="1"/>
    <col min="16131" max="16131" width="1" style="1991" customWidth="1"/>
    <col min="16132" max="16132" width="5.26953125" style="1991" customWidth="1"/>
    <col min="16133" max="16133" width="17.81640625" style="1991" customWidth="1"/>
    <col min="16134" max="16134" width="8.7265625" style="1991" customWidth="1"/>
    <col min="16135" max="16135" width="23.54296875" style="1991" customWidth="1"/>
    <col min="16136" max="16136" width="20.1796875" style="1991" customWidth="1"/>
    <col min="16137" max="16137" width="1.81640625" style="1991" customWidth="1"/>
    <col min="16138" max="16138" width="24" style="1991" customWidth="1"/>
    <col min="16139" max="16384" width="9.1796875" style="1991"/>
  </cols>
  <sheetData>
    <row r="1" spans="1:10" s="359" customFormat="1" ht="12" thickBot="1">
      <c r="A1" s="357" t="str">
        <f>'Annual Report'!$A$2</f>
        <v>Road Initials:    GTC           Year  2013</v>
      </c>
      <c r="B1" s="357"/>
      <c r="C1" s="357"/>
      <c r="D1" s="357"/>
      <c r="E1" s="358"/>
      <c r="F1" s="358"/>
      <c r="J1" s="360" t="s">
        <v>977</v>
      </c>
    </row>
    <row r="2" spans="1:10" s="359" customFormat="1" ht="15.75" customHeight="1">
      <c r="A2" s="1975" t="s">
        <v>1525</v>
      </c>
      <c r="B2" s="1976"/>
      <c r="C2" s="1976"/>
      <c r="D2" s="1976"/>
      <c r="E2" s="1977"/>
      <c r="F2" s="1977"/>
      <c r="G2" s="1977"/>
      <c r="H2" s="1977"/>
      <c r="I2" s="1977"/>
      <c r="J2" s="1978"/>
    </row>
    <row r="3" spans="1:10" s="359" customFormat="1" ht="15.75" customHeight="1">
      <c r="A3" s="1979"/>
      <c r="B3" s="1980"/>
      <c r="C3" s="1980"/>
      <c r="D3" s="1980"/>
      <c r="E3" s="1981"/>
      <c r="F3" s="1981"/>
      <c r="G3" s="1981"/>
      <c r="H3" s="1981"/>
      <c r="I3" s="1981"/>
      <c r="J3" s="1982"/>
    </row>
    <row r="4" spans="1:10" s="1986" customFormat="1" ht="11.5">
      <c r="A4" s="1983" t="s">
        <v>671</v>
      </c>
      <c r="B4" s="1984"/>
      <c r="C4" s="1984"/>
      <c r="D4" s="1984"/>
      <c r="E4" s="1984"/>
      <c r="F4" s="1984"/>
      <c r="G4" s="1984"/>
      <c r="H4" s="1984"/>
      <c r="I4" s="1984"/>
      <c r="J4" s="1985"/>
    </row>
    <row r="5" spans="1:10" ht="11.5">
      <c r="A5" s="1987"/>
      <c r="B5" s="1970"/>
      <c r="C5" s="1970"/>
      <c r="D5" s="1970"/>
      <c r="E5" s="1988"/>
      <c r="F5" s="1988"/>
      <c r="G5" s="1989"/>
      <c r="H5" s="1989"/>
      <c r="I5" s="1989"/>
      <c r="J5" s="1990"/>
    </row>
    <row r="6" spans="1:10" ht="11.5">
      <c r="A6" s="1987"/>
      <c r="B6" s="1970"/>
      <c r="C6" s="1970"/>
      <c r="D6" s="1970"/>
      <c r="E6" s="1988"/>
      <c r="F6" s="1988"/>
      <c r="G6" s="1989"/>
      <c r="H6" s="1989"/>
      <c r="I6" s="1989"/>
      <c r="J6" s="1990"/>
    </row>
    <row r="7" spans="1:10">
      <c r="A7" s="1992"/>
      <c r="B7" s="1993"/>
      <c r="C7" s="1993"/>
      <c r="D7" s="1993"/>
      <c r="E7" s="1989"/>
      <c r="F7" s="1989"/>
      <c r="G7" s="1989"/>
      <c r="H7" s="1989"/>
      <c r="I7" s="1989"/>
      <c r="J7" s="1990"/>
    </row>
    <row r="8" spans="1:10" ht="11.5">
      <c r="A8" s="1994"/>
      <c r="B8" s="1995"/>
      <c r="C8" s="1995"/>
      <c r="D8" s="1995" t="s">
        <v>203</v>
      </c>
      <c r="E8" s="1996"/>
      <c r="F8" s="1996"/>
      <c r="G8" s="1989"/>
      <c r="H8" s="1989"/>
      <c r="I8" s="1989"/>
      <c r="J8" s="1990"/>
    </row>
    <row r="9" spans="1:10">
      <c r="A9" s="1992"/>
      <c r="B9" s="1993"/>
      <c r="C9" s="1993"/>
      <c r="D9" s="1993"/>
      <c r="E9" s="1996"/>
      <c r="F9" s="1996"/>
      <c r="G9" s="1989"/>
      <c r="H9" s="1989"/>
      <c r="I9" s="1989"/>
      <c r="J9" s="1990"/>
    </row>
    <row r="10" spans="1:10" ht="11.5">
      <c r="A10" s="1992"/>
      <c r="B10" s="1993"/>
      <c r="C10" s="1993"/>
      <c r="D10" s="1997" t="s">
        <v>1252</v>
      </c>
      <c r="E10" s="1996"/>
      <c r="F10" s="1996"/>
      <c r="G10" s="1989"/>
      <c r="H10" s="1989"/>
      <c r="I10" s="1989"/>
      <c r="J10" s="1990"/>
    </row>
    <row r="11" spans="1:10" ht="11.5">
      <c r="A11" s="1992"/>
      <c r="B11" s="1993"/>
      <c r="C11" s="1993"/>
      <c r="D11" s="1997" t="s">
        <v>1251</v>
      </c>
      <c r="E11" s="1996"/>
      <c r="F11" s="1996"/>
      <c r="G11" s="1989"/>
      <c r="H11" s="1989"/>
      <c r="I11" s="1989"/>
      <c r="J11" s="1990"/>
    </row>
    <row r="12" spans="1:10" ht="11.5">
      <c r="A12" s="1992"/>
      <c r="B12" s="1993"/>
      <c r="C12" s="1993"/>
      <c r="D12" s="1997" t="s">
        <v>218</v>
      </c>
      <c r="E12" s="1996"/>
      <c r="F12" s="1996"/>
      <c r="G12" s="1989"/>
      <c r="H12" s="1989"/>
      <c r="I12" s="1989"/>
      <c r="J12" s="1990"/>
    </row>
    <row r="13" spans="1:10" ht="11.5">
      <c r="A13" s="1992"/>
      <c r="B13" s="1993"/>
      <c r="C13" s="1993"/>
      <c r="D13" s="1997"/>
      <c r="E13" s="1996"/>
      <c r="F13" s="1996"/>
      <c r="G13" s="1989"/>
      <c r="H13" s="1989"/>
      <c r="I13" s="1989"/>
      <c r="J13" s="1990"/>
    </row>
    <row r="14" spans="1:10" ht="11.5">
      <c r="A14" s="1998"/>
      <c r="B14" s="1997"/>
      <c r="C14" s="1997"/>
      <c r="D14" s="1997" t="s">
        <v>1250</v>
      </c>
      <c r="E14" s="1996"/>
      <c r="F14" s="1996"/>
      <c r="G14" s="1989"/>
      <c r="H14" s="1989"/>
      <c r="I14" s="1989"/>
      <c r="J14" s="1990"/>
    </row>
    <row r="15" spans="1:10" ht="11.5">
      <c r="A15" s="1998"/>
      <c r="B15" s="1997"/>
      <c r="C15" s="1997"/>
      <c r="D15" s="1997"/>
      <c r="E15" s="1996"/>
      <c r="F15" s="1996"/>
      <c r="G15" s="1989"/>
      <c r="H15" s="1989"/>
      <c r="I15" s="1989"/>
      <c r="J15" s="1990"/>
    </row>
    <row r="16" spans="1:10" ht="11.5">
      <c r="A16" s="1998"/>
      <c r="B16" s="1997"/>
      <c r="C16" s="1997"/>
      <c r="D16" s="390" t="s">
        <v>1697</v>
      </c>
      <c r="E16" s="1999"/>
      <c r="F16" s="1996"/>
      <c r="G16" s="1989"/>
      <c r="H16" s="1989"/>
      <c r="I16" s="1989"/>
      <c r="J16" s="1990"/>
    </row>
    <row r="17" spans="1:10" ht="11.5">
      <c r="A17" s="1998"/>
      <c r="B17" s="1997"/>
      <c r="C17" s="1997"/>
      <c r="D17" s="390"/>
      <c r="E17" s="1999"/>
      <c r="F17" s="1996"/>
      <c r="G17" s="1989"/>
      <c r="H17" s="1989"/>
      <c r="I17" s="1989"/>
      <c r="J17" s="1990"/>
    </row>
    <row r="18" spans="1:10" ht="11.5">
      <c r="A18" s="2000"/>
      <c r="B18" s="2001"/>
      <c r="C18" s="2001"/>
      <c r="D18" s="1988"/>
      <c r="E18" s="390" t="s">
        <v>865</v>
      </c>
      <c r="F18" s="1999"/>
      <c r="G18" s="2002"/>
      <c r="H18" s="2003"/>
      <c r="I18" s="2003"/>
      <c r="J18" s="2004"/>
    </row>
    <row r="19" spans="1:10" ht="11.5">
      <c r="A19" s="2005"/>
      <c r="B19" s="390"/>
      <c r="C19" s="390"/>
      <c r="D19" s="1988"/>
      <c r="E19" s="390" t="s">
        <v>1146</v>
      </c>
      <c r="F19" s="1999"/>
      <c r="G19" s="1999"/>
      <c r="H19" s="2003"/>
      <c r="I19" s="2003"/>
      <c r="J19" s="2004"/>
    </row>
    <row r="20" spans="1:10" ht="11.5">
      <c r="A20" s="2000"/>
      <c r="B20" s="2001"/>
      <c r="C20" s="2001"/>
      <c r="D20" s="1988"/>
      <c r="E20" s="390" t="s">
        <v>634</v>
      </c>
      <c r="F20" s="1999"/>
      <c r="G20" s="1999"/>
      <c r="H20" s="2003"/>
      <c r="I20" s="2003"/>
      <c r="J20" s="2004"/>
    </row>
    <row r="21" spans="1:10" ht="11.5">
      <c r="A21" s="2000"/>
      <c r="B21" s="2001"/>
      <c r="C21" s="2001"/>
      <c r="D21" s="1988"/>
      <c r="E21" s="2006" t="s">
        <v>1690</v>
      </c>
      <c r="F21" s="1999"/>
      <c r="G21" s="1999"/>
      <c r="H21" s="2003"/>
      <c r="I21" s="2003"/>
      <c r="J21" s="2004"/>
    </row>
    <row r="22" spans="1:10" ht="11.5">
      <c r="A22" s="2000"/>
      <c r="B22" s="2001"/>
      <c r="C22" s="2001"/>
      <c r="D22" s="1988"/>
      <c r="E22" s="390" t="s">
        <v>1686</v>
      </c>
      <c r="F22" s="1999"/>
      <c r="G22" s="1999"/>
      <c r="H22" s="2003"/>
      <c r="I22" s="2003"/>
      <c r="J22" s="2004"/>
    </row>
    <row r="23" spans="1:10" ht="11.5">
      <c r="A23" s="2000"/>
      <c r="B23" s="2001"/>
      <c r="C23" s="2001"/>
      <c r="D23" s="1988" t="s">
        <v>294</v>
      </c>
      <c r="E23" s="390" t="s">
        <v>1147</v>
      </c>
      <c r="F23" s="1999"/>
      <c r="G23" s="1999"/>
      <c r="H23" s="2003"/>
      <c r="I23" s="2003"/>
      <c r="J23" s="2004"/>
    </row>
    <row r="24" spans="1:10" ht="11.5">
      <c r="A24" s="2000"/>
      <c r="B24" s="2001"/>
      <c r="C24" s="2001"/>
      <c r="D24" s="1988"/>
      <c r="E24" s="390" t="s">
        <v>1369</v>
      </c>
      <c r="F24" s="1999"/>
      <c r="G24" s="1999"/>
      <c r="H24" s="2003"/>
      <c r="I24" s="2003"/>
      <c r="J24" s="2004"/>
    </row>
    <row r="25" spans="1:10" ht="11.5">
      <c r="A25" s="2000"/>
      <c r="B25" s="2001"/>
      <c r="C25" s="2001"/>
      <c r="D25" s="1988"/>
      <c r="E25" s="390" t="s">
        <v>1357</v>
      </c>
      <c r="F25" s="1999"/>
      <c r="G25" s="1999"/>
      <c r="H25" s="2003"/>
      <c r="I25" s="2003"/>
      <c r="J25" s="2004"/>
    </row>
    <row r="26" spans="1:10" ht="11.5">
      <c r="A26" s="2000"/>
      <c r="B26" s="2001"/>
      <c r="C26" s="2001"/>
      <c r="D26" s="1988" t="s">
        <v>294</v>
      </c>
      <c r="E26" s="390" t="s">
        <v>1358</v>
      </c>
      <c r="F26" s="1999"/>
      <c r="G26" s="1999"/>
      <c r="H26" s="2003"/>
      <c r="I26" s="2003"/>
      <c r="J26" s="2004"/>
    </row>
    <row r="27" spans="1:10" ht="11.5">
      <c r="A27" s="2000"/>
      <c r="B27" s="2001"/>
      <c r="C27" s="2001"/>
      <c r="D27" s="1988"/>
      <c r="E27" s="390" t="s">
        <v>1249</v>
      </c>
      <c r="F27" s="1999"/>
      <c r="G27" s="1999"/>
      <c r="H27" s="2003"/>
      <c r="I27" s="2007"/>
      <c r="J27" s="2004"/>
    </row>
    <row r="28" spans="1:10" ht="11.5">
      <c r="A28" s="2000"/>
      <c r="B28" s="2001"/>
      <c r="C28" s="2001"/>
      <c r="D28" s="1988"/>
      <c r="E28" s="390" t="s">
        <v>1370</v>
      </c>
      <c r="F28" s="1999"/>
      <c r="G28" s="1999"/>
      <c r="H28" s="2003"/>
      <c r="I28" s="2003"/>
      <c r="J28" s="2004"/>
    </row>
    <row r="29" spans="1:10" ht="11.5">
      <c r="A29" s="2000"/>
      <c r="B29" s="2001"/>
      <c r="C29" s="2001"/>
      <c r="D29" s="1988"/>
      <c r="E29" s="390" t="s">
        <v>1246</v>
      </c>
      <c r="F29" s="1999"/>
      <c r="G29" s="1999"/>
      <c r="H29" s="2003"/>
      <c r="I29" s="2003"/>
      <c r="J29" s="2004"/>
    </row>
    <row r="30" spans="1:10" ht="11.5">
      <c r="A30" s="2000"/>
      <c r="B30" s="2001"/>
      <c r="C30" s="2001"/>
      <c r="D30" s="1988"/>
      <c r="E30" s="390" t="s">
        <v>1245</v>
      </c>
      <c r="F30" s="1999"/>
      <c r="G30" s="1999"/>
      <c r="H30" s="2003"/>
      <c r="I30" s="2003"/>
      <c r="J30" s="2004"/>
    </row>
    <row r="31" spans="1:10" ht="11.5">
      <c r="A31" s="2000"/>
      <c r="B31" s="2001"/>
      <c r="C31" s="2001"/>
      <c r="D31" s="1988" t="s">
        <v>294</v>
      </c>
      <c r="E31" s="390" t="s">
        <v>1359</v>
      </c>
      <c r="F31" s="1999"/>
      <c r="G31" s="1999"/>
      <c r="H31" s="2003"/>
      <c r="I31" s="2003"/>
      <c r="J31" s="2004"/>
    </row>
    <row r="32" spans="1:10" ht="11.5">
      <c r="A32" s="2000"/>
      <c r="B32" s="2001"/>
      <c r="C32" s="2001"/>
      <c r="D32" s="1988"/>
      <c r="E32" s="390" t="s">
        <v>1248</v>
      </c>
      <c r="F32" s="1999"/>
      <c r="G32" s="1999"/>
      <c r="H32" s="2003"/>
      <c r="I32" s="2003"/>
      <c r="J32" s="2004"/>
    </row>
    <row r="33" spans="1:10" ht="11.5">
      <c r="A33" s="2000"/>
      <c r="B33" s="2001"/>
      <c r="C33" s="2001"/>
      <c r="D33" s="1988"/>
      <c r="E33" s="390" t="s">
        <v>978</v>
      </c>
      <c r="F33" s="390"/>
      <c r="G33" s="390"/>
      <c r="H33" s="2003"/>
      <c r="I33" s="2003"/>
      <c r="J33" s="2004"/>
    </row>
    <row r="34" spans="1:10" ht="11.5">
      <c r="A34" s="2000"/>
      <c r="B34" s="2001"/>
      <c r="C34" s="2001"/>
      <c r="D34" s="1988"/>
      <c r="E34" s="390" t="s">
        <v>1242</v>
      </c>
      <c r="F34" s="1999"/>
      <c r="G34" s="1999"/>
      <c r="H34" s="2003"/>
      <c r="I34" s="2003"/>
      <c r="J34" s="2004"/>
    </row>
    <row r="35" spans="1:10" ht="11.5">
      <c r="A35" s="2000"/>
      <c r="B35" s="2001"/>
      <c r="C35" s="2001"/>
      <c r="D35" s="1988"/>
      <c r="E35" s="390" t="s">
        <v>1244</v>
      </c>
      <c r="F35" s="1999"/>
      <c r="G35" s="1999"/>
      <c r="H35" s="2003"/>
      <c r="I35" s="2003"/>
      <c r="J35" s="2004"/>
    </row>
    <row r="36" spans="1:10" ht="11.5">
      <c r="A36" s="2000"/>
      <c r="B36" s="2001"/>
      <c r="C36" s="2001"/>
      <c r="D36" s="1988"/>
      <c r="E36" s="390" t="s">
        <v>201</v>
      </c>
      <c r="F36" s="1999"/>
      <c r="G36" s="1999"/>
      <c r="H36" s="2003"/>
      <c r="I36" s="2003"/>
      <c r="J36" s="2004"/>
    </row>
    <row r="37" spans="1:10" ht="11.5">
      <c r="A37" s="2000"/>
      <c r="B37" s="2001"/>
      <c r="C37" s="2001"/>
      <c r="D37" s="1988"/>
      <c r="E37" s="390" t="s">
        <v>1247</v>
      </c>
      <c r="F37" s="1999"/>
      <c r="G37" s="1999"/>
      <c r="H37" s="2003"/>
      <c r="I37" s="2003"/>
      <c r="J37" s="2004"/>
    </row>
    <row r="38" spans="1:10" ht="11.5">
      <c r="A38" s="2000"/>
      <c r="B38" s="2001"/>
      <c r="C38" s="2001"/>
      <c r="D38" s="1988"/>
      <c r="E38" s="390" t="s">
        <v>635</v>
      </c>
      <c r="F38" s="1999"/>
      <c r="G38" s="1999"/>
      <c r="H38" s="2003"/>
      <c r="I38" s="2003"/>
      <c r="J38" s="2004"/>
    </row>
    <row r="39" spans="1:10" ht="11.5">
      <c r="A39" s="2000"/>
      <c r="B39" s="2001"/>
      <c r="C39" s="2001"/>
      <c r="D39" s="1988" t="s">
        <v>294</v>
      </c>
      <c r="E39" s="390" t="s">
        <v>1243</v>
      </c>
      <c r="F39" s="1999"/>
      <c r="G39" s="1999"/>
      <c r="H39" s="2003"/>
      <c r="I39" s="2003"/>
      <c r="J39" s="2004"/>
    </row>
    <row r="40" spans="1:10" ht="11.5">
      <c r="A40" s="2008"/>
      <c r="B40" s="2009"/>
      <c r="C40" s="2009"/>
      <c r="D40" s="1988"/>
      <c r="E40" s="390" t="s">
        <v>636</v>
      </c>
      <c r="F40" s="1999"/>
      <c r="G40" s="1999"/>
      <c r="H40" s="2003"/>
      <c r="I40" s="2003"/>
      <c r="J40" s="2004"/>
    </row>
    <row r="41" spans="1:10" ht="11.5">
      <c r="A41" s="2008"/>
      <c r="B41" s="2009"/>
      <c r="C41" s="2009"/>
      <c r="D41" s="2009"/>
      <c r="E41" s="1999"/>
      <c r="F41" s="1999"/>
      <c r="G41" s="1999"/>
      <c r="H41" s="2003"/>
      <c r="I41" s="2003"/>
      <c r="J41" s="2004"/>
    </row>
    <row r="42" spans="1:10" ht="12" customHeight="1">
      <c r="A42" s="2008"/>
      <c r="B42" s="2009"/>
      <c r="C42" s="2009"/>
      <c r="D42" s="2009" t="s">
        <v>1241</v>
      </c>
      <c r="E42" s="1999"/>
      <c r="F42" s="1999"/>
      <c r="G42" s="1999"/>
      <c r="H42" s="2003"/>
      <c r="I42" s="2003"/>
      <c r="J42" s="2004"/>
    </row>
    <row r="43" spans="1:10" ht="12" customHeight="1">
      <c r="A43" s="2008"/>
      <c r="B43" s="2009"/>
      <c r="C43" s="2009"/>
      <c r="D43" s="2009"/>
      <c r="E43" s="1999"/>
      <c r="F43" s="1999"/>
      <c r="G43" s="1999"/>
      <c r="H43" s="2003"/>
      <c r="I43" s="2003"/>
      <c r="J43" s="2004"/>
    </row>
    <row r="44" spans="1:10" ht="12" customHeight="1">
      <c r="A44" s="2008"/>
      <c r="B44" s="2009"/>
      <c r="C44" s="2009"/>
      <c r="D44" s="2009" t="s">
        <v>294</v>
      </c>
      <c r="E44" s="390" t="s">
        <v>1787</v>
      </c>
      <c r="F44" s="1999"/>
      <c r="G44" s="1999"/>
      <c r="H44" s="2003"/>
      <c r="I44" s="2003"/>
      <c r="J44" s="2004"/>
    </row>
    <row r="45" spans="1:10" ht="12" customHeight="1">
      <c r="A45" s="2008"/>
      <c r="B45" s="2009"/>
      <c r="C45" s="2009"/>
      <c r="D45" s="2009"/>
      <c r="E45" s="1999"/>
      <c r="F45" s="1999"/>
      <c r="G45" s="1999"/>
      <c r="H45" s="2003"/>
      <c r="I45" s="2003"/>
      <c r="J45" s="2004"/>
    </row>
    <row r="46" spans="1:10" ht="12" customHeight="1">
      <c r="A46" s="2008"/>
      <c r="B46" s="2009"/>
      <c r="C46" s="2009"/>
      <c r="D46" s="2009"/>
      <c r="E46" s="1999"/>
      <c r="F46" s="1999"/>
      <c r="G46" s="1999"/>
      <c r="H46" s="2003"/>
      <c r="I46" s="2003"/>
      <c r="J46" s="2004"/>
    </row>
    <row r="47" spans="1:10" ht="12" customHeight="1">
      <c r="A47" s="2008"/>
      <c r="B47" s="2009"/>
      <c r="C47" s="2009"/>
      <c r="D47" s="2009"/>
      <c r="E47" s="1999"/>
      <c r="F47" s="1999"/>
      <c r="G47" s="1999"/>
      <c r="H47" s="2003"/>
      <c r="I47" s="2003"/>
      <c r="J47" s="2004"/>
    </row>
    <row r="48" spans="1:10" ht="12" customHeight="1">
      <c r="A48" s="2008"/>
      <c r="B48" s="2009"/>
      <c r="C48" s="2009"/>
      <c r="D48" s="2009"/>
      <c r="E48" s="1999"/>
      <c r="F48" s="1999"/>
      <c r="G48" s="1999"/>
      <c r="H48" s="2003"/>
      <c r="I48" s="2003"/>
      <c r="J48" s="2004"/>
    </row>
    <row r="49" spans="1:10" ht="12" customHeight="1">
      <c r="A49" s="2008"/>
      <c r="B49" s="2009"/>
      <c r="C49" s="2009"/>
      <c r="D49" s="2009"/>
      <c r="E49" s="1999"/>
      <c r="F49" s="1999"/>
      <c r="G49" s="1999"/>
      <c r="H49" s="2003"/>
      <c r="I49" s="2003"/>
      <c r="J49" s="2004"/>
    </row>
    <row r="50" spans="1:10" ht="12" customHeight="1">
      <c r="A50" s="2008"/>
      <c r="B50" s="2009"/>
      <c r="C50" s="2009"/>
      <c r="D50" s="2009"/>
      <c r="E50" s="1999"/>
      <c r="F50" s="1999"/>
      <c r="G50" s="1999"/>
      <c r="H50" s="2003"/>
      <c r="I50" s="2003"/>
      <c r="J50" s="2004"/>
    </row>
    <row r="51" spans="1:10" ht="12" customHeight="1">
      <c r="A51" s="2008"/>
      <c r="B51" s="2009"/>
      <c r="C51" s="2009"/>
      <c r="D51" s="2009"/>
      <c r="E51" s="1999"/>
      <c r="F51" s="1999"/>
      <c r="G51" s="1999"/>
      <c r="H51" s="2003"/>
      <c r="I51" s="2003"/>
      <c r="J51" s="2004"/>
    </row>
    <row r="52" spans="1:10" ht="12" customHeight="1">
      <c r="A52" s="2008"/>
      <c r="B52" s="2009"/>
      <c r="C52" s="2009"/>
      <c r="D52" s="2009"/>
      <c r="E52" s="1999"/>
      <c r="F52" s="1999"/>
      <c r="G52" s="1999"/>
      <c r="H52" s="2003"/>
      <c r="I52" s="2003"/>
      <c r="J52" s="2004"/>
    </row>
    <row r="53" spans="1:10" ht="12" customHeight="1">
      <c r="A53" s="2008"/>
      <c r="B53" s="2009"/>
      <c r="C53" s="2009"/>
      <c r="D53" s="2009"/>
      <c r="E53" s="1999"/>
      <c r="F53" s="1999"/>
      <c r="G53" s="1999"/>
      <c r="H53" s="2003"/>
      <c r="I53" s="2003"/>
      <c r="J53" s="2004"/>
    </row>
    <row r="54" spans="1:10" ht="12" customHeight="1">
      <c r="A54" s="2008"/>
      <c r="B54" s="2009"/>
      <c r="C54" s="2009"/>
      <c r="D54" s="2009"/>
      <c r="E54" s="1999"/>
      <c r="F54" s="1999"/>
      <c r="G54" s="1999"/>
      <c r="H54" s="2003"/>
      <c r="I54" s="2003"/>
      <c r="J54" s="2004"/>
    </row>
    <row r="55" spans="1:10" ht="12" customHeight="1">
      <c r="A55" s="2008"/>
      <c r="B55" s="2009"/>
      <c r="C55" s="2009"/>
      <c r="D55" s="2009"/>
      <c r="E55" s="1999"/>
      <c r="F55" s="1999"/>
      <c r="G55" s="1999"/>
      <c r="H55" s="2003"/>
      <c r="I55" s="2003"/>
      <c r="J55" s="2004"/>
    </row>
    <row r="56" spans="1:10" ht="12" customHeight="1">
      <c r="A56" s="2008"/>
      <c r="B56" s="2009"/>
      <c r="C56" s="2009"/>
      <c r="D56" s="2009"/>
      <c r="E56" s="1999"/>
      <c r="F56" s="1999"/>
      <c r="G56" s="1999"/>
      <c r="H56" s="2003"/>
      <c r="I56" s="2003"/>
      <c r="J56" s="2004"/>
    </row>
    <row r="57" spans="1:10" ht="12" customHeight="1">
      <c r="A57" s="2010"/>
      <c r="B57" s="2011"/>
      <c r="C57" s="2011"/>
      <c r="D57" s="2009"/>
      <c r="E57" s="2012"/>
      <c r="F57" s="2012"/>
      <c r="G57" s="2012"/>
      <c r="H57" s="2012"/>
      <c r="I57" s="2012"/>
      <c r="J57" s="2013"/>
    </row>
    <row r="58" spans="1:10" ht="12" customHeight="1">
      <c r="A58" s="2010"/>
      <c r="B58" s="2011"/>
      <c r="C58" s="2011"/>
      <c r="D58" s="2009"/>
      <c r="E58" s="2012"/>
      <c r="F58" s="2012"/>
      <c r="G58" s="2012"/>
      <c r="H58" s="2012"/>
      <c r="I58" s="2012"/>
      <c r="J58" s="2013"/>
    </row>
    <row r="59" spans="1:10" ht="12" customHeight="1">
      <c r="A59" s="2010"/>
      <c r="B59" s="2011"/>
      <c r="C59" s="2011"/>
      <c r="D59" s="2009"/>
      <c r="E59" s="2012"/>
      <c r="F59" s="2012"/>
      <c r="G59" s="2012"/>
      <c r="H59" s="2012"/>
      <c r="I59" s="2012"/>
      <c r="J59" s="2013"/>
    </row>
    <row r="60" spans="1:10" ht="12" customHeight="1">
      <c r="A60" s="2010"/>
      <c r="B60" s="2011"/>
      <c r="C60" s="2011"/>
      <c r="D60" s="2009"/>
      <c r="E60" s="2012"/>
      <c r="F60" s="2012"/>
      <c r="G60" s="2012"/>
      <c r="H60" s="2012"/>
      <c r="I60" s="2012"/>
      <c r="J60" s="2013"/>
    </row>
    <row r="61" spans="1:10" ht="12" customHeight="1">
      <c r="A61" s="2010"/>
      <c r="B61" s="2011"/>
      <c r="C61" s="2011"/>
      <c r="D61" s="2009"/>
      <c r="E61" s="2012"/>
      <c r="F61" s="2012"/>
      <c r="G61" s="2012"/>
      <c r="H61" s="2012"/>
      <c r="I61" s="2012"/>
      <c r="J61" s="2013"/>
    </row>
    <row r="62" spans="1:10" ht="12" customHeight="1">
      <c r="A62" s="2010"/>
      <c r="B62" s="2011"/>
      <c r="C62" s="2011"/>
      <c r="D62" s="2009"/>
      <c r="E62" s="2012"/>
      <c r="F62" s="2012"/>
      <c r="G62" s="2012"/>
      <c r="H62" s="2012"/>
      <c r="I62" s="2012"/>
      <c r="J62" s="2013"/>
    </row>
    <row r="63" spans="1:10" ht="12" customHeight="1">
      <c r="A63" s="2010"/>
      <c r="B63" s="2011"/>
      <c r="C63" s="2011"/>
      <c r="D63" s="2009"/>
      <c r="E63" s="2012"/>
      <c r="F63" s="2012"/>
      <c r="G63" s="2012"/>
      <c r="H63" s="2012"/>
      <c r="I63" s="2012"/>
      <c r="J63" s="2013"/>
    </row>
    <row r="64" spans="1:10" ht="12" customHeight="1">
      <c r="A64" s="2010"/>
      <c r="B64" s="2011"/>
      <c r="C64" s="2011"/>
      <c r="D64" s="2009"/>
      <c r="E64" s="2012"/>
      <c r="F64" s="2012"/>
      <c r="G64" s="2012"/>
      <c r="H64" s="2012"/>
      <c r="I64" s="2012"/>
      <c r="J64" s="2013"/>
    </row>
    <row r="65" spans="1:10" ht="12" customHeight="1">
      <c r="A65" s="2010"/>
      <c r="B65" s="2011"/>
      <c r="C65" s="2011"/>
      <c r="D65" s="2009"/>
      <c r="E65" s="2012"/>
      <c r="F65" s="2012"/>
      <c r="G65" s="2012"/>
      <c r="H65" s="2012"/>
      <c r="I65" s="2012"/>
      <c r="J65" s="2013"/>
    </row>
    <row r="66" spans="1:10" ht="12" customHeight="1" thickBot="1">
      <c r="A66" s="2014"/>
      <c r="B66" s="2015"/>
      <c r="C66" s="2015"/>
      <c r="D66" s="2015"/>
      <c r="E66" s="2015"/>
      <c r="F66" s="2015"/>
      <c r="G66" s="2015"/>
      <c r="H66" s="2015"/>
      <c r="I66" s="2015"/>
      <c r="J66" s="2016"/>
    </row>
    <row r="67" spans="1:10" ht="11.5">
      <c r="A67" s="359" t="s">
        <v>195</v>
      </c>
      <c r="B67" s="359"/>
      <c r="C67" s="359"/>
      <c r="D67" s="359"/>
      <c r="F67" s="2018"/>
      <c r="G67" s="2018"/>
      <c r="H67" s="2018"/>
      <c r="I67" s="2018"/>
      <c r="J67" s="2018"/>
    </row>
    <row r="68" spans="1:10">
      <c r="F68" s="2018"/>
      <c r="G68" s="2018"/>
      <c r="H68" s="2018"/>
      <c r="I68" s="2018"/>
      <c r="J68" s="2018"/>
    </row>
    <row r="69" spans="1:10">
      <c r="F69" s="2018"/>
      <c r="G69" s="2018"/>
      <c r="H69" s="2018"/>
      <c r="I69" s="2018"/>
      <c r="J69" s="2018"/>
    </row>
    <row r="70" spans="1:10">
      <c r="F70" s="2018"/>
      <c r="G70" s="2018"/>
      <c r="H70" s="2018"/>
      <c r="I70" s="2018"/>
      <c r="J70" s="2018"/>
    </row>
    <row r="71" spans="1:10">
      <c r="F71" s="2018"/>
      <c r="G71" s="2018"/>
      <c r="H71" s="2018"/>
      <c r="I71" s="2018"/>
      <c r="J71" s="2018"/>
    </row>
    <row r="72" spans="1:10">
      <c r="F72" s="2018"/>
      <c r="G72" s="2018"/>
      <c r="H72" s="2018"/>
      <c r="I72" s="2018"/>
      <c r="J72" s="2018"/>
    </row>
    <row r="73" spans="1:10">
      <c r="F73" s="2018"/>
      <c r="G73" s="2018"/>
      <c r="H73" s="2018"/>
      <c r="I73" s="2018"/>
      <c r="J73" s="2018"/>
    </row>
  </sheetData>
  <phoneticPr fontId="21" type="noConversion"/>
  <printOptions horizontalCentered="1" gridLinesSet="0"/>
  <pageMargins left="0.5" right="0.5" top="0.7" bottom="0.2" header="0.5" footer="0.5"/>
  <pageSetup scale="91" orientation="portrait" horizontalDpi="4294967293" verticalDpi="300" r:id="rId1"/>
  <headerFooter alignWithMargins="0"/>
</worksheet>
</file>

<file path=xl/worksheets/sheet16.xml><?xml version="1.0" encoding="utf-8"?>
<worksheet xmlns="http://schemas.openxmlformats.org/spreadsheetml/2006/main" xmlns:r="http://schemas.openxmlformats.org/officeDocument/2006/relationships">
  <sheetPr codeName="Sheet14">
    <tabColor rgb="FF92D050"/>
    <pageSetUpPr fitToPage="1"/>
  </sheetPr>
  <dimension ref="A1:L71"/>
  <sheetViews>
    <sheetView showGridLines="0" zoomScaleNormal="100" workbookViewId="0">
      <selection activeCell="K1" sqref="K1"/>
    </sheetView>
  </sheetViews>
  <sheetFormatPr defaultColWidth="10.26953125" defaultRowHeight="11.5"/>
  <cols>
    <col min="1" max="1" width="1.1796875" style="365" customWidth="1"/>
    <col min="2" max="4" width="6.81640625" style="365" customWidth="1"/>
    <col min="5" max="5" width="17.81640625" style="458" customWidth="1"/>
    <col min="6" max="6" width="11" style="458" customWidth="1"/>
    <col min="7" max="7" width="19.453125" style="365" customWidth="1"/>
    <col min="8" max="8" width="13.7265625" style="365" customWidth="1"/>
    <col min="9" max="9" width="2.81640625" style="365" customWidth="1"/>
    <col min="10" max="10" width="13.7265625" style="365" customWidth="1"/>
    <col min="11" max="11" width="1.81640625" style="401" customWidth="1"/>
    <col min="12" max="256" width="10.26953125" style="365"/>
    <col min="257" max="257" width="1.1796875" style="365" customWidth="1"/>
    <col min="258" max="260" width="6.81640625" style="365" customWidth="1"/>
    <col min="261" max="261" width="17.81640625" style="365" customWidth="1"/>
    <col min="262" max="262" width="11" style="365" customWidth="1"/>
    <col min="263" max="263" width="19.453125" style="365" customWidth="1"/>
    <col min="264" max="264" width="13.7265625" style="365" customWidth="1"/>
    <col min="265" max="265" width="2.81640625" style="365" customWidth="1"/>
    <col min="266" max="266" width="13.7265625" style="365" customWidth="1"/>
    <col min="267" max="267" width="1.81640625" style="365" customWidth="1"/>
    <col min="268" max="512" width="10.26953125" style="365"/>
    <col min="513" max="513" width="1.1796875" style="365" customWidth="1"/>
    <col min="514" max="516" width="6.81640625" style="365" customWidth="1"/>
    <col min="517" max="517" width="17.81640625" style="365" customWidth="1"/>
    <col min="518" max="518" width="11" style="365" customWidth="1"/>
    <col min="519" max="519" width="19.453125" style="365" customWidth="1"/>
    <col min="520" max="520" width="13.7265625" style="365" customWidth="1"/>
    <col min="521" max="521" width="2.81640625" style="365" customWidth="1"/>
    <col min="522" max="522" width="13.7265625" style="365" customWidth="1"/>
    <col min="523" max="523" width="1.81640625" style="365" customWidth="1"/>
    <col min="524" max="768" width="10.26953125" style="365"/>
    <col min="769" max="769" width="1.1796875" style="365" customWidth="1"/>
    <col min="770" max="772" width="6.81640625" style="365" customWidth="1"/>
    <col min="773" max="773" width="17.81640625" style="365" customWidth="1"/>
    <col min="774" max="774" width="11" style="365" customWidth="1"/>
    <col min="775" max="775" width="19.453125" style="365" customWidth="1"/>
    <col min="776" max="776" width="13.7265625" style="365" customWidth="1"/>
    <col min="777" max="777" width="2.81640625" style="365" customWidth="1"/>
    <col min="778" max="778" width="13.7265625" style="365" customWidth="1"/>
    <col min="779" max="779" width="1.81640625" style="365" customWidth="1"/>
    <col min="780" max="1024" width="10.26953125" style="365"/>
    <col min="1025" max="1025" width="1.1796875" style="365" customWidth="1"/>
    <col min="1026" max="1028" width="6.81640625" style="365" customWidth="1"/>
    <col min="1029" max="1029" width="17.81640625" style="365" customWidth="1"/>
    <col min="1030" max="1030" width="11" style="365" customWidth="1"/>
    <col min="1031" max="1031" width="19.453125" style="365" customWidth="1"/>
    <col min="1032" max="1032" width="13.7265625" style="365" customWidth="1"/>
    <col min="1033" max="1033" width="2.81640625" style="365" customWidth="1"/>
    <col min="1034" max="1034" width="13.7265625" style="365" customWidth="1"/>
    <col min="1035" max="1035" width="1.81640625" style="365" customWidth="1"/>
    <col min="1036" max="1280" width="10.26953125" style="365"/>
    <col min="1281" max="1281" width="1.1796875" style="365" customWidth="1"/>
    <col min="1282" max="1284" width="6.81640625" style="365" customWidth="1"/>
    <col min="1285" max="1285" width="17.81640625" style="365" customWidth="1"/>
    <col min="1286" max="1286" width="11" style="365" customWidth="1"/>
    <col min="1287" max="1287" width="19.453125" style="365" customWidth="1"/>
    <col min="1288" max="1288" width="13.7265625" style="365" customWidth="1"/>
    <col min="1289" max="1289" width="2.81640625" style="365" customWidth="1"/>
    <col min="1290" max="1290" width="13.7265625" style="365" customWidth="1"/>
    <col min="1291" max="1291" width="1.81640625" style="365" customWidth="1"/>
    <col min="1292" max="1536" width="10.26953125" style="365"/>
    <col min="1537" max="1537" width="1.1796875" style="365" customWidth="1"/>
    <col min="1538" max="1540" width="6.81640625" style="365" customWidth="1"/>
    <col min="1541" max="1541" width="17.81640625" style="365" customWidth="1"/>
    <col min="1542" max="1542" width="11" style="365" customWidth="1"/>
    <col min="1543" max="1543" width="19.453125" style="365" customWidth="1"/>
    <col min="1544" max="1544" width="13.7265625" style="365" customWidth="1"/>
    <col min="1545" max="1545" width="2.81640625" style="365" customWidth="1"/>
    <col min="1546" max="1546" width="13.7265625" style="365" customWidth="1"/>
    <col min="1547" max="1547" width="1.81640625" style="365" customWidth="1"/>
    <col min="1548" max="1792" width="10.26953125" style="365"/>
    <col min="1793" max="1793" width="1.1796875" style="365" customWidth="1"/>
    <col min="1794" max="1796" width="6.81640625" style="365" customWidth="1"/>
    <col min="1797" max="1797" width="17.81640625" style="365" customWidth="1"/>
    <col min="1798" max="1798" width="11" style="365" customWidth="1"/>
    <col min="1799" max="1799" width="19.453125" style="365" customWidth="1"/>
    <col min="1800" max="1800" width="13.7265625" style="365" customWidth="1"/>
    <col min="1801" max="1801" width="2.81640625" style="365" customWidth="1"/>
    <col min="1802" max="1802" width="13.7265625" style="365" customWidth="1"/>
    <col min="1803" max="1803" width="1.81640625" style="365" customWidth="1"/>
    <col min="1804" max="2048" width="10.26953125" style="365"/>
    <col min="2049" max="2049" width="1.1796875" style="365" customWidth="1"/>
    <col min="2050" max="2052" width="6.81640625" style="365" customWidth="1"/>
    <col min="2053" max="2053" width="17.81640625" style="365" customWidth="1"/>
    <col min="2054" max="2054" width="11" style="365" customWidth="1"/>
    <col min="2055" max="2055" width="19.453125" style="365" customWidth="1"/>
    <col min="2056" max="2056" width="13.7265625" style="365" customWidth="1"/>
    <col min="2057" max="2057" width="2.81640625" style="365" customWidth="1"/>
    <col min="2058" max="2058" width="13.7265625" style="365" customWidth="1"/>
    <col min="2059" max="2059" width="1.81640625" style="365" customWidth="1"/>
    <col min="2060" max="2304" width="10.26953125" style="365"/>
    <col min="2305" max="2305" width="1.1796875" style="365" customWidth="1"/>
    <col min="2306" max="2308" width="6.81640625" style="365" customWidth="1"/>
    <col min="2309" max="2309" width="17.81640625" style="365" customWidth="1"/>
    <col min="2310" max="2310" width="11" style="365" customWidth="1"/>
    <col min="2311" max="2311" width="19.453125" style="365" customWidth="1"/>
    <col min="2312" max="2312" width="13.7265625" style="365" customWidth="1"/>
    <col min="2313" max="2313" width="2.81640625" style="365" customWidth="1"/>
    <col min="2314" max="2314" width="13.7265625" style="365" customWidth="1"/>
    <col min="2315" max="2315" width="1.81640625" style="365" customWidth="1"/>
    <col min="2316" max="2560" width="10.26953125" style="365"/>
    <col min="2561" max="2561" width="1.1796875" style="365" customWidth="1"/>
    <col min="2562" max="2564" width="6.81640625" style="365" customWidth="1"/>
    <col min="2565" max="2565" width="17.81640625" style="365" customWidth="1"/>
    <col min="2566" max="2566" width="11" style="365" customWidth="1"/>
    <col min="2567" max="2567" width="19.453125" style="365" customWidth="1"/>
    <col min="2568" max="2568" width="13.7265625" style="365" customWidth="1"/>
    <col min="2569" max="2569" width="2.81640625" style="365" customWidth="1"/>
    <col min="2570" max="2570" width="13.7265625" style="365" customWidth="1"/>
    <col min="2571" max="2571" width="1.81640625" style="365" customWidth="1"/>
    <col min="2572" max="2816" width="10.26953125" style="365"/>
    <col min="2817" max="2817" width="1.1796875" style="365" customWidth="1"/>
    <col min="2818" max="2820" width="6.81640625" style="365" customWidth="1"/>
    <col min="2821" max="2821" width="17.81640625" style="365" customWidth="1"/>
    <col min="2822" max="2822" width="11" style="365" customWidth="1"/>
    <col min="2823" max="2823" width="19.453125" style="365" customWidth="1"/>
    <col min="2824" max="2824" width="13.7265625" style="365" customWidth="1"/>
    <col min="2825" max="2825" width="2.81640625" style="365" customWidth="1"/>
    <col min="2826" max="2826" width="13.7265625" style="365" customWidth="1"/>
    <col min="2827" max="2827" width="1.81640625" style="365" customWidth="1"/>
    <col min="2828" max="3072" width="10.26953125" style="365"/>
    <col min="3073" max="3073" width="1.1796875" style="365" customWidth="1"/>
    <col min="3074" max="3076" width="6.81640625" style="365" customWidth="1"/>
    <col min="3077" max="3077" width="17.81640625" style="365" customWidth="1"/>
    <col min="3078" max="3078" width="11" style="365" customWidth="1"/>
    <col min="3079" max="3079" width="19.453125" style="365" customWidth="1"/>
    <col min="3080" max="3080" width="13.7265625" style="365" customWidth="1"/>
    <col min="3081" max="3081" width="2.81640625" style="365" customWidth="1"/>
    <col min="3082" max="3082" width="13.7265625" style="365" customWidth="1"/>
    <col min="3083" max="3083" width="1.81640625" style="365" customWidth="1"/>
    <col min="3084" max="3328" width="10.26953125" style="365"/>
    <col min="3329" max="3329" width="1.1796875" style="365" customWidth="1"/>
    <col min="3330" max="3332" width="6.81640625" style="365" customWidth="1"/>
    <col min="3333" max="3333" width="17.81640625" style="365" customWidth="1"/>
    <col min="3334" max="3334" width="11" style="365" customWidth="1"/>
    <col min="3335" max="3335" width="19.453125" style="365" customWidth="1"/>
    <col min="3336" max="3336" width="13.7265625" style="365" customWidth="1"/>
    <col min="3337" max="3337" width="2.81640625" style="365" customWidth="1"/>
    <col min="3338" max="3338" width="13.7265625" style="365" customWidth="1"/>
    <col min="3339" max="3339" width="1.81640625" style="365" customWidth="1"/>
    <col min="3340" max="3584" width="10.26953125" style="365"/>
    <col min="3585" max="3585" width="1.1796875" style="365" customWidth="1"/>
    <col min="3586" max="3588" width="6.81640625" style="365" customWidth="1"/>
    <col min="3589" max="3589" width="17.81640625" style="365" customWidth="1"/>
    <col min="3590" max="3590" width="11" style="365" customWidth="1"/>
    <col min="3591" max="3591" width="19.453125" style="365" customWidth="1"/>
    <col min="3592" max="3592" width="13.7265625" style="365" customWidth="1"/>
    <col min="3593" max="3593" width="2.81640625" style="365" customWidth="1"/>
    <col min="3594" max="3594" width="13.7265625" style="365" customWidth="1"/>
    <col min="3595" max="3595" width="1.81640625" style="365" customWidth="1"/>
    <col min="3596" max="3840" width="10.26953125" style="365"/>
    <col min="3841" max="3841" width="1.1796875" style="365" customWidth="1"/>
    <col min="3842" max="3844" width="6.81640625" style="365" customWidth="1"/>
    <col min="3845" max="3845" width="17.81640625" style="365" customWidth="1"/>
    <col min="3846" max="3846" width="11" style="365" customWidth="1"/>
    <col min="3847" max="3847" width="19.453125" style="365" customWidth="1"/>
    <col min="3848" max="3848" width="13.7265625" style="365" customWidth="1"/>
    <col min="3849" max="3849" width="2.81640625" style="365" customWidth="1"/>
    <col min="3850" max="3850" width="13.7265625" style="365" customWidth="1"/>
    <col min="3851" max="3851" width="1.81640625" style="365" customWidth="1"/>
    <col min="3852" max="4096" width="10.26953125" style="365"/>
    <col min="4097" max="4097" width="1.1796875" style="365" customWidth="1"/>
    <col min="4098" max="4100" width="6.81640625" style="365" customWidth="1"/>
    <col min="4101" max="4101" width="17.81640625" style="365" customWidth="1"/>
    <col min="4102" max="4102" width="11" style="365" customWidth="1"/>
    <col min="4103" max="4103" width="19.453125" style="365" customWidth="1"/>
    <col min="4104" max="4104" width="13.7265625" style="365" customWidth="1"/>
    <col min="4105" max="4105" width="2.81640625" style="365" customWidth="1"/>
    <col min="4106" max="4106" width="13.7265625" style="365" customWidth="1"/>
    <col min="4107" max="4107" width="1.81640625" style="365" customWidth="1"/>
    <col min="4108" max="4352" width="10.26953125" style="365"/>
    <col min="4353" max="4353" width="1.1796875" style="365" customWidth="1"/>
    <col min="4354" max="4356" width="6.81640625" style="365" customWidth="1"/>
    <col min="4357" max="4357" width="17.81640625" style="365" customWidth="1"/>
    <col min="4358" max="4358" width="11" style="365" customWidth="1"/>
    <col min="4359" max="4359" width="19.453125" style="365" customWidth="1"/>
    <col min="4360" max="4360" width="13.7265625" style="365" customWidth="1"/>
    <col min="4361" max="4361" width="2.81640625" style="365" customWidth="1"/>
    <col min="4362" max="4362" width="13.7265625" style="365" customWidth="1"/>
    <col min="4363" max="4363" width="1.81640625" style="365" customWidth="1"/>
    <col min="4364" max="4608" width="10.26953125" style="365"/>
    <col min="4609" max="4609" width="1.1796875" style="365" customWidth="1"/>
    <col min="4610" max="4612" width="6.81640625" style="365" customWidth="1"/>
    <col min="4613" max="4613" width="17.81640625" style="365" customWidth="1"/>
    <col min="4614" max="4614" width="11" style="365" customWidth="1"/>
    <col min="4615" max="4615" width="19.453125" style="365" customWidth="1"/>
    <col min="4616" max="4616" width="13.7265625" style="365" customWidth="1"/>
    <col min="4617" max="4617" width="2.81640625" style="365" customWidth="1"/>
    <col min="4618" max="4618" width="13.7265625" style="365" customWidth="1"/>
    <col min="4619" max="4619" width="1.81640625" style="365" customWidth="1"/>
    <col min="4620" max="4864" width="10.26953125" style="365"/>
    <col min="4865" max="4865" width="1.1796875" style="365" customWidth="1"/>
    <col min="4866" max="4868" width="6.81640625" style="365" customWidth="1"/>
    <col min="4869" max="4869" width="17.81640625" style="365" customWidth="1"/>
    <col min="4870" max="4870" width="11" style="365" customWidth="1"/>
    <col min="4871" max="4871" width="19.453125" style="365" customWidth="1"/>
    <col min="4872" max="4872" width="13.7265625" style="365" customWidth="1"/>
    <col min="4873" max="4873" width="2.81640625" style="365" customWidth="1"/>
    <col min="4874" max="4874" width="13.7265625" style="365" customWidth="1"/>
    <col min="4875" max="4875" width="1.81640625" style="365" customWidth="1"/>
    <col min="4876" max="5120" width="10.26953125" style="365"/>
    <col min="5121" max="5121" width="1.1796875" style="365" customWidth="1"/>
    <col min="5122" max="5124" width="6.81640625" style="365" customWidth="1"/>
    <col min="5125" max="5125" width="17.81640625" style="365" customWidth="1"/>
    <col min="5126" max="5126" width="11" style="365" customWidth="1"/>
    <col min="5127" max="5127" width="19.453125" style="365" customWidth="1"/>
    <col min="5128" max="5128" width="13.7265625" style="365" customWidth="1"/>
    <col min="5129" max="5129" width="2.81640625" style="365" customWidth="1"/>
    <col min="5130" max="5130" width="13.7265625" style="365" customWidth="1"/>
    <col min="5131" max="5131" width="1.81640625" style="365" customWidth="1"/>
    <col min="5132" max="5376" width="10.26953125" style="365"/>
    <col min="5377" max="5377" width="1.1796875" style="365" customWidth="1"/>
    <col min="5378" max="5380" width="6.81640625" style="365" customWidth="1"/>
    <col min="5381" max="5381" width="17.81640625" style="365" customWidth="1"/>
    <col min="5382" max="5382" width="11" style="365" customWidth="1"/>
    <col min="5383" max="5383" width="19.453125" style="365" customWidth="1"/>
    <col min="5384" max="5384" width="13.7265625" style="365" customWidth="1"/>
    <col min="5385" max="5385" width="2.81640625" style="365" customWidth="1"/>
    <col min="5386" max="5386" width="13.7265625" style="365" customWidth="1"/>
    <col min="5387" max="5387" width="1.81640625" style="365" customWidth="1"/>
    <col min="5388" max="5632" width="10.26953125" style="365"/>
    <col min="5633" max="5633" width="1.1796875" style="365" customWidth="1"/>
    <col min="5634" max="5636" width="6.81640625" style="365" customWidth="1"/>
    <col min="5637" max="5637" width="17.81640625" style="365" customWidth="1"/>
    <col min="5638" max="5638" width="11" style="365" customWidth="1"/>
    <col min="5639" max="5639" width="19.453125" style="365" customWidth="1"/>
    <col min="5640" max="5640" width="13.7265625" style="365" customWidth="1"/>
    <col min="5641" max="5641" width="2.81640625" style="365" customWidth="1"/>
    <col min="5642" max="5642" width="13.7265625" style="365" customWidth="1"/>
    <col min="5643" max="5643" width="1.81640625" style="365" customWidth="1"/>
    <col min="5644" max="5888" width="10.26953125" style="365"/>
    <col min="5889" max="5889" width="1.1796875" style="365" customWidth="1"/>
    <col min="5890" max="5892" width="6.81640625" style="365" customWidth="1"/>
    <col min="5893" max="5893" width="17.81640625" style="365" customWidth="1"/>
    <col min="5894" max="5894" width="11" style="365" customWidth="1"/>
    <col min="5895" max="5895" width="19.453125" style="365" customWidth="1"/>
    <col min="5896" max="5896" width="13.7265625" style="365" customWidth="1"/>
    <col min="5897" max="5897" width="2.81640625" style="365" customWidth="1"/>
    <col min="5898" max="5898" width="13.7265625" style="365" customWidth="1"/>
    <col min="5899" max="5899" width="1.81640625" style="365" customWidth="1"/>
    <col min="5900" max="6144" width="10.26953125" style="365"/>
    <col min="6145" max="6145" width="1.1796875" style="365" customWidth="1"/>
    <col min="6146" max="6148" width="6.81640625" style="365" customWidth="1"/>
    <col min="6149" max="6149" width="17.81640625" style="365" customWidth="1"/>
    <col min="6150" max="6150" width="11" style="365" customWidth="1"/>
    <col min="6151" max="6151" width="19.453125" style="365" customWidth="1"/>
    <col min="6152" max="6152" width="13.7265625" style="365" customWidth="1"/>
    <col min="6153" max="6153" width="2.81640625" style="365" customWidth="1"/>
    <col min="6154" max="6154" width="13.7265625" style="365" customWidth="1"/>
    <col min="6155" max="6155" width="1.81640625" style="365" customWidth="1"/>
    <col min="6156" max="6400" width="10.26953125" style="365"/>
    <col min="6401" max="6401" width="1.1796875" style="365" customWidth="1"/>
    <col min="6402" max="6404" width="6.81640625" style="365" customWidth="1"/>
    <col min="6405" max="6405" width="17.81640625" style="365" customWidth="1"/>
    <col min="6406" max="6406" width="11" style="365" customWidth="1"/>
    <col min="6407" max="6407" width="19.453125" style="365" customWidth="1"/>
    <col min="6408" max="6408" width="13.7265625" style="365" customWidth="1"/>
    <col min="6409" max="6409" width="2.81640625" style="365" customWidth="1"/>
    <col min="6410" max="6410" width="13.7265625" style="365" customWidth="1"/>
    <col min="6411" max="6411" width="1.81640625" style="365" customWidth="1"/>
    <col min="6412" max="6656" width="10.26953125" style="365"/>
    <col min="6657" max="6657" width="1.1796875" style="365" customWidth="1"/>
    <col min="6658" max="6660" width="6.81640625" style="365" customWidth="1"/>
    <col min="6661" max="6661" width="17.81640625" style="365" customWidth="1"/>
    <col min="6662" max="6662" width="11" style="365" customWidth="1"/>
    <col min="6663" max="6663" width="19.453125" style="365" customWidth="1"/>
    <col min="6664" max="6664" width="13.7265625" style="365" customWidth="1"/>
    <col min="6665" max="6665" width="2.81640625" style="365" customWidth="1"/>
    <col min="6666" max="6666" width="13.7265625" style="365" customWidth="1"/>
    <col min="6667" max="6667" width="1.81640625" style="365" customWidth="1"/>
    <col min="6668" max="6912" width="10.26953125" style="365"/>
    <col min="6913" max="6913" width="1.1796875" style="365" customWidth="1"/>
    <col min="6914" max="6916" width="6.81640625" style="365" customWidth="1"/>
    <col min="6917" max="6917" width="17.81640625" style="365" customWidth="1"/>
    <col min="6918" max="6918" width="11" style="365" customWidth="1"/>
    <col min="6919" max="6919" width="19.453125" style="365" customWidth="1"/>
    <col min="6920" max="6920" width="13.7265625" style="365" customWidth="1"/>
    <col min="6921" max="6921" width="2.81640625" style="365" customWidth="1"/>
    <col min="6922" max="6922" width="13.7265625" style="365" customWidth="1"/>
    <col min="6923" max="6923" width="1.81640625" style="365" customWidth="1"/>
    <col min="6924" max="7168" width="10.26953125" style="365"/>
    <col min="7169" max="7169" width="1.1796875" style="365" customWidth="1"/>
    <col min="7170" max="7172" width="6.81640625" style="365" customWidth="1"/>
    <col min="7173" max="7173" width="17.81640625" style="365" customWidth="1"/>
    <col min="7174" max="7174" width="11" style="365" customWidth="1"/>
    <col min="7175" max="7175" width="19.453125" style="365" customWidth="1"/>
    <col min="7176" max="7176" width="13.7265625" style="365" customWidth="1"/>
    <col min="7177" max="7177" width="2.81640625" style="365" customWidth="1"/>
    <col min="7178" max="7178" width="13.7265625" style="365" customWidth="1"/>
    <col min="7179" max="7179" width="1.81640625" style="365" customWidth="1"/>
    <col min="7180" max="7424" width="10.26953125" style="365"/>
    <col min="7425" max="7425" width="1.1796875" style="365" customWidth="1"/>
    <col min="7426" max="7428" width="6.81640625" style="365" customWidth="1"/>
    <col min="7429" max="7429" width="17.81640625" style="365" customWidth="1"/>
    <col min="7430" max="7430" width="11" style="365" customWidth="1"/>
    <col min="7431" max="7431" width="19.453125" style="365" customWidth="1"/>
    <col min="7432" max="7432" width="13.7265625" style="365" customWidth="1"/>
    <col min="7433" max="7433" width="2.81640625" style="365" customWidth="1"/>
    <col min="7434" max="7434" width="13.7265625" style="365" customWidth="1"/>
    <col min="7435" max="7435" width="1.81640625" style="365" customWidth="1"/>
    <col min="7436" max="7680" width="10.26953125" style="365"/>
    <col min="7681" max="7681" width="1.1796875" style="365" customWidth="1"/>
    <col min="7682" max="7684" width="6.81640625" style="365" customWidth="1"/>
    <col min="7685" max="7685" width="17.81640625" style="365" customWidth="1"/>
    <col min="7686" max="7686" width="11" style="365" customWidth="1"/>
    <col min="7687" max="7687" width="19.453125" style="365" customWidth="1"/>
    <col min="7688" max="7688" width="13.7265625" style="365" customWidth="1"/>
    <col min="7689" max="7689" width="2.81640625" style="365" customWidth="1"/>
    <col min="7690" max="7690" width="13.7265625" style="365" customWidth="1"/>
    <col min="7691" max="7691" width="1.81640625" style="365" customWidth="1"/>
    <col min="7692" max="7936" width="10.26953125" style="365"/>
    <col min="7937" max="7937" width="1.1796875" style="365" customWidth="1"/>
    <col min="7938" max="7940" width="6.81640625" style="365" customWidth="1"/>
    <col min="7941" max="7941" width="17.81640625" style="365" customWidth="1"/>
    <col min="7942" max="7942" width="11" style="365" customWidth="1"/>
    <col min="7943" max="7943" width="19.453125" style="365" customWidth="1"/>
    <col min="7944" max="7944" width="13.7265625" style="365" customWidth="1"/>
    <col min="7945" max="7945" width="2.81640625" style="365" customWidth="1"/>
    <col min="7946" max="7946" width="13.7265625" style="365" customWidth="1"/>
    <col min="7947" max="7947" width="1.81640625" style="365" customWidth="1"/>
    <col min="7948" max="8192" width="10.26953125" style="365"/>
    <col min="8193" max="8193" width="1.1796875" style="365" customWidth="1"/>
    <col min="8194" max="8196" width="6.81640625" style="365" customWidth="1"/>
    <col min="8197" max="8197" width="17.81640625" style="365" customWidth="1"/>
    <col min="8198" max="8198" width="11" style="365" customWidth="1"/>
    <col min="8199" max="8199" width="19.453125" style="365" customWidth="1"/>
    <col min="8200" max="8200" width="13.7265625" style="365" customWidth="1"/>
    <col min="8201" max="8201" width="2.81640625" style="365" customWidth="1"/>
    <col min="8202" max="8202" width="13.7265625" style="365" customWidth="1"/>
    <col min="8203" max="8203" width="1.81640625" style="365" customWidth="1"/>
    <col min="8204" max="8448" width="10.26953125" style="365"/>
    <col min="8449" max="8449" width="1.1796875" style="365" customWidth="1"/>
    <col min="8450" max="8452" width="6.81640625" style="365" customWidth="1"/>
    <col min="8453" max="8453" width="17.81640625" style="365" customWidth="1"/>
    <col min="8454" max="8454" width="11" style="365" customWidth="1"/>
    <col min="8455" max="8455" width="19.453125" style="365" customWidth="1"/>
    <col min="8456" max="8456" width="13.7265625" style="365" customWidth="1"/>
    <col min="8457" max="8457" width="2.81640625" style="365" customWidth="1"/>
    <col min="8458" max="8458" width="13.7265625" style="365" customWidth="1"/>
    <col min="8459" max="8459" width="1.81640625" style="365" customWidth="1"/>
    <col min="8460" max="8704" width="10.26953125" style="365"/>
    <col min="8705" max="8705" width="1.1796875" style="365" customWidth="1"/>
    <col min="8706" max="8708" width="6.81640625" style="365" customWidth="1"/>
    <col min="8709" max="8709" width="17.81640625" style="365" customWidth="1"/>
    <col min="8710" max="8710" width="11" style="365" customWidth="1"/>
    <col min="8711" max="8711" width="19.453125" style="365" customWidth="1"/>
    <col min="8712" max="8712" width="13.7265625" style="365" customWidth="1"/>
    <col min="8713" max="8713" width="2.81640625" style="365" customWidth="1"/>
    <col min="8714" max="8714" width="13.7265625" style="365" customWidth="1"/>
    <col min="8715" max="8715" width="1.81640625" style="365" customWidth="1"/>
    <col min="8716" max="8960" width="10.26953125" style="365"/>
    <col min="8961" max="8961" width="1.1796875" style="365" customWidth="1"/>
    <col min="8962" max="8964" width="6.81640625" style="365" customWidth="1"/>
    <col min="8965" max="8965" width="17.81640625" style="365" customWidth="1"/>
    <col min="8966" max="8966" width="11" style="365" customWidth="1"/>
    <col min="8967" max="8967" width="19.453125" style="365" customWidth="1"/>
    <col min="8968" max="8968" width="13.7265625" style="365" customWidth="1"/>
    <col min="8969" max="8969" width="2.81640625" style="365" customWidth="1"/>
    <col min="8970" max="8970" width="13.7265625" style="365" customWidth="1"/>
    <col min="8971" max="8971" width="1.81640625" style="365" customWidth="1"/>
    <col min="8972" max="9216" width="10.26953125" style="365"/>
    <col min="9217" max="9217" width="1.1796875" style="365" customWidth="1"/>
    <col min="9218" max="9220" width="6.81640625" style="365" customWidth="1"/>
    <col min="9221" max="9221" width="17.81640625" style="365" customWidth="1"/>
    <col min="9222" max="9222" width="11" style="365" customWidth="1"/>
    <col min="9223" max="9223" width="19.453125" style="365" customWidth="1"/>
    <col min="9224" max="9224" width="13.7265625" style="365" customWidth="1"/>
    <col min="9225" max="9225" width="2.81640625" style="365" customWidth="1"/>
    <col min="9226" max="9226" width="13.7265625" style="365" customWidth="1"/>
    <col min="9227" max="9227" width="1.81640625" style="365" customWidth="1"/>
    <col min="9228" max="9472" width="10.26953125" style="365"/>
    <col min="9473" max="9473" width="1.1796875" style="365" customWidth="1"/>
    <col min="9474" max="9476" width="6.81640625" style="365" customWidth="1"/>
    <col min="9477" max="9477" width="17.81640625" style="365" customWidth="1"/>
    <col min="9478" max="9478" width="11" style="365" customWidth="1"/>
    <col min="9479" max="9479" width="19.453125" style="365" customWidth="1"/>
    <col min="9480" max="9480" width="13.7265625" style="365" customWidth="1"/>
    <col min="9481" max="9481" width="2.81640625" style="365" customWidth="1"/>
    <col min="9482" max="9482" width="13.7265625" style="365" customWidth="1"/>
    <col min="9483" max="9483" width="1.81640625" style="365" customWidth="1"/>
    <col min="9484" max="9728" width="10.26953125" style="365"/>
    <col min="9729" max="9729" width="1.1796875" style="365" customWidth="1"/>
    <col min="9730" max="9732" width="6.81640625" style="365" customWidth="1"/>
    <col min="9733" max="9733" width="17.81640625" style="365" customWidth="1"/>
    <col min="9734" max="9734" width="11" style="365" customWidth="1"/>
    <col min="9735" max="9735" width="19.453125" style="365" customWidth="1"/>
    <col min="9736" max="9736" width="13.7265625" style="365" customWidth="1"/>
    <col min="9737" max="9737" width="2.81640625" style="365" customWidth="1"/>
    <col min="9738" max="9738" width="13.7265625" style="365" customWidth="1"/>
    <col min="9739" max="9739" width="1.81640625" style="365" customWidth="1"/>
    <col min="9740" max="9984" width="10.26953125" style="365"/>
    <col min="9985" max="9985" width="1.1796875" style="365" customWidth="1"/>
    <col min="9986" max="9988" width="6.81640625" style="365" customWidth="1"/>
    <col min="9989" max="9989" width="17.81640625" style="365" customWidth="1"/>
    <col min="9990" max="9990" width="11" style="365" customWidth="1"/>
    <col min="9991" max="9991" width="19.453125" style="365" customWidth="1"/>
    <col min="9992" max="9992" width="13.7265625" style="365" customWidth="1"/>
    <col min="9993" max="9993" width="2.81640625" style="365" customWidth="1"/>
    <col min="9994" max="9994" width="13.7265625" style="365" customWidth="1"/>
    <col min="9995" max="9995" width="1.81640625" style="365" customWidth="1"/>
    <col min="9996" max="10240" width="10.26953125" style="365"/>
    <col min="10241" max="10241" width="1.1796875" style="365" customWidth="1"/>
    <col min="10242" max="10244" width="6.81640625" style="365" customWidth="1"/>
    <col min="10245" max="10245" width="17.81640625" style="365" customWidth="1"/>
    <col min="10246" max="10246" width="11" style="365" customWidth="1"/>
    <col min="10247" max="10247" width="19.453125" style="365" customWidth="1"/>
    <col min="10248" max="10248" width="13.7265625" style="365" customWidth="1"/>
    <col min="10249" max="10249" width="2.81640625" style="365" customWidth="1"/>
    <col min="10250" max="10250" width="13.7265625" style="365" customWidth="1"/>
    <col min="10251" max="10251" width="1.81640625" style="365" customWidth="1"/>
    <col min="10252" max="10496" width="10.26953125" style="365"/>
    <col min="10497" max="10497" width="1.1796875" style="365" customWidth="1"/>
    <col min="10498" max="10500" width="6.81640625" style="365" customWidth="1"/>
    <col min="10501" max="10501" width="17.81640625" style="365" customWidth="1"/>
    <col min="10502" max="10502" width="11" style="365" customWidth="1"/>
    <col min="10503" max="10503" width="19.453125" style="365" customWidth="1"/>
    <col min="10504" max="10504" width="13.7265625" style="365" customWidth="1"/>
    <col min="10505" max="10505" width="2.81640625" style="365" customWidth="1"/>
    <col min="10506" max="10506" width="13.7265625" style="365" customWidth="1"/>
    <col min="10507" max="10507" width="1.81640625" style="365" customWidth="1"/>
    <col min="10508" max="10752" width="10.26953125" style="365"/>
    <col min="10753" max="10753" width="1.1796875" style="365" customWidth="1"/>
    <col min="10754" max="10756" width="6.81640625" style="365" customWidth="1"/>
    <col min="10757" max="10757" width="17.81640625" style="365" customWidth="1"/>
    <col min="10758" max="10758" width="11" style="365" customWidth="1"/>
    <col min="10759" max="10759" width="19.453125" style="365" customWidth="1"/>
    <col min="10760" max="10760" width="13.7265625" style="365" customWidth="1"/>
    <col min="10761" max="10761" width="2.81640625" style="365" customWidth="1"/>
    <col min="10762" max="10762" width="13.7265625" style="365" customWidth="1"/>
    <col min="10763" max="10763" width="1.81640625" style="365" customWidth="1"/>
    <col min="10764" max="11008" width="10.26953125" style="365"/>
    <col min="11009" max="11009" width="1.1796875" style="365" customWidth="1"/>
    <col min="11010" max="11012" width="6.81640625" style="365" customWidth="1"/>
    <col min="11013" max="11013" width="17.81640625" style="365" customWidth="1"/>
    <col min="11014" max="11014" width="11" style="365" customWidth="1"/>
    <col min="11015" max="11015" width="19.453125" style="365" customWidth="1"/>
    <col min="11016" max="11016" width="13.7265625" style="365" customWidth="1"/>
    <col min="11017" max="11017" width="2.81640625" style="365" customWidth="1"/>
    <col min="11018" max="11018" width="13.7265625" style="365" customWidth="1"/>
    <col min="11019" max="11019" width="1.81640625" style="365" customWidth="1"/>
    <col min="11020" max="11264" width="10.26953125" style="365"/>
    <col min="11265" max="11265" width="1.1796875" style="365" customWidth="1"/>
    <col min="11266" max="11268" width="6.81640625" style="365" customWidth="1"/>
    <col min="11269" max="11269" width="17.81640625" style="365" customWidth="1"/>
    <col min="11270" max="11270" width="11" style="365" customWidth="1"/>
    <col min="11271" max="11271" width="19.453125" style="365" customWidth="1"/>
    <col min="11272" max="11272" width="13.7265625" style="365" customWidth="1"/>
    <col min="11273" max="11273" width="2.81640625" style="365" customWidth="1"/>
    <col min="11274" max="11274" width="13.7265625" style="365" customWidth="1"/>
    <col min="11275" max="11275" width="1.81640625" style="365" customWidth="1"/>
    <col min="11276" max="11520" width="10.26953125" style="365"/>
    <col min="11521" max="11521" width="1.1796875" style="365" customWidth="1"/>
    <col min="11522" max="11524" width="6.81640625" style="365" customWidth="1"/>
    <col min="11525" max="11525" width="17.81640625" style="365" customWidth="1"/>
    <col min="11526" max="11526" width="11" style="365" customWidth="1"/>
    <col min="11527" max="11527" width="19.453125" style="365" customWidth="1"/>
    <col min="11528" max="11528" width="13.7265625" style="365" customWidth="1"/>
    <col min="11529" max="11529" width="2.81640625" style="365" customWidth="1"/>
    <col min="11530" max="11530" width="13.7265625" style="365" customWidth="1"/>
    <col min="11531" max="11531" width="1.81640625" style="365" customWidth="1"/>
    <col min="11532" max="11776" width="10.26953125" style="365"/>
    <col min="11777" max="11777" width="1.1796875" style="365" customWidth="1"/>
    <col min="11778" max="11780" width="6.81640625" style="365" customWidth="1"/>
    <col min="11781" max="11781" width="17.81640625" style="365" customWidth="1"/>
    <col min="11782" max="11782" width="11" style="365" customWidth="1"/>
    <col min="11783" max="11783" width="19.453125" style="365" customWidth="1"/>
    <col min="11784" max="11784" width="13.7265625" style="365" customWidth="1"/>
    <col min="11785" max="11785" width="2.81640625" style="365" customWidth="1"/>
    <col min="11786" max="11786" width="13.7265625" style="365" customWidth="1"/>
    <col min="11787" max="11787" width="1.81640625" style="365" customWidth="1"/>
    <col min="11788" max="12032" width="10.26953125" style="365"/>
    <col min="12033" max="12033" width="1.1796875" style="365" customWidth="1"/>
    <col min="12034" max="12036" width="6.81640625" style="365" customWidth="1"/>
    <col min="12037" max="12037" width="17.81640625" style="365" customWidth="1"/>
    <col min="12038" max="12038" width="11" style="365" customWidth="1"/>
    <col min="12039" max="12039" width="19.453125" style="365" customWidth="1"/>
    <col min="12040" max="12040" width="13.7265625" style="365" customWidth="1"/>
    <col min="12041" max="12041" width="2.81640625" style="365" customWidth="1"/>
    <col min="12042" max="12042" width="13.7265625" style="365" customWidth="1"/>
    <col min="12043" max="12043" width="1.81640625" style="365" customWidth="1"/>
    <col min="12044" max="12288" width="10.26953125" style="365"/>
    <col min="12289" max="12289" width="1.1796875" style="365" customWidth="1"/>
    <col min="12290" max="12292" width="6.81640625" style="365" customWidth="1"/>
    <col min="12293" max="12293" width="17.81640625" style="365" customWidth="1"/>
    <col min="12294" max="12294" width="11" style="365" customWidth="1"/>
    <col min="12295" max="12295" width="19.453125" style="365" customWidth="1"/>
    <col min="12296" max="12296" width="13.7265625" style="365" customWidth="1"/>
    <col min="12297" max="12297" width="2.81640625" style="365" customWidth="1"/>
    <col min="12298" max="12298" width="13.7265625" style="365" customWidth="1"/>
    <col min="12299" max="12299" width="1.81640625" style="365" customWidth="1"/>
    <col min="12300" max="12544" width="10.26953125" style="365"/>
    <col min="12545" max="12545" width="1.1796875" style="365" customWidth="1"/>
    <col min="12546" max="12548" width="6.81640625" style="365" customWidth="1"/>
    <col min="12549" max="12549" width="17.81640625" style="365" customWidth="1"/>
    <col min="12550" max="12550" width="11" style="365" customWidth="1"/>
    <col min="12551" max="12551" width="19.453125" style="365" customWidth="1"/>
    <col min="12552" max="12552" width="13.7265625" style="365" customWidth="1"/>
    <col min="12553" max="12553" width="2.81640625" style="365" customWidth="1"/>
    <col min="12554" max="12554" width="13.7265625" style="365" customWidth="1"/>
    <col min="12555" max="12555" width="1.81640625" style="365" customWidth="1"/>
    <col min="12556" max="12800" width="10.26953125" style="365"/>
    <col min="12801" max="12801" width="1.1796875" style="365" customWidth="1"/>
    <col min="12802" max="12804" width="6.81640625" style="365" customWidth="1"/>
    <col min="12805" max="12805" width="17.81640625" style="365" customWidth="1"/>
    <col min="12806" max="12806" width="11" style="365" customWidth="1"/>
    <col min="12807" max="12807" width="19.453125" style="365" customWidth="1"/>
    <col min="12808" max="12808" width="13.7265625" style="365" customWidth="1"/>
    <col min="12809" max="12809" width="2.81640625" style="365" customWidth="1"/>
    <col min="12810" max="12810" width="13.7265625" style="365" customWidth="1"/>
    <col min="12811" max="12811" width="1.81640625" style="365" customWidth="1"/>
    <col min="12812" max="13056" width="10.26953125" style="365"/>
    <col min="13057" max="13057" width="1.1796875" style="365" customWidth="1"/>
    <col min="13058" max="13060" width="6.81640625" style="365" customWidth="1"/>
    <col min="13061" max="13061" width="17.81640625" style="365" customWidth="1"/>
    <col min="13062" max="13062" width="11" style="365" customWidth="1"/>
    <col min="13063" max="13063" width="19.453125" style="365" customWidth="1"/>
    <col min="13064" max="13064" width="13.7265625" style="365" customWidth="1"/>
    <col min="13065" max="13065" width="2.81640625" style="365" customWidth="1"/>
    <col min="13066" max="13066" width="13.7265625" style="365" customWidth="1"/>
    <col min="13067" max="13067" width="1.81640625" style="365" customWidth="1"/>
    <col min="13068" max="13312" width="10.26953125" style="365"/>
    <col min="13313" max="13313" width="1.1796875" style="365" customWidth="1"/>
    <col min="13314" max="13316" width="6.81640625" style="365" customWidth="1"/>
    <col min="13317" max="13317" width="17.81640625" style="365" customWidth="1"/>
    <col min="13318" max="13318" width="11" style="365" customWidth="1"/>
    <col min="13319" max="13319" width="19.453125" style="365" customWidth="1"/>
    <col min="13320" max="13320" width="13.7265625" style="365" customWidth="1"/>
    <col min="13321" max="13321" width="2.81640625" style="365" customWidth="1"/>
    <col min="13322" max="13322" width="13.7265625" style="365" customWidth="1"/>
    <col min="13323" max="13323" width="1.81640625" style="365" customWidth="1"/>
    <col min="13324" max="13568" width="10.26953125" style="365"/>
    <col min="13569" max="13569" width="1.1796875" style="365" customWidth="1"/>
    <col min="13570" max="13572" width="6.81640625" style="365" customWidth="1"/>
    <col min="13573" max="13573" width="17.81640625" style="365" customWidth="1"/>
    <col min="13574" max="13574" width="11" style="365" customWidth="1"/>
    <col min="13575" max="13575" width="19.453125" style="365" customWidth="1"/>
    <col min="13576" max="13576" width="13.7265625" style="365" customWidth="1"/>
    <col min="13577" max="13577" width="2.81640625" style="365" customWidth="1"/>
    <col min="13578" max="13578" width="13.7265625" style="365" customWidth="1"/>
    <col min="13579" max="13579" width="1.81640625" style="365" customWidth="1"/>
    <col min="13580" max="13824" width="10.26953125" style="365"/>
    <col min="13825" max="13825" width="1.1796875" style="365" customWidth="1"/>
    <col min="13826" max="13828" width="6.81640625" style="365" customWidth="1"/>
    <col min="13829" max="13829" width="17.81640625" style="365" customWidth="1"/>
    <col min="13830" max="13830" width="11" style="365" customWidth="1"/>
    <col min="13831" max="13831" width="19.453125" style="365" customWidth="1"/>
    <col min="13832" max="13832" width="13.7265625" style="365" customWidth="1"/>
    <col min="13833" max="13833" width="2.81640625" style="365" customWidth="1"/>
    <col min="13834" max="13834" width="13.7265625" style="365" customWidth="1"/>
    <col min="13835" max="13835" width="1.81640625" style="365" customWidth="1"/>
    <col min="13836" max="14080" width="10.26953125" style="365"/>
    <col min="14081" max="14081" width="1.1796875" style="365" customWidth="1"/>
    <col min="14082" max="14084" width="6.81640625" style="365" customWidth="1"/>
    <col min="14085" max="14085" width="17.81640625" style="365" customWidth="1"/>
    <col min="14086" max="14086" width="11" style="365" customWidth="1"/>
    <col min="14087" max="14087" width="19.453125" style="365" customWidth="1"/>
    <col min="14088" max="14088" width="13.7265625" style="365" customWidth="1"/>
    <col min="14089" max="14089" width="2.81640625" style="365" customWidth="1"/>
    <col min="14090" max="14090" width="13.7265625" style="365" customWidth="1"/>
    <col min="14091" max="14091" width="1.81640625" style="365" customWidth="1"/>
    <col min="14092" max="14336" width="10.26953125" style="365"/>
    <col min="14337" max="14337" width="1.1796875" style="365" customWidth="1"/>
    <col min="14338" max="14340" width="6.81640625" style="365" customWidth="1"/>
    <col min="14341" max="14341" width="17.81640625" style="365" customWidth="1"/>
    <col min="14342" max="14342" width="11" style="365" customWidth="1"/>
    <col min="14343" max="14343" width="19.453125" style="365" customWidth="1"/>
    <col min="14344" max="14344" width="13.7265625" style="365" customWidth="1"/>
    <col min="14345" max="14345" width="2.81640625" style="365" customWidth="1"/>
    <col min="14346" max="14346" width="13.7265625" style="365" customWidth="1"/>
    <col min="14347" max="14347" width="1.81640625" style="365" customWidth="1"/>
    <col min="14348" max="14592" width="10.26953125" style="365"/>
    <col min="14593" max="14593" width="1.1796875" style="365" customWidth="1"/>
    <col min="14594" max="14596" width="6.81640625" style="365" customWidth="1"/>
    <col min="14597" max="14597" width="17.81640625" style="365" customWidth="1"/>
    <col min="14598" max="14598" width="11" style="365" customWidth="1"/>
    <col min="14599" max="14599" width="19.453125" style="365" customWidth="1"/>
    <col min="14600" max="14600" width="13.7265625" style="365" customWidth="1"/>
    <col min="14601" max="14601" width="2.81640625" style="365" customWidth="1"/>
    <col min="14602" max="14602" width="13.7265625" style="365" customWidth="1"/>
    <col min="14603" max="14603" width="1.81640625" style="365" customWidth="1"/>
    <col min="14604" max="14848" width="10.26953125" style="365"/>
    <col min="14849" max="14849" width="1.1796875" style="365" customWidth="1"/>
    <col min="14850" max="14852" width="6.81640625" style="365" customWidth="1"/>
    <col min="14853" max="14853" width="17.81640625" style="365" customWidth="1"/>
    <col min="14854" max="14854" width="11" style="365" customWidth="1"/>
    <col min="14855" max="14855" width="19.453125" style="365" customWidth="1"/>
    <col min="14856" max="14856" width="13.7265625" style="365" customWidth="1"/>
    <col min="14857" max="14857" width="2.81640625" style="365" customWidth="1"/>
    <col min="14858" max="14858" width="13.7265625" style="365" customWidth="1"/>
    <col min="14859" max="14859" width="1.81640625" style="365" customWidth="1"/>
    <col min="14860" max="15104" width="10.26953125" style="365"/>
    <col min="15105" max="15105" width="1.1796875" style="365" customWidth="1"/>
    <col min="15106" max="15108" width="6.81640625" style="365" customWidth="1"/>
    <col min="15109" max="15109" width="17.81640625" style="365" customWidth="1"/>
    <col min="15110" max="15110" width="11" style="365" customWidth="1"/>
    <col min="15111" max="15111" width="19.453125" style="365" customWidth="1"/>
    <col min="15112" max="15112" width="13.7265625" style="365" customWidth="1"/>
    <col min="15113" max="15113" width="2.81640625" style="365" customWidth="1"/>
    <col min="15114" max="15114" width="13.7265625" style="365" customWidth="1"/>
    <col min="15115" max="15115" width="1.81640625" style="365" customWidth="1"/>
    <col min="15116" max="15360" width="10.26953125" style="365"/>
    <col min="15361" max="15361" width="1.1796875" style="365" customWidth="1"/>
    <col min="15362" max="15364" width="6.81640625" style="365" customWidth="1"/>
    <col min="15365" max="15365" width="17.81640625" style="365" customWidth="1"/>
    <col min="15366" max="15366" width="11" style="365" customWidth="1"/>
    <col min="15367" max="15367" width="19.453125" style="365" customWidth="1"/>
    <col min="15368" max="15368" width="13.7265625" style="365" customWidth="1"/>
    <col min="15369" max="15369" width="2.81640625" style="365" customWidth="1"/>
    <col min="15370" max="15370" width="13.7265625" style="365" customWidth="1"/>
    <col min="15371" max="15371" width="1.81640625" style="365" customWidth="1"/>
    <col min="15372" max="15616" width="10.26953125" style="365"/>
    <col min="15617" max="15617" width="1.1796875" style="365" customWidth="1"/>
    <col min="15618" max="15620" width="6.81640625" style="365" customWidth="1"/>
    <col min="15621" max="15621" width="17.81640625" style="365" customWidth="1"/>
    <col min="15622" max="15622" width="11" style="365" customWidth="1"/>
    <col min="15623" max="15623" width="19.453125" style="365" customWidth="1"/>
    <col min="15624" max="15624" width="13.7265625" style="365" customWidth="1"/>
    <col min="15625" max="15625" width="2.81640625" style="365" customWidth="1"/>
    <col min="15626" max="15626" width="13.7265625" style="365" customWidth="1"/>
    <col min="15627" max="15627" width="1.81640625" style="365" customWidth="1"/>
    <col min="15628" max="15872" width="10.26953125" style="365"/>
    <col min="15873" max="15873" width="1.1796875" style="365" customWidth="1"/>
    <col min="15874" max="15876" width="6.81640625" style="365" customWidth="1"/>
    <col min="15877" max="15877" width="17.81640625" style="365" customWidth="1"/>
    <col min="15878" max="15878" width="11" style="365" customWidth="1"/>
    <col min="15879" max="15879" width="19.453125" style="365" customWidth="1"/>
    <col min="15880" max="15880" width="13.7265625" style="365" customWidth="1"/>
    <col min="15881" max="15881" width="2.81640625" style="365" customWidth="1"/>
    <col min="15882" max="15882" width="13.7265625" style="365" customWidth="1"/>
    <col min="15883" max="15883" width="1.81640625" style="365" customWidth="1"/>
    <col min="15884" max="16128" width="10.26953125" style="365"/>
    <col min="16129" max="16129" width="1.1796875" style="365" customWidth="1"/>
    <col min="16130" max="16132" width="6.81640625" style="365" customWidth="1"/>
    <col min="16133" max="16133" width="17.81640625" style="365" customWidth="1"/>
    <col min="16134" max="16134" width="11" style="365" customWidth="1"/>
    <col min="16135" max="16135" width="19.453125" style="365" customWidth="1"/>
    <col min="16136" max="16136" width="13.7265625" style="365" customWidth="1"/>
    <col min="16137" max="16137" width="2.81640625" style="365" customWidth="1"/>
    <col min="16138" max="16138" width="13.7265625" style="365" customWidth="1"/>
    <col min="16139" max="16139" width="1.81640625" style="365" customWidth="1"/>
    <col min="16140" max="16384" width="10.26953125" style="365"/>
  </cols>
  <sheetData>
    <row r="1" spans="1:11" s="359" customFormat="1" ht="12" thickBot="1">
      <c r="A1" s="2683">
        <v>10</v>
      </c>
      <c r="B1" s="2683"/>
      <c r="C1" s="357"/>
      <c r="D1" s="357"/>
      <c r="E1" s="358"/>
      <c r="F1" s="358"/>
      <c r="K1" s="360" t="str">
        <f>'Annual Report'!$A$2</f>
        <v>Road Initials:    GTC           Year  2013</v>
      </c>
    </row>
    <row r="2" spans="1:11" ht="15.75" customHeight="1">
      <c r="A2" s="361" t="s">
        <v>1525</v>
      </c>
      <c r="B2" s="362"/>
      <c r="C2" s="362"/>
      <c r="D2" s="362"/>
      <c r="E2" s="363"/>
      <c r="F2" s="363"/>
      <c r="G2" s="363"/>
      <c r="H2" s="363"/>
      <c r="I2" s="363"/>
      <c r="J2" s="363"/>
      <c r="K2" s="364"/>
    </row>
    <row r="3" spans="1:11">
      <c r="A3" s="385"/>
      <c r="B3" s="384"/>
      <c r="C3" s="384"/>
      <c r="D3" s="384"/>
      <c r="E3" s="376"/>
      <c r="F3" s="376"/>
      <c r="G3" s="408"/>
      <c r="H3" s="408"/>
      <c r="I3" s="408"/>
      <c r="J3" s="408"/>
      <c r="K3" s="409"/>
    </row>
    <row r="4" spans="1:11" s="373" customFormat="1">
      <c r="A4" s="370" t="s">
        <v>671</v>
      </c>
      <c r="B4" s="371"/>
      <c r="C4" s="371"/>
      <c r="D4" s="371"/>
      <c r="E4" s="371"/>
      <c r="F4" s="371"/>
      <c r="G4" s="371"/>
      <c r="H4" s="371"/>
      <c r="I4" s="371"/>
      <c r="J4" s="371"/>
      <c r="K4" s="372"/>
    </row>
    <row r="5" spans="1:11" ht="15.75" customHeight="1">
      <c r="A5" s="366" t="s">
        <v>808</v>
      </c>
      <c r="B5" s="367"/>
      <c r="C5" s="367"/>
      <c r="D5" s="367"/>
      <c r="E5" s="368"/>
      <c r="F5" s="368"/>
      <c r="G5" s="368"/>
      <c r="H5" s="368"/>
      <c r="I5" s="368"/>
      <c r="J5" s="368"/>
      <c r="K5" s="369"/>
    </row>
    <row r="6" spans="1:11">
      <c r="A6" s="366"/>
      <c r="B6" s="401"/>
      <c r="C6" s="401"/>
      <c r="D6" s="401"/>
      <c r="E6" s="410"/>
      <c r="F6" s="386"/>
      <c r="G6" s="375"/>
      <c r="H6" s="411"/>
      <c r="I6" s="411"/>
      <c r="J6" s="411"/>
      <c r="K6" s="412"/>
    </row>
    <row r="7" spans="1:11">
      <c r="A7" s="413"/>
      <c r="B7" s="382" t="s">
        <v>204</v>
      </c>
      <c r="C7" s="414"/>
      <c r="D7" s="414"/>
      <c r="E7" s="386"/>
      <c r="F7" s="386"/>
      <c r="G7" s="386"/>
      <c r="H7" s="411"/>
      <c r="I7" s="411"/>
      <c r="J7" s="411"/>
      <c r="K7" s="412"/>
    </row>
    <row r="8" spans="1:11">
      <c r="A8" s="366"/>
      <c r="B8" s="384"/>
      <c r="C8" s="384"/>
      <c r="D8" s="384"/>
      <c r="E8" s="386"/>
      <c r="F8" s="375"/>
      <c r="G8" s="386"/>
      <c r="H8" s="411"/>
      <c r="I8" s="411"/>
      <c r="J8" s="411"/>
      <c r="K8" s="412"/>
    </row>
    <row r="9" spans="1:11">
      <c r="A9" s="366"/>
      <c r="B9" s="2682" t="s">
        <v>630</v>
      </c>
      <c r="C9" s="2682"/>
      <c r="D9" s="2682"/>
      <c r="E9" s="2682"/>
      <c r="F9" s="2682"/>
      <c r="G9" s="2682"/>
      <c r="H9" s="2682"/>
      <c r="I9" s="411"/>
      <c r="J9" s="411"/>
      <c r="K9" s="412"/>
    </row>
    <row r="10" spans="1:11">
      <c r="A10" s="366"/>
      <c r="B10" s="384"/>
      <c r="C10" s="384"/>
      <c r="D10" s="384"/>
      <c r="E10" s="386"/>
      <c r="F10" s="386"/>
      <c r="G10" s="386"/>
      <c r="H10" s="411"/>
      <c r="I10" s="411"/>
      <c r="J10" s="411"/>
      <c r="K10" s="412"/>
    </row>
    <row r="11" spans="1:11">
      <c r="A11" s="366"/>
      <c r="B11" s="2682" t="s">
        <v>633</v>
      </c>
      <c r="C11" s="2682"/>
      <c r="D11" s="2682"/>
      <c r="E11" s="2682"/>
      <c r="F11" s="2682"/>
      <c r="G11" s="2682"/>
      <c r="H11" s="2682"/>
      <c r="I11" s="411"/>
      <c r="J11" s="411"/>
      <c r="K11" s="412"/>
    </row>
    <row r="12" spans="1:11">
      <c r="A12" s="366"/>
      <c r="B12" s="2682" t="s">
        <v>632</v>
      </c>
      <c r="C12" s="2682"/>
      <c r="D12" s="2682"/>
      <c r="E12" s="2682"/>
      <c r="F12" s="2682"/>
      <c r="G12" s="2682"/>
      <c r="H12" s="2682"/>
      <c r="I12" s="2682"/>
      <c r="J12" s="2682"/>
      <c r="K12" s="412"/>
    </row>
    <row r="13" spans="1:11">
      <c r="A13" s="366"/>
      <c r="B13" s="2682" t="s">
        <v>631</v>
      </c>
      <c r="C13" s="2682"/>
      <c r="D13" s="2682"/>
      <c r="E13" s="2682"/>
      <c r="F13" s="2682"/>
      <c r="G13" s="2682"/>
      <c r="H13" s="2682"/>
      <c r="I13" s="2682"/>
      <c r="J13" s="2682"/>
      <c r="K13" s="412"/>
    </row>
    <row r="14" spans="1:11">
      <c r="A14" s="366"/>
      <c r="B14" s="2682" t="s">
        <v>1224</v>
      </c>
      <c r="C14" s="2682"/>
      <c r="D14" s="2682"/>
      <c r="E14" s="2682"/>
      <c r="F14" s="2682"/>
      <c r="G14" s="2682"/>
      <c r="H14" s="2682"/>
      <c r="I14" s="2682"/>
      <c r="J14" s="2682"/>
      <c r="K14" s="412"/>
    </row>
    <row r="15" spans="1:11">
      <c r="A15" s="366"/>
      <c r="B15" s="2682" t="s">
        <v>1225</v>
      </c>
      <c r="C15" s="2682"/>
      <c r="D15" s="2682"/>
      <c r="E15" s="2682"/>
      <c r="F15" s="2682"/>
      <c r="G15" s="2682"/>
      <c r="H15" s="2682"/>
      <c r="I15" s="2682"/>
      <c r="J15" s="2682"/>
      <c r="K15" s="412"/>
    </row>
    <row r="16" spans="1:11">
      <c r="A16" s="366"/>
      <c r="B16" s="2682" t="s">
        <v>1226</v>
      </c>
      <c r="C16" s="2682"/>
      <c r="D16" s="2682"/>
      <c r="E16" s="2682"/>
      <c r="F16" s="2682"/>
      <c r="G16" s="2682"/>
      <c r="H16" s="2682"/>
      <c r="I16" s="2682"/>
      <c r="J16" s="2682"/>
      <c r="K16" s="412"/>
    </row>
    <row r="17" spans="1:11">
      <c r="A17" s="366"/>
      <c r="B17" s="2682" t="s">
        <v>1227</v>
      </c>
      <c r="C17" s="2682"/>
      <c r="D17" s="2682"/>
      <c r="E17" s="2682"/>
      <c r="F17" s="2682"/>
      <c r="G17" s="2682"/>
      <c r="H17" s="2682"/>
      <c r="I17" s="2682"/>
      <c r="J17" s="2682"/>
      <c r="K17" s="412"/>
    </row>
    <row r="18" spans="1:11">
      <c r="A18" s="385"/>
      <c r="B18" s="2682" t="s">
        <v>1228</v>
      </c>
      <c r="C18" s="2682"/>
      <c r="D18" s="2682"/>
      <c r="E18" s="2682"/>
      <c r="F18" s="2682"/>
      <c r="G18" s="2682"/>
      <c r="H18" s="2682"/>
      <c r="I18" s="2682"/>
      <c r="J18" s="2682"/>
      <c r="K18" s="412"/>
    </row>
    <row r="19" spans="1:11">
      <c r="A19" s="385"/>
      <c r="B19" s="415"/>
      <c r="C19" s="415"/>
      <c r="D19" s="415"/>
      <c r="E19" s="415"/>
      <c r="F19" s="415"/>
      <c r="G19" s="415"/>
      <c r="H19" s="415"/>
      <c r="I19" s="415"/>
      <c r="J19" s="415"/>
      <c r="K19" s="412"/>
    </row>
    <row r="20" spans="1:11" ht="12" customHeight="1">
      <c r="A20" s="385"/>
      <c r="B20" s="2682" t="s">
        <v>980</v>
      </c>
      <c r="C20" s="2682"/>
      <c r="D20" s="2682"/>
      <c r="E20" s="2682"/>
      <c r="F20" s="2682"/>
      <c r="G20" s="2682"/>
      <c r="H20" s="2682"/>
      <c r="I20" s="2682"/>
      <c r="J20" s="2682"/>
      <c r="K20" s="412"/>
    </row>
    <row r="21" spans="1:11" ht="12" customHeight="1">
      <c r="A21" s="385"/>
      <c r="B21" s="415"/>
      <c r="C21" s="415"/>
      <c r="D21" s="415"/>
      <c r="E21" s="415"/>
      <c r="F21" s="415"/>
      <c r="G21" s="415"/>
      <c r="H21" s="415"/>
      <c r="I21" s="415"/>
      <c r="J21" s="415"/>
      <c r="K21" s="412"/>
    </row>
    <row r="22" spans="1:11" ht="12" customHeight="1">
      <c r="A22" s="385"/>
      <c r="B22" s="415"/>
      <c r="C22" s="415"/>
      <c r="D22" s="415"/>
      <c r="E22" s="415"/>
      <c r="F22" s="415"/>
      <c r="G22" s="415"/>
      <c r="H22" s="415"/>
      <c r="I22" s="415"/>
      <c r="J22" s="415"/>
      <c r="K22" s="412"/>
    </row>
    <row r="23" spans="1:11">
      <c r="A23" s="385"/>
      <c r="B23" s="2682"/>
      <c r="C23" s="2682"/>
      <c r="D23" s="2682"/>
      <c r="E23" s="2682"/>
      <c r="F23" s="2682"/>
      <c r="G23" s="2682"/>
      <c r="H23" s="2682"/>
      <c r="I23" s="2682"/>
      <c r="J23" s="2682"/>
      <c r="K23" s="412"/>
    </row>
    <row r="24" spans="1:11">
      <c r="A24" s="400"/>
      <c r="B24" s="416" t="s">
        <v>550</v>
      </c>
      <c r="C24" s="401"/>
      <c r="D24" s="401"/>
      <c r="E24" s="386"/>
      <c r="F24" s="386"/>
      <c r="G24" s="386"/>
      <c r="H24" s="411"/>
      <c r="I24" s="411"/>
      <c r="J24" s="411"/>
      <c r="K24" s="412"/>
    </row>
    <row r="25" spans="1:11">
      <c r="A25" s="400"/>
      <c r="B25" s="416"/>
      <c r="C25" s="401"/>
      <c r="D25" s="401"/>
      <c r="E25" s="386"/>
      <c r="F25" s="386"/>
      <c r="G25" s="386"/>
      <c r="H25" s="411"/>
      <c r="I25" s="411"/>
      <c r="J25" s="411"/>
      <c r="K25" s="412"/>
    </row>
    <row r="26" spans="1:11">
      <c r="A26" s="400"/>
      <c r="B26" s="401" t="s">
        <v>1350</v>
      </c>
      <c r="C26" s="401"/>
      <c r="D26" s="401"/>
      <c r="E26" s="386"/>
      <c r="F26" s="386"/>
      <c r="G26" s="386"/>
      <c r="H26" s="411"/>
      <c r="I26" s="411"/>
      <c r="J26" s="411"/>
      <c r="K26" s="412"/>
    </row>
    <row r="27" spans="1:11">
      <c r="A27" s="400"/>
      <c r="B27" s="417" t="s">
        <v>800</v>
      </c>
      <c r="C27" s="417"/>
      <c r="D27" s="417"/>
      <c r="E27" s="418"/>
      <c r="F27" s="386"/>
      <c r="G27" s="375"/>
      <c r="H27" s="418"/>
      <c r="I27" s="418"/>
      <c r="J27" s="418"/>
      <c r="K27" s="412"/>
    </row>
    <row r="28" spans="1:11" ht="13.5" customHeight="1">
      <c r="A28" s="400"/>
      <c r="B28" s="417"/>
      <c r="C28" s="417"/>
      <c r="D28" s="417"/>
      <c r="E28" s="417"/>
      <c r="F28" s="386"/>
      <c r="G28" s="375"/>
      <c r="H28" s="2685" t="s">
        <v>672</v>
      </c>
      <c r="I28" s="2685"/>
      <c r="J28" s="2685"/>
      <c r="K28" s="412"/>
    </row>
    <row r="29" spans="1:11">
      <c r="A29" s="400"/>
      <c r="B29" s="401"/>
      <c r="C29" s="401"/>
      <c r="D29" s="401"/>
      <c r="E29" s="401" t="s">
        <v>1200</v>
      </c>
      <c r="F29" s="386"/>
      <c r="G29" s="386"/>
      <c r="H29" s="419">
        <v>2013</v>
      </c>
      <c r="I29" s="420"/>
      <c r="J29" s="419">
        <v>2012</v>
      </c>
      <c r="K29" s="412"/>
    </row>
    <row r="30" spans="1:11">
      <c r="A30" s="400"/>
      <c r="B30" s="401"/>
      <c r="C30" s="401"/>
      <c r="D30" s="401"/>
      <c r="E30" s="401"/>
      <c r="F30" s="386"/>
      <c r="G30" s="386"/>
      <c r="H30" s="411"/>
      <c r="I30" s="411"/>
      <c r="J30" s="411"/>
      <c r="K30" s="412"/>
    </row>
    <row r="31" spans="1:11">
      <c r="A31" s="400"/>
      <c r="B31" s="401" t="s">
        <v>673</v>
      </c>
      <c r="C31" s="401"/>
      <c r="D31" s="401"/>
      <c r="E31" s="401"/>
      <c r="F31" s="386"/>
      <c r="G31" s="386"/>
      <c r="H31" s="2385">
        <f>J37</f>
        <v>250543</v>
      </c>
      <c r="I31" s="421"/>
      <c r="J31" s="2385">
        <v>246904</v>
      </c>
      <c r="K31" s="412"/>
    </row>
    <row r="32" spans="1:11">
      <c r="A32" s="400"/>
      <c r="B32" s="401" t="s">
        <v>675</v>
      </c>
      <c r="C32" s="401"/>
      <c r="D32" s="401"/>
      <c r="E32" s="401"/>
      <c r="F32" s="386"/>
      <c r="G32" s="386"/>
      <c r="H32" s="2386">
        <v>8711</v>
      </c>
      <c r="I32" s="423"/>
      <c r="J32" s="2386">
        <v>10463</v>
      </c>
      <c r="K32" s="412"/>
    </row>
    <row r="33" spans="1:11" ht="12" customHeight="1">
      <c r="A33" s="400"/>
      <c r="B33" s="401" t="s">
        <v>1723</v>
      </c>
      <c r="C33" s="401"/>
      <c r="D33" s="401"/>
      <c r="E33" s="401"/>
      <c r="F33" s="386"/>
      <c r="G33" s="386"/>
      <c r="H33" s="2386">
        <v>-24237</v>
      </c>
      <c r="I33" s="422"/>
      <c r="J33" s="2386">
        <v>28861</v>
      </c>
      <c r="K33" s="412"/>
    </row>
    <row r="34" spans="1:11">
      <c r="A34" s="400"/>
      <c r="B34" s="401" t="s">
        <v>674</v>
      </c>
      <c r="C34" s="401"/>
      <c r="D34" s="401"/>
      <c r="E34" s="401"/>
      <c r="F34" s="386"/>
      <c r="G34" s="386"/>
      <c r="H34" s="2386">
        <v>6459</v>
      </c>
      <c r="I34" s="422"/>
      <c r="J34" s="2386">
        <v>6065</v>
      </c>
      <c r="K34" s="412"/>
    </row>
    <row r="35" spans="1:11">
      <c r="A35" s="400"/>
      <c r="B35" s="401" t="s">
        <v>1362</v>
      </c>
      <c r="C35" s="401"/>
      <c r="D35" s="401"/>
      <c r="E35" s="401"/>
      <c r="F35" s="386"/>
      <c r="G35" s="386"/>
      <c r="H35" s="2386">
        <v>-12043</v>
      </c>
      <c r="I35" s="422"/>
      <c r="J35" s="2386">
        <v>-32234</v>
      </c>
      <c r="K35" s="412"/>
    </row>
    <row r="36" spans="1:11">
      <c r="A36" s="400"/>
      <c r="B36" s="401" t="s">
        <v>676</v>
      </c>
      <c r="C36" s="401"/>
      <c r="D36" s="401"/>
      <c r="E36" s="401"/>
      <c r="F36" s="386"/>
      <c r="G36" s="386"/>
      <c r="H36" s="2386">
        <v>-9733</v>
      </c>
      <c r="I36" s="422"/>
      <c r="J36" s="2386">
        <v>-9516</v>
      </c>
      <c r="K36" s="412"/>
    </row>
    <row r="37" spans="1:11">
      <c r="A37" s="400"/>
      <c r="B37" s="401" t="s">
        <v>677</v>
      </c>
      <c r="C37" s="401"/>
      <c r="D37" s="401"/>
      <c r="E37" s="401"/>
      <c r="F37" s="386"/>
      <c r="G37" s="386"/>
      <c r="H37" s="2515">
        <f>SUM(H31:H36)</f>
        <v>219700</v>
      </c>
      <c r="I37" s="422"/>
      <c r="J37" s="2515">
        <f>SUM(J31:J36)</f>
        <v>250543</v>
      </c>
      <c r="K37" s="412"/>
    </row>
    <row r="38" spans="1:11">
      <c r="A38" s="425"/>
      <c r="B38" s="426" t="s">
        <v>1061</v>
      </c>
      <c r="C38" s="427"/>
      <c r="D38" s="427"/>
      <c r="E38" s="428"/>
      <c r="F38" s="399"/>
      <c r="G38" s="399"/>
      <c r="H38" s="2386">
        <v>-12359</v>
      </c>
      <c r="I38" s="429"/>
      <c r="J38" s="2386">
        <v>-19620</v>
      </c>
      <c r="K38" s="430"/>
    </row>
    <row r="39" spans="1:11" ht="12" thickBot="1">
      <c r="A39" s="425"/>
      <c r="B39" s="431" t="s">
        <v>1060</v>
      </c>
      <c r="C39" s="432"/>
      <c r="D39" s="432"/>
      <c r="E39" s="399"/>
      <c r="F39" s="399"/>
      <c r="G39" s="399"/>
      <c r="H39" s="2387">
        <f>H37+H38</f>
        <v>207341</v>
      </c>
      <c r="I39" s="453"/>
      <c r="J39" s="450">
        <f>J37+J38</f>
        <v>230923</v>
      </c>
      <c r="K39" s="433"/>
    </row>
    <row r="40" spans="1:11" ht="12" thickTop="1">
      <c r="A40" s="425"/>
      <c r="B40" s="431"/>
      <c r="C40" s="432"/>
      <c r="D40" s="432"/>
      <c r="E40" s="399"/>
      <c r="F40" s="399"/>
      <c r="G40" s="399"/>
      <c r="H40" s="429"/>
      <c r="I40" s="429"/>
      <c r="J40" s="429"/>
      <c r="K40" s="433"/>
    </row>
    <row r="41" spans="1:11">
      <c r="A41" s="400"/>
      <c r="B41" s="434"/>
      <c r="C41" s="434"/>
      <c r="D41" s="434"/>
      <c r="E41" s="434"/>
      <c r="F41" s="434"/>
      <c r="G41" s="434"/>
      <c r="H41" s="434"/>
      <c r="I41" s="434"/>
      <c r="J41" s="434"/>
      <c r="K41" s="435"/>
    </row>
    <row r="42" spans="1:11">
      <c r="A42" s="400"/>
      <c r="B42" s="436" t="s">
        <v>801</v>
      </c>
      <c r="C42" s="381"/>
      <c r="D42" s="381"/>
      <c r="E42" s="383"/>
      <c r="F42" s="417"/>
      <c r="G42" s="389"/>
      <c r="H42" s="429"/>
      <c r="I42" s="422"/>
      <c r="J42" s="422"/>
      <c r="K42" s="412"/>
    </row>
    <row r="43" spans="1:11">
      <c r="A43" s="400"/>
      <c r="B43" s="381"/>
      <c r="C43" s="381"/>
      <c r="D43" s="381"/>
      <c r="E43" s="383"/>
      <c r="F43" s="401"/>
      <c r="G43" s="389"/>
      <c r="H43" s="437" t="s">
        <v>672</v>
      </c>
      <c r="I43" s="438"/>
      <c r="J43" s="438"/>
      <c r="K43" s="439"/>
    </row>
    <row r="44" spans="1:11">
      <c r="A44" s="400"/>
      <c r="B44" s="381"/>
      <c r="C44" s="381"/>
      <c r="D44" s="381"/>
      <c r="E44" s="383"/>
      <c r="F44" s="440"/>
      <c r="G44" s="389"/>
      <c r="H44" s="441">
        <v>2013</v>
      </c>
      <c r="I44" s="420"/>
      <c r="J44" s="441">
        <v>2012</v>
      </c>
      <c r="K44" s="442"/>
    </row>
    <row r="45" spans="1:11">
      <c r="A45" s="400"/>
      <c r="B45" s="381"/>
      <c r="C45" s="381"/>
      <c r="D45" s="381"/>
      <c r="E45" s="383"/>
      <c r="F45" s="401"/>
      <c r="G45" s="389"/>
      <c r="H45" s="443"/>
      <c r="I45" s="411"/>
      <c r="J45" s="443"/>
      <c r="K45" s="442"/>
    </row>
    <row r="46" spans="1:11" ht="12" customHeight="1">
      <c r="A46" s="400"/>
      <c r="B46" s="384" t="s">
        <v>678</v>
      </c>
      <c r="C46" s="434"/>
      <c r="D46" s="383"/>
      <c r="E46" s="376"/>
      <c r="F46" s="418"/>
      <c r="G46" s="389"/>
      <c r="H46" s="2388">
        <f>J51</f>
        <v>154392</v>
      </c>
      <c r="I46" s="445"/>
      <c r="J46" s="444">
        <v>138601</v>
      </c>
      <c r="K46" s="446"/>
    </row>
    <row r="47" spans="1:11" ht="12" customHeight="1">
      <c r="A47" s="400"/>
      <c r="B47" s="384" t="s">
        <v>448</v>
      </c>
      <c r="C47" s="434"/>
      <c r="D47" s="383"/>
      <c r="E47" s="376"/>
      <c r="F47" s="418"/>
      <c r="G47" s="389"/>
      <c r="H47" s="2386">
        <f>12662+1155</f>
        <v>13817</v>
      </c>
      <c r="I47" s="447"/>
      <c r="J47" s="2386">
        <v>21099</v>
      </c>
      <c r="K47" s="446"/>
    </row>
    <row r="48" spans="1:11" ht="12" customHeight="1">
      <c r="A48" s="400"/>
      <c r="B48" s="384" t="s">
        <v>679</v>
      </c>
      <c r="C48" s="434"/>
      <c r="D48" s="383"/>
      <c r="E48" s="376"/>
      <c r="F48" s="401"/>
      <c r="G48" s="389"/>
      <c r="H48" s="2386">
        <v>10075</v>
      </c>
      <c r="I48" s="422"/>
      <c r="J48" s="2386">
        <v>16578</v>
      </c>
      <c r="K48" s="446"/>
    </row>
    <row r="49" spans="1:12" ht="12" customHeight="1">
      <c r="A49" s="400"/>
      <c r="B49" s="384" t="s">
        <v>1362</v>
      </c>
      <c r="C49" s="434"/>
      <c r="D49" s="383"/>
      <c r="E49" s="376"/>
      <c r="F49" s="401"/>
      <c r="G49" s="389"/>
      <c r="H49" s="2386">
        <v>-11293</v>
      </c>
      <c r="I49" s="422"/>
      <c r="J49" s="2386">
        <v>-12370</v>
      </c>
      <c r="K49" s="448"/>
      <c r="L49" s="449"/>
    </row>
    <row r="50" spans="1:12" ht="12" customHeight="1">
      <c r="A50" s="400"/>
      <c r="B50" s="384" t="s">
        <v>676</v>
      </c>
      <c r="C50" s="434"/>
      <c r="D50" s="383"/>
      <c r="E50" s="376"/>
      <c r="F50" s="401"/>
      <c r="G50" s="389"/>
      <c r="H50" s="2389">
        <v>-9733</v>
      </c>
      <c r="I50" s="1955"/>
      <c r="J50" s="2389">
        <v>-9516</v>
      </c>
      <c r="K50" s="446"/>
    </row>
    <row r="51" spans="1:12" s="452" customFormat="1" ht="15" customHeight="1" thickBot="1">
      <c r="A51" s="451"/>
      <c r="B51" s="384" t="s">
        <v>449</v>
      </c>
      <c r="C51" s="434"/>
      <c r="D51" s="383"/>
      <c r="E51" s="376"/>
      <c r="F51" s="401"/>
      <c r="G51" s="389"/>
      <c r="H51" s="2390">
        <f>SUM(H46:H50)</f>
        <v>157258</v>
      </c>
      <c r="I51" s="424"/>
      <c r="J51" s="1954">
        <f>SUM(J46:J50)</f>
        <v>154392</v>
      </c>
      <c r="K51" s="430"/>
    </row>
    <row r="52" spans="1:12" s="452" customFormat="1" ht="15" customHeight="1" thickTop="1">
      <c r="A52" s="451"/>
      <c r="B52" s="384" t="s">
        <v>802</v>
      </c>
      <c r="C52" s="434"/>
      <c r="D52" s="383"/>
      <c r="E52" s="376"/>
      <c r="F52" s="401"/>
      <c r="G52" s="389"/>
      <c r="H52" s="2391">
        <f>-(H37-H51)</f>
        <v>-62442</v>
      </c>
      <c r="I52" s="424"/>
      <c r="J52" s="453">
        <f>-(J37-J51)</f>
        <v>-96151</v>
      </c>
      <c r="K52" s="430"/>
    </row>
    <row r="53" spans="1:12" s="452" customFormat="1" ht="12" customHeight="1">
      <c r="A53" s="451"/>
      <c r="B53" s="384"/>
      <c r="C53" s="434"/>
      <c r="D53" s="383"/>
      <c r="E53" s="376"/>
      <c r="F53" s="401"/>
      <c r="G53" s="389"/>
      <c r="H53" s="453"/>
      <c r="I53" s="424"/>
      <c r="J53" s="453"/>
      <c r="K53" s="430"/>
    </row>
    <row r="54" spans="1:12" s="452" customFormat="1" ht="12" customHeight="1">
      <c r="A54" s="451"/>
      <c r="B54" s="384"/>
      <c r="C54" s="434"/>
      <c r="D54" s="383"/>
      <c r="E54" s="376"/>
      <c r="F54" s="401"/>
      <c r="G54" s="389"/>
      <c r="H54" s="453"/>
      <c r="I54" s="424"/>
      <c r="J54" s="453"/>
      <c r="K54" s="430"/>
    </row>
    <row r="55" spans="1:12" s="452" customFormat="1" ht="12" customHeight="1">
      <c r="A55" s="451"/>
      <c r="B55" s="384"/>
      <c r="C55" s="434"/>
      <c r="D55" s="383"/>
      <c r="E55" s="376"/>
      <c r="F55" s="401"/>
      <c r="G55" s="389"/>
      <c r="H55" s="453"/>
      <c r="I55" s="424"/>
      <c r="J55" s="453"/>
      <c r="K55" s="430"/>
    </row>
    <row r="56" spans="1:12" s="452" customFormat="1" ht="12" customHeight="1">
      <c r="A56" s="451"/>
      <c r="B56" s="384"/>
      <c r="C56" s="434"/>
      <c r="D56" s="383"/>
      <c r="E56" s="376"/>
      <c r="F56" s="401"/>
      <c r="G56" s="389"/>
      <c r="H56" s="453"/>
      <c r="I56" s="424"/>
      <c r="J56" s="453"/>
      <c r="K56" s="430"/>
    </row>
    <row r="57" spans="1:12" s="452" customFormat="1" ht="12" customHeight="1">
      <c r="A57" s="451"/>
      <c r="B57" s="384"/>
      <c r="C57" s="383"/>
      <c r="D57" s="376"/>
      <c r="E57" s="401"/>
      <c r="F57" s="389"/>
      <c r="G57" s="453"/>
      <c r="H57" s="424"/>
      <c r="I57" s="453"/>
      <c r="J57" s="453"/>
      <c r="K57" s="430"/>
    </row>
    <row r="58" spans="1:12" s="452" customFormat="1" ht="12" customHeight="1">
      <c r="A58" s="451"/>
      <c r="B58" s="384"/>
      <c r="C58" s="434"/>
      <c r="D58" s="383"/>
      <c r="E58" s="376"/>
      <c r="F58" s="401"/>
      <c r="G58" s="389"/>
      <c r="H58" s="453"/>
      <c r="I58" s="424"/>
      <c r="J58" s="453"/>
      <c r="K58" s="430"/>
    </row>
    <row r="59" spans="1:12" s="452" customFormat="1" ht="12" customHeight="1">
      <c r="A59" s="451"/>
      <c r="B59" s="384"/>
      <c r="C59" s="434"/>
      <c r="D59" s="383"/>
      <c r="E59" s="376"/>
      <c r="F59" s="401"/>
      <c r="G59" s="389"/>
      <c r="H59" s="453"/>
      <c r="I59" s="424"/>
      <c r="J59" s="453"/>
      <c r="K59" s="430"/>
    </row>
    <row r="60" spans="1:12" s="452" customFormat="1" ht="12" customHeight="1">
      <c r="A60" s="451"/>
      <c r="B60" s="384"/>
      <c r="C60" s="434"/>
      <c r="D60" s="383"/>
      <c r="E60" s="376"/>
      <c r="F60" s="401"/>
      <c r="G60" s="389"/>
      <c r="H60" s="453"/>
      <c r="I60" s="424"/>
      <c r="J60" s="453"/>
      <c r="K60" s="430"/>
    </row>
    <row r="61" spans="1:12" s="452" customFormat="1" ht="12" customHeight="1">
      <c r="A61" s="451"/>
      <c r="B61" s="384"/>
      <c r="C61" s="434"/>
      <c r="D61" s="383"/>
      <c r="E61" s="376"/>
      <c r="F61" s="401"/>
      <c r="G61" s="389"/>
      <c r="H61" s="453"/>
      <c r="I61" s="424"/>
      <c r="J61" s="453"/>
      <c r="K61" s="430"/>
    </row>
    <row r="62" spans="1:12" s="452" customFormat="1" ht="12" customHeight="1">
      <c r="A62" s="451"/>
      <c r="B62" s="384"/>
      <c r="C62" s="434"/>
      <c r="D62" s="383"/>
      <c r="E62" s="376"/>
      <c r="F62" s="401"/>
      <c r="G62" s="389"/>
      <c r="H62" s="453"/>
      <c r="I62" s="424"/>
      <c r="J62" s="453"/>
      <c r="K62" s="430"/>
    </row>
    <row r="63" spans="1:12" s="452" customFormat="1" ht="12" customHeight="1">
      <c r="A63" s="451"/>
      <c r="B63" s="434"/>
      <c r="C63" s="434"/>
      <c r="D63" s="434"/>
      <c r="E63" s="434"/>
      <c r="F63" s="434"/>
      <c r="G63" s="434"/>
      <c r="H63" s="434"/>
      <c r="I63" s="434"/>
      <c r="J63" s="434"/>
      <c r="K63" s="430"/>
    </row>
    <row r="64" spans="1:12" ht="27" customHeight="1" thickBot="1">
      <c r="A64" s="454"/>
      <c r="B64" s="455"/>
      <c r="C64" s="455"/>
      <c r="D64" s="455"/>
      <c r="E64" s="455"/>
      <c r="F64" s="455"/>
      <c r="G64" s="455"/>
      <c r="H64" s="456"/>
      <c r="I64" s="456"/>
      <c r="J64" s="456"/>
      <c r="K64" s="457"/>
    </row>
    <row r="65" spans="1:11">
      <c r="A65" s="2684" t="s">
        <v>195</v>
      </c>
      <c r="B65" s="2684"/>
      <c r="C65" s="2684"/>
      <c r="D65" s="2684"/>
      <c r="E65" s="2684"/>
      <c r="F65" s="2684"/>
      <c r="G65" s="2684"/>
      <c r="H65" s="2684"/>
      <c r="I65" s="2684"/>
      <c r="J65" s="2684"/>
      <c r="K65" s="2684"/>
    </row>
    <row r="66" spans="1:11">
      <c r="F66" s="459"/>
      <c r="G66" s="459"/>
      <c r="H66" s="459"/>
      <c r="I66" s="459"/>
      <c r="J66" s="459"/>
      <c r="K66" s="386"/>
    </row>
    <row r="67" spans="1:11">
      <c r="F67" s="459"/>
      <c r="G67" s="459"/>
      <c r="H67" s="459"/>
      <c r="I67" s="459"/>
      <c r="J67" s="459"/>
      <c r="K67" s="386"/>
    </row>
    <row r="68" spans="1:11">
      <c r="F68" s="459"/>
      <c r="G68" s="459"/>
      <c r="H68" s="459"/>
      <c r="I68" s="459"/>
      <c r="J68" s="459"/>
      <c r="K68" s="386"/>
    </row>
    <row r="69" spans="1:11">
      <c r="F69" s="459"/>
      <c r="G69" s="459"/>
      <c r="H69" s="459"/>
      <c r="I69" s="459"/>
      <c r="J69" s="459"/>
      <c r="K69" s="386"/>
    </row>
    <row r="70" spans="1:11">
      <c r="F70" s="459"/>
      <c r="G70" s="459"/>
      <c r="H70" s="459"/>
      <c r="I70" s="459"/>
      <c r="J70" s="459"/>
      <c r="K70" s="386"/>
    </row>
    <row r="71" spans="1:11">
      <c r="F71" s="459"/>
      <c r="G71" s="459"/>
      <c r="H71" s="459"/>
      <c r="I71" s="459"/>
      <c r="J71" s="459"/>
      <c r="K71" s="386"/>
    </row>
  </sheetData>
  <mergeCells count="22">
    <mergeCell ref="B17:H17"/>
    <mergeCell ref="I16:J16"/>
    <mergeCell ref="I14:J14"/>
    <mergeCell ref="B14:H14"/>
    <mergeCell ref="H28:J28"/>
    <mergeCell ref="B16:H16"/>
    <mergeCell ref="I17:J17"/>
    <mergeCell ref="A65:K65"/>
    <mergeCell ref="B20:J20"/>
    <mergeCell ref="B23:H23"/>
    <mergeCell ref="I18:J18"/>
    <mergeCell ref="I23:J23"/>
    <mergeCell ref="B18:H18"/>
    <mergeCell ref="I12:J12"/>
    <mergeCell ref="B15:H15"/>
    <mergeCell ref="A1:B1"/>
    <mergeCell ref="B9:H9"/>
    <mergeCell ref="B11:H11"/>
    <mergeCell ref="B12:H12"/>
    <mergeCell ref="I15:J15"/>
    <mergeCell ref="B13:H13"/>
    <mergeCell ref="I13:J13"/>
  </mergeCells>
  <phoneticPr fontId="0" type="noConversion"/>
  <printOptions horizontalCentered="1" gridLinesSet="0"/>
  <pageMargins left="0.5" right="0.25" top="0.7" bottom="0.15" header="0.5" footer="0.5"/>
  <pageSetup scale="91" orientation="portrait" horizontalDpi="4294967293" verticalDpi="300" r:id="rId1"/>
  <headerFooter alignWithMargins="0"/>
  <legacyDrawing r:id="rId2"/>
  <oleObjects>
    <oleObject progId="Excel.Sheet.8" shapeId="27650" r:id="rId3"/>
  </oleObjects>
</worksheet>
</file>

<file path=xl/worksheets/sheet17.xml><?xml version="1.0" encoding="utf-8"?>
<worksheet xmlns="http://schemas.openxmlformats.org/spreadsheetml/2006/main" xmlns:r="http://schemas.openxmlformats.org/officeDocument/2006/relationships">
  <sheetPr codeName="Sheet15">
    <tabColor rgb="FF92D050"/>
    <pageSetUpPr fitToPage="1"/>
  </sheetPr>
  <dimension ref="A1:K65"/>
  <sheetViews>
    <sheetView showGridLines="0" zoomScaleNormal="100" workbookViewId="0"/>
  </sheetViews>
  <sheetFormatPr defaultColWidth="10.26953125" defaultRowHeight="10.5"/>
  <cols>
    <col min="1" max="1" width="1" style="379" customWidth="1"/>
    <col min="2" max="2" width="3.7265625" style="379" customWidth="1"/>
    <col min="3" max="3" width="4.54296875" style="406" customWidth="1"/>
    <col min="4" max="4" width="7.1796875" style="406" customWidth="1"/>
    <col min="5" max="5" width="8.7265625" style="406" customWidth="1"/>
    <col min="6" max="6" width="22.26953125" style="379" customWidth="1"/>
    <col min="7" max="7" width="18.453125" style="379" customWidth="1"/>
    <col min="8" max="8" width="13.7265625" style="398" customWidth="1"/>
    <col min="9" max="9" width="1.81640625" style="379" customWidth="1"/>
    <col min="10" max="10" width="13.7265625" style="379" customWidth="1"/>
    <col min="11" max="11" width="3" style="379" customWidth="1"/>
    <col min="12" max="256" width="10.26953125" style="379"/>
    <col min="257" max="257" width="1" style="379" customWidth="1"/>
    <col min="258" max="258" width="3.7265625" style="379" customWidth="1"/>
    <col min="259" max="259" width="4.54296875" style="379" customWidth="1"/>
    <col min="260" max="260" width="7.1796875" style="379" customWidth="1"/>
    <col min="261" max="261" width="8.7265625" style="379" customWidth="1"/>
    <col min="262" max="262" width="22.26953125" style="379" customWidth="1"/>
    <col min="263" max="263" width="18.453125" style="379" customWidth="1"/>
    <col min="264" max="264" width="13.7265625" style="379" customWidth="1"/>
    <col min="265" max="265" width="1.81640625" style="379" customWidth="1"/>
    <col min="266" max="266" width="13.7265625" style="379" customWidth="1"/>
    <col min="267" max="267" width="3" style="379" customWidth="1"/>
    <col min="268" max="512" width="10.26953125" style="379"/>
    <col min="513" max="513" width="1" style="379" customWidth="1"/>
    <col min="514" max="514" width="3.7265625" style="379" customWidth="1"/>
    <col min="515" max="515" width="4.54296875" style="379" customWidth="1"/>
    <col min="516" max="516" width="7.1796875" style="379" customWidth="1"/>
    <col min="517" max="517" width="8.7265625" style="379" customWidth="1"/>
    <col min="518" max="518" width="22.26953125" style="379" customWidth="1"/>
    <col min="519" max="519" width="18.453125" style="379" customWidth="1"/>
    <col min="520" max="520" width="13.7265625" style="379" customWidth="1"/>
    <col min="521" max="521" width="1.81640625" style="379" customWidth="1"/>
    <col min="522" max="522" width="13.7265625" style="379" customWidth="1"/>
    <col min="523" max="523" width="3" style="379" customWidth="1"/>
    <col min="524" max="768" width="10.26953125" style="379"/>
    <col min="769" max="769" width="1" style="379" customWidth="1"/>
    <col min="770" max="770" width="3.7265625" style="379" customWidth="1"/>
    <col min="771" max="771" width="4.54296875" style="379" customWidth="1"/>
    <col min="772" max="772" width="7.1796875" style="379" customWidth="1"/>
    <col min="773" max="773" width="8.7265625" style="379" customWidth="1"/>
    <col min="774" max="774" width="22.26953125" style="379" customWidth="1"/>
    <col min="775" max="775" width="18.453125" style="379" customWidth="1"/>
    <col min="776" max="776" width="13.7265625" style="379" customWidth="1"/>
    <col min="777" max="777" width="1.81640625" style="379" customWidth="1"/>
    <col min="778" max="778" width="13.7265625" style="379" customWidth="1"/>
    <col min="779" max="779" width="3" style="379" customWidth="1"/>
    <col min="780" max="1024" width="10.26953125" style="379"/>
    <col min="1025" max="1025" width="1" style="379" customWidth="1"/>
    <col min="1026" max="1026" width="3.7265625" style="379" customWidth="1"/>
    <col min="1027" max="1027" width="4.54296875" style="379" customWidth="1"/>
    <col min="1028" max="1028" width="7.1796875" style="379" customWidth="1"/>
    <col min="1029" max="1029" width="8.7265625" style="379" customWidth="1"/>
    <col min="1030" max="1030" width="22.26953125" style="379" customWidth="1"/>
    <col min="1031" max="1031" width="18.453125" style="379" customWidth="1"/>
    <col min="1032" max="1032" width="13.7265625" style="379" customWidth="1"/>
    <col min="1033" max="1033" width="1.81640625" style="379" customWidth="1"/>
    <col min="1034" max="1034" width="13.7265625" style="379" customWidth="1"/>
    <col min="1035" max="1035" width="3" style="379" customWidth="1"/>
    <col min="1036" max="1280" width="10.26953125" style="379"/>
    <col min="1281" max="1281" width="1" style="379" customWidth="1"/>
    <col min="1282" max="1282" width="3.7265625" style="379" customWidth="1"/>
    <col min="1283" max="1283" width="4.54296875" style="379" customWidth="1"/>
    <col min="1284" max="1284" width="7.1796875" style="379" customWidth="1"/>
    <col min="1285" max="1285" width="8.7265625" style="379" customWidth="1"/>
    <col min="1286" max="1286" width="22.26953125" style="379" customWidth="1"/>
    <col min="1287" max="1287" width="18.453125" style="379" customWidth="1"/>
    <col min="1288" max="1288" width="13.7265625" style="379" customWidth="1"/>
    <col min="1289" max="1289" width="1.81640625" style="379" customWidth="1"/>
    <col min="1290" max="1290" width="13.7265625" style="379" customWidth="1"/>
    <col min="1291" max="1291" width="3" style="379" customWidth="1"/>
    <col min="1292" max="1536" width="10.26953125" style="379"/>
    <col min="1537" max="1537" width="1" style="379" customWidth="1"/>
    <col min="1538" max="1538" width="3.7265625" style="379" customWidth="1"/>
    <col min="1539" max="1539" width="4.54296875" style="379" customWidth="1"/>
    <col min="1540" max="1540" width="7.1796875" style="379" customWidth="1"/>
    <col min="1541" max="1541" width="8.7265625" style="379" customWidth="1"/>
    <col min="1542" max="1542" width="22.26953125" style="379" customWidth="1"/>
    <col min="1543" max="1543" width="18.453125" style="379" customWidth="1"/>
    <col min="1544" max="1544" width="13.7265625" style="379" customWidth="1"/>
    <col min="1545" max="1545" width="1.81640625" style="379" customWidth="1"/>
    <col min="1546" max="1546" width="13.7265625" style="379" customWidth="1"/>
    <col min="1547" max="1547" width="3" style="379" customWidth="1"/>
    <col min="1548" max="1792" width="10.26953125" style="379"/>
    <col min="1793" max="1793" width="1" style="379" customWidth="1"/>
    <col min="1794" max="1794" width="3.7265625" style="379" customWidth="1"/>
    <col min="1795" max="1795" width="4.54296875" style="379" customWidth="1"/>
    <col min="1796" max="1796" width="7.1796875" style="379" customWidth="1"/>
    <col min="1797" max="1797" width="8.7265625" style="379" customWidth="1"/>
    <col min="1798" max="1798" width="22.26953125" style="379" customWidth="1"/>
    <col min="1799" max="1799" width="18.453125" style="379" customWidth="1"/>
    <col min="1800" max="1800" width="13.7265625" style="379" customWidth="1"/>
    <col min="1801" max="1801" width="1.81640625" style="379" customWidth="1"/>
    <col min="1802" max="1802" width="13.7265625" style="379" customWidth="1"/>
    <col min="1803" max="1803" width="3" style="379" customWidth="1"/>
    <col min="1804" max="2048" width="10.26953125" style="379"/>
    <col min="2049" max="2049" width="1" style="379" customWidth="1"/>
    <col min="2050" max="2050" width="3.7265625" style="379" customWidth="1"/>
    <col min="2051" max="2051" width="4.54296875" style="379" customWidth="1"/>
    <col min="2052" max="2052" width="7.1796875" style="379" customWidth="1"/>
    <col min="2053" max="2053" width="8.7265625" style="379" customWidth="1"/>
    <col min="2054" max="2054" width="22.26953125" style="379" customWidth="1"/>
    <col min="2055" max="2055" width="18.453125" style="379" customWidth="1"/>
    <col min="2056" max="2056" width="13.7265625" style="379" customWidth="1"/>
    <col min="2057" max="2057" width="1.81640625" style="379" customWidth="1"/>
    <col min="2058" max="2058" width="13.7265625" style="379" customWidth="1"/>
    <col min="2059" max="2059" width="3" style="379" customWidth="1"/>
    <col min="2060" max="2304" width="10.26953125" style="379"/>
    <col min="2305" max="2305" width="1" style="379" customWidth="1"/>
    <col min="2306" max="2306" width="3.7265625" style="379" customWidth="1"/>
    <col min="2307" max="2307" width="4.54296875" style="379" customWidth="1"/>
    <col min="2308" max="2308" width="7.1796875" style="379" customWidth="1"/>
    <col min="2309" max="2309" width="8.7265625" style="379" customWidth="1"/>
    <col min="2310" max="2310" width="22.26953125" style="379" customWidth="1"/>
    <col min="2311" max="2311" width="18.453125" style="379" customWidth="1"/>
    <col min="2312" max="2312" width="13.7265625" style="379" customWidth="1"/>
    <col min="2313" max="2313" width="1.81640625" style="379" customWidth="1"/>
    <col min="2314" max="2314" width="13.7265625" style="379" customWidth="1"/>
    <col min="2315" max="2315" width="3" style="379" customWidth="1"/>
    <col min="2316" max="2560" width="10.26953125" style="379"/>
    <col min="2561" max="2561" width="1" style="379" customWidth="1"/>
    <col min="2562" max="2562" width="3.7265625" style="379" customWidth="1"/>
    <col min="2563" max="2563" width="4.54296875" style="379" customWidth="1"/>
    <col min="2564" max="2564" width="7.1796875" style="379" customWidth="1"/>
    <col min="2565" max="2565" width="8.7265625" style="379" customWidth="1"/>
    <col min="2566" max="2566" width="22.26953125" style="379" customWidth="1"/>
    <col min="2567" max="2567" width="18.453125" style="379" customWidth="1"/>
    <col min="2568" max="2568" width="13.7265625" style="379" customWidth="1"/>
    <col min="2569" max="2569" width="1.81640625" style="379" customWidth="1"/>
    <col min="2570" max="2570" width="13.7265625" style="379" customWidth="1"/>
    <col min="2571" max="2571" width="3" style="379" customWidth="1"/>
    <col min="2572" max="2816" width="10.26953125" style="379"/>
    <col min="2817" max="2817" width="1" style="379" customWidth="1"/>
    <col min="2818" max="2818" width="3.7265625" style="379" customWidth="1"/>
    <col min="2819" max="2819" width="4.54296875" style="379" customWidth="1"/>
    <col min="2820" max="2820" width="7.1796875" style="379" customWidth="1"/>
    <col min="2821" max="2821" width="8.7265625" style="379" customWidth="1"/>
    <col min="2822" max="2822" width="22.26953125" style="379" customWidth="1"/>
    <col min="2823" max="2823" width="18.453125" style="379" customWidth="1"/>
    <col min="2824" max="2824" width="13.7265625" style="379" customWidth="1"/>
    <col min="2825" max="2825" width="1.81640625" style="379" customWidth="1"/>
    <col min="2826" max="2826" width="13.7265625" style="379" customWidth="1"/>
    <col min="2827" max="2827" width="3" style="379" customWidth="1"/>
    <col min="2828" max="3072" width="10.26953125" style="379"/>
    <col min="3073" max="3073" width="1" style="379" customWidth="1"/>
    <col min="3074" max="3074" width="3.7265625" style="379" customWidth="1"/>
    <col min="3075" max="3075" width="4.54296875" style="379" customWidth="1"/>
    <col min="3076" max="3076" width="7.1796875" style="379" customWidth="1"/>
    <col min="3077" max="3077" width="8.7265625" style="379" customWidth="1"/>
    <col min="3078" max="3078" width="22.26953125" style="379" customWidth="1"/>
    <col min="3079" max="3079" width="18.453125" style="379" customWidth="1"/>
    <col min="3080" max="3080" width="13.7265625" style="379" customWidth="1"/>
    <col min="3081" max="3081" width="1.81640625" style="379" customWidth="1"/>
    <col min="3082" max="3082" width="13.7265625" style="379" customWidth="1"/>
    <col min="3083" max="3083" width="3" style="379" customWidth="1"/>
    <col min="3084" max="3328" width="10.26953125" style="379"/>
    <col min="3329" max="3329" width="1" style="379" customWidth="1"/>
    <col min="3330" max="3330" width="3.7265625" style="379" customWidth="1"/>
    <col min="3331" max="3331" width="4.54296875" style="379" customWidth="1"/>
    <col min="3332" max="3332" width="7.1796875" style="379" customWidth="1"/>
    <col min="3333" max="3333" width="8.7265625" style="379" customWidth="1"/>
    <col min="3334" max="3334" width="22.26953125" style="379" customWidth="1"/>
    <col min="3335" max="3335" width="18.453125" style="379" customWidth="1"/>
    <col min="3336" max="3336" width="13.7265625" style="379" customWidth="1"/>
    <col min="3337" max="3337" width="1.81640625" style="379" customWidth="1"/>
    <col min="3338" max="3338" width="13.7265625" style="379" customWidth="1"/>
    <col min="3339" max="3339" width="3" style="379" customWidth="1"/>
    <col min="3340" max="3584" width="10.26953125" style="379"/>
    <col min="3585" max="3585" width="1" style="379" customWidth="1"/>
    <col min="3586" max="3586" width="3.7265625" style="379" customWidth="1"/>
    <col min="3587" max="3587" width="4.54296875" style="379" customWidth="1"/>
    <col min="3588" max="3588" width="7.1796875" style="379" customWidth="1"/>
    <col min="3589" max="3589" width="8.7265625" style="379" customWidth="1"/>
    <col min="3590" max="3590" width="22.26953125" style="379" customWidth="1"/>
    <col min="3591" max="3591" width="18.453125" style="379" customWidth="1"/>
    <col min="3592" max="3592" width="13.7265625" style="379" customWidth="1"/>
    <col min="3593" max="3593" width="1.81640625" style="379" customWidth="1"/>
    <col min="3594" max="3594" width="13.7265625" style="379" customWidth="1"/>
    <col min="3595" max="3595" width="3" style="379" customWidth="1"/>
    <col min="3596" max="3840" width="10.26953125" style="379"/>
    <col min="3841" max="3841" width="1" style="379" customWidth="1"/>
    <col min="3842" max="3842" width="3.7265625" style="379" customWidth="1"/>
    <col min="3843" max="3843" width="4.54296875" style="379" customWidth="1"/>
    <col min="3844" max="3844" width="7.1796875" style="379" customWidth="1"/>
    <col min="3845" max="3845" width="8.7265625" style="379" customWidth="1"/>
    <col min="3846" max="3846" width="22.26953125" style="379" customWidth="1"/>
    <col min="3847" max="3847" width="18.453125" style="379" customWidth="1"/>
    <col min="3848" max="3848" width="13.7265625" style="379" customWidth="1"/>
    <col min="3849" max="3849" width="1.81640625" style="379" customWidth="1"/>
    <col min="3850" max="3850" width="13.7265625" style="379" customWidth="1"/>
    <col min="3851" max="3851" width="3" style="379" customWidth="1"/>
    <col min="3852" max="4096" width="10.26953125" style="379"/>
    <col min="4097" max="4097" width="1" style="379" customWidth="1"/>
    <col min="4098" max="4098" width="3.7265625" style="379" customWidth="1"/>
    <col min="4099" max="4099" width="4.54296875" style="379" customWidth="1"/>
    <col min="4100" max="4100" width="7.1796875" style="379" customWidth="1"/>
    <col min="4101" max="4101" width="8.7265625" style="379" customWidth="1"/>
    <col min="4102" max="4102" width="22.26953125" style="379" customWidth="1"/>
    <col min="4103" max="4103" width="18.453125" style="379" customWidth="1"/>
    <col min="4104" max="4104" width="13.7265625" style="379" customWidth="1"/>
    <col min="4105" max="4105" width="1.81640625" style="379" customWidth="1"/>
    <col min="4106" max="4106" width="13.7265625" style="379" customWidth="1"/>
    <col min="4107" max="4107" width="3" style="379" customWidth="1"/>
    <col min="4108" max="4352" width="10.26953125" style="379"/>
    <col min="4353" max="4353" width="1" style="379" customWidth="1"/>
    <col min="4354" max="4354" width="3.7265625" style="379" customWidth="1"/>
    <col min="4355" max="4355" width="4.54296875" style="379" customWidth="1"/>
    <col min="4356" max="4356" width="7.1796875" style="379" customWidth="1"/>
    <col min="4357" max="4357" width="8.7265625" style="379" customWidth="1"/>
    <col min="4358" max="4358" width="22.26953125" style="379" customWidth="1"/>
    <col min="4359" max="4359" width="18.453125" style="379" customWidth="1"/>
    <col min="4360" max="4360" width="13.7265625" style="379" customWidth="1"/>
    <col min="4361" max="4361" width="1.81640625" style="379" customWidth="1"/>
    <col min="4362" max="4362" width="13.7265625" style="379" customWidth="1"/>
    <col min="4363" max="4363" width="3" style="379" customWidth="1"/>
    <col min="4364" max="4608" width="10.26953125" style="379"/>
    <col min="4609" max="4609" width="1" style="379" customWidth="1"/>
    <col min="4610" max="4610" width="3.7265625" style="379" customWidth="1"/>
    <col min="4611" max="4611" width="4.54296875" style="379" customWidth="1"/>
    <col min="4612" max="4612" width="7.1796875" style="379" customWidth="1"/>
    <col min="4613" max="4613" width="8.7265625" style="379" customWidth="1"/>
    <col min="4614" max="4614" width="22.26953125" style="379" customWidth="1"/>
    <col min="4615" max="4615" width="18.453125" style="379" customWidth="1"/>
    <col min="4616" max="4616" width="13.7265625" style="379" customWidth="1"/>
    <col min="4617" max="4617" width="1.81640625" style="379" customWidth="1"/>
    <col min="4618" max="4618" width="13.7265625" style="379" customWidth="1"/>
    <col min="4619" max="4619" width="3" style="379" customWidth="1"/>
    <col min="4620" max="4864" width="10.26953125" style="379"/>
    <col min="4865" max="4865" width="1" style="379" customWidth="1"/>
    <col min="4866" max="4866" width="3.7265625" style="379" customWidth="1"/>
    <col min="4867" max="4867" width="4.54296875" style="379" customWidth="1"/>
    <col min="4868" max="4868" width="7.1796875" style="379" customWidth="1"/>
    <col min="4869" max="4869" width="8.7265625" style="379" customWidth="1"/>
    <col min="4870" max="4870" width="22.26953125" style="379" customWidth="1"/>
    <col min="4871" max="4871" width="18.453125" style="379" customWidth="1"/>
    <col min="4872" max="4872" width="13.7265625" style="379" customWidth="1"/>
    <col min="4873" max="4873" width="1.81640625" style="379" customWidth="1"/>
    <col min="4874" max="4874" width="13.7265625" style="379" customWidth="1"/>
    <col min="4875" max="4875" width="3" style="379" customWidth="1"/>
    <col min="4876" max="5120" width="10.26953125" style="379"/>
    <col min="5121" max="5121" width="1" style="379" customWidth="1"/>
    <col min="5122" max="5122" width="3.7265625" style="379" customWidth="1"/>
    <col min="5123" max="5123" width="4.54296875" style="379" customWidth="1"/>
    <col min="5124" max="5124" width="7.1796875" style="379" customWidth="1"/>
    <col min="5125" max="5125" width="8.7265625" style="379" customWidth="1"/>
    <col min="5126" max="5126" width="22.26953125" style="379" customWidth="1"/>
    <col min="5127" max="5127" width="18.453125" style="379" customWidth="1"/>
    <col min="5128" max="5128" width="13.7265625" style="379" customWidth="1"/>
    <col min="5129" max="5129" width="1.81640625" style="379" customWidth="1"/>
    <col min="5130" max="5130" width="13.7265625" style="379" customWidth="1"/>
    <col min="5131" max="5131" width="3" style="379" customWidth="1"/>
    <col min="5132" max="5376" width="10.26953125" style="379"/>
    <col min="5377" max="5377" width="1" style="379" customWidth="1"/>
    <col min="5378" max="5378" width="3.7265625" style="379" customWidth="1"/>
    <col min="5379" max="5379" width="4.54296875" style="379" customWidth="1"/>
    <col min="5380" max="5380" width="7.1796875" style="379" customWidth="1"/>
    <col min="5381" max="5381" width="8.7265625" style="379" customWidth="1"/>
    <col min="5382" max="5382" width="22.26953125" style="379" customWidth="1"/>
    <col min="5383" max="5383" width="18.453125" style="379" customWidth="1"/>
    <col min="5384" max="5384" width="13.7265625" style="379" customWidth="1"/>
    <col min="5385" max="5385" width="1.81640625" style="379" customWidth="1"/>
    <col min="5386" max="5386" width="13.7265625" style="379" customWidth="1"/>
    <col min="5387" max="5387" width="3" style="379" customWidth="1"/>
    <col min="5388" max="5632" width="10.26953125" style="379"/>
    <col min="5633" max="5633" width="1" style="379" customWidth="1"/>
    <col min="5634" max="5634" width="3.7265625" style="379" customWidth="1"/>
    <col min="5635" max="5635" width="4.54296875" style="379" customWidth="1"/>
    <col min="5636" max="5636" width="7.1796875" style="379" customWidth="1"/>
    <col min="5637" max="5637" width="8.7265625" style="379" customWidth="1"/>
    <col min="5638" max="5638" width="22.26953125" style="379" customWidth="1"/>
    <col min="5639" max="5639" width="18.453125" style="379" customWidth="1"/>
    <col min="5640" max="5640" width="13.7265625" style="379" customWidth="1"/>
    <col min="5641" max="5641" width="1.81640625" style="379" customWidth="1"/>
    <col min="5642" max="5642" width="13.7265625" style="379" customWidth="1"/>
    <col min="5643" max="5643" width="3" style="379" customWidth="1"/>
    <col min="5644" max="5888" width="10.26953125" style="379"/>
    <col min="5889" max="5889" width="1" style="379" customWidth="1"/>
    <col min="5890" max="5890" width="3.7265625" style="379" customWidth="1"/>
    <col min="5891" max="5891" width="4.54296875" style="379" customWidth="1"/>
    <col min="5892" max="5892" width="7.1796875" style="379" customWidth="1"/>
    <col min="5893" max="5893" width="8.7265625" style="379" customWidth="1"/>
    <col min="5894" max="5894" width="22.26953125" style="379" customWidth="1"/>
    <col min="5895" max="5895" width="18.453125" style="379" customWidth="1"/>
    <col min="5896" max="5896" width="13.7265625" style="379" customWidth="1"/>
    <col min="5897" max="5897" width="1.81640625" style="379" customWidth="1"/>
    <col min="5898" max="5898" width="13.7265625" style="379" customWidth="1"/>
    <col min="5899" max="5899" width="3" style="379" customWidth="1"/>
    <col min="5900" max="6144" width="10.26953125" style="379"/>
    <col min="6145" max="6145" width="1" style="379" customWidth="1"/>
    <col min="6146" max="6146" width="3.7265625" style="379" customWidth="1"/>
    <col min="6147" max="6147" width="4.54296875" style="379" customWidth="1"/>
    <col min="6148" max="6148" width="7.1796875" style="379" customWidth="1"/>
    <col min="6149" max="6149" width="8.7265625" style="379" customWidth="1"/>
    <col min="6150" max="6150" width="22.26953125" style="379" customWidth="1"/>
    <col min="6151" max="6151" width="18.453125" style="379" customWidth="1"/>
    <col min="6152" max="6152" width="13.7265625" style="379" customWidth="1"/>
    <col min="6153" max="6153" width="1.81640625" style="379" customWidth="1"/>
    <col min="6154" max="6154" width="13.7265625" style="379" customWidth="1"/>
    <col min="6155" max="6155" width="3" style="379" customWidth="1"/>
    <col min="6156" max="6400" width="10.26953125" style="379"/>
    <col min="6401" max="6401" width="1" style="379" customWidth="1"/>
    <col min="6402" max="6402" width="3.7265625" style="379" customWidth="1"/>
    <col min="6403" max="6403" width="4.54296875" style="379" customWidth="1"/>
    <col min="6404" max="6404" width="7.1796875" style="379" customWidth="1"/>
    <col min="6405" max="6405" width="8.7265625" style="379" customWidth="1"/>
    <col min="6406" max="6406" width="22.26953125" style="379" customWidth="1"/>
    <col min="6407" max="6407" width="18.453125" style="379" customWidth="1"/>
    <col min="6408" max="6408" width="13.7265625" style="379" customWidth="1"/>
    <col min="6409" max="6409" width="1.81640625" style="379" customWidth="1"/>
    <col min="6410" max="6410" width="13.7265625" style="379" customWidth="1"/>
    <col min="6411" max="6411" width="3" style="379" customWidth="1"/>
    <col min="6412" max="6656" width="10.26953125" style="379"/>
    <col min="6657" max="6657" width="1" style="379" customWidth="1"/>
    <col min="6658" max="6658" width="3.7265625" style="379" customWidth="1"/>
    <col min="6659" max="6659" width="4.54296875" style="379" customWidth="1"/>
    <col min="6660" max="6660" width="7.1796875" style="379" customWidth="1"/>
    <col min="6661" max="6661" width="8.7265625" style="379" customWidth="1"/>
    <col min="6662" max="6662" width="22.26953125" style="379" customWidth="1"/>
    <col min="6663" max="6663" width="18.453125" style="379" customWidth="1"/>
    <col min="6664" max="6664" width="13.7265625" style="379" customWidth="1"/>
    <col min="6665" max="6665" width="1.81640625" style="379" customWidth="1"/>
    <col min="6666" max="6666" width="13.7265625" style="379" customWidth="1"/>
    <col min="6667" max="6667" width="3" style="379" customWidth="1"/>
    <col min="6668" max="6912" width="10.26953125" style="379"/>
    <col min="6913" max="6913" width="1" style="379" customWidth="1"/>
    <col min="6914" max="6914" width="3.7265625" style="379" customWidth="1"/>
    <col min="6915" max="6915" width="4.54296875" style="379" customWidth="1"/>
    <col min="6916" max="6916" width="7.1796875" style="379" customWidth="1"/>
    <col min="6917" max="6917" width="8.7265625" style="379" customWidth="1"/>
    <col min="6918" max="6918" width="22.26953125" style="379" customWidth="1"/>
    <col min="6919" max="6919" width="18.453125" style="379" customWidth="1"/>
    <col min="6920" max="6920" width="13.7265625" style="379" customWidth="1"/>
    <col min="6921" max="6921" width="1.81640625" style="379" customWidth="1"/>
    <col min="6922" max="6922" width="13.7265625" style="379" customWidth="1"/>
    <col min="6923" max="6923" width="3" style="379" customWidth="1"/>
    <col min="6924" max="7168" width="10.26953125" style="379"/>
    <col min="7169" max="7169" width="1" style="379" customWidth="1"/>
    <col min="7170" max="7170" width="3.7265625" style="379" customWidth="1"/>
    <col min="7171" max="7171" width="4.54296875" style="379" customWidth="1"/>
    <col min="7172" max="7172" width="7.1796875" style="379" customWidth="1"/>
    <col min="7173" max="7173" width="8.7265625" style="379" customWidth="1"/>
    <col min="7174" max="7174" width="22.26953125" style="379" customWidth="1"/>
    <col min="7175" max="7175" width="18.453125" style="379" customWidth="1"/>
    <col min="7176" max="7176" width="13.7265625" style="379" customWidth="1"/>
    <col min="7177" max="7177" width="1.81640625" style="379" customWidth="1"/>
    <col min="7178" max="7178" width="13.7265625" style="379" customWidth="1"/>
    <col min="7179" max="7179" width="3" style="379" customWidth="1"/>
    <col min="7180" max="7424" width="10.26953125" style="379"/>
    <col min="7425" max="7425" width="1" style="379" customWidth="1"/>
    <col min="7426" max="7426" width="3.7265625" style="379" customWidth="1"/>
    <col min="7427" max="7427" width="4.54296875" style="379" customWidth="1"/>
    <col min="7428" max="7428" width="7.1796875" style="379" customWidth="1"/>
    <col min="7429" max="7429" width="8.7265625" style="379" customWidth="1"/>
    <col min="7430" max="7430" width="22.26953125" style="379" customWidth="1"/>
    <col min="7431" max="7431" width="18.453125" style="379" customWidth="1"/>
    <col min="7432" max="7432" width="13.7265625" style="379" customWidth="1"/>
    <col min="7433" max="7433" width="1.81640625" style="379" customWidth="1"/>
    <col min="7434" max="7434" width="13.7265625" style="379" customWidth="1"/>
    <col min="7435" max="7435" width="3" style="379" customWidth="1"/>
    <col min="7436" max="7680" width="10.26953125" style="379"/>
    <col min="7681" max="7681" width="1" style="379" customWidth="1"/>
    <col min="7682" max="7682" width="3.7265625" style="379" customWidth="1"/>
    <col min="7683" max="7683" width="4.54296875" style="379" customWidth="1"/>
    <col min="7684" max="7684" width="7.1796875" style="379" customWidth="1"/>
    <col min="7685" max="7685" width="8.7265625" style="379" customWidth="1"/>
    <col min="7686" max="7686" width="22.26953125" style="379" customWidth="1"/>
    <col min="7687" max="7687" width="18.453125" style="379" customWidth="1"/>
    <col min="7688" max="7688" width="13.7265625" style="379" customWidth="1"/>
    <col min="7689" max="7689" width="1.81640625" style="379" customWidth="1"/>
    <col min="7690" max="7690" width="13.7265625" style="379" customWidth="1"/>
    <col min="7691" max="7691" width="3" style="379" customWidth="1"/>
    <col min="7692" max="7936" width="10.26953125" style="379"/>
    <col min="7937" max="7937" width="1" style="379" customWidth="1"/>
    <col min="7938" max="7938" width="3.7265625" style="379" customWidth="1"/>
    <col min="7939" max="7939" width="4.54296875" style="379" customWidth="1"/>
    <col min="7940" max="7940" width="7.1796875" style="379" customWidth="1"/>
    <col min="7941" max="7941" width="8.7265625" style="379" customWidth="1"/>
    <col min="7942" max="7942" width="22.26953125" style="379" customWidth="1"/>
    <col min="7943" max="7943" width="18.453125" style="379" customWidth="1"/>
    <col min="7944" max="7944" width="13.7265625" style="379" customWidth="1"/>
    <col min="7945" max="7945" width="1.81640625" style="379" customWidth="1"/>
    <col min="7946" max="7946" width="13.7265625" style="379" customWidth="1"/>
    <col min="7947" max="7947" width="3" style="379" customWidth="1"/>
    <col min="7948" max="8192" width="10.26953125" style="379"/>
    <col min="8193" max="8193" width="1" style="379" customWidth="1"/>
    <col min="8194" max="8194" width="3.7265625" style="379" customWidth="1"/>
    <col min="8195" max="8195" width="4.54296875" style="379" customWidth="1"/>
    <col min="8196" max="8196" width="7.1796875" style="379" customWidth="1"/>
    <col min="8197" max="8197" width="8.7265625" style="379" customWidth="1"/>
    <col min="8198" max="8198" width="22.26953125" style="379" customWidth="1"/>
    <col min="8199" max="8199" width="18.453125" style="379" customWidth="1"/>
    <col min="8200" max="8200" width="13.7265625" style="379" customWidth="1"/>
    <col min="8201" max="8201" width="1.81640625" style="379" customWidth="1"/>
    <col min="8202" max="8202" width="13.7265625" style="379" customWidth="1"/>
    <col min="8203" max="8203" width="3" style="379" customWidth="1"/>
    <col min="8204" max="8448" width="10.26953125" style="379"/>
    <col min="8449" max="8449" width="1" style="379" customWidth="1"/>
    <col min="8450" max="8450" width="3.7265625" style="379" customWidth="1"/>
    <col min="8451" max="8451" width="4.54296875" style="379" customWidth="1"/>
    <col min="8452" max="8452" width="7.1796875" style="379" customWidth="1"/>
    <col min="8453" max="8453" width="8.7265625" style="379" customWidth="1"/>
    <col min="8454" max="8454" width="22.26953125" style="379" customWidth="1"/>
    <col min="8455" max="8455" width="18.453125" style="379" customWidth="1"/>
    <col min="8456" max="8456" width="13.7265625" style="379" customWidth="1"/>
    <col min="8457" max="8457" width="1.81640625" style="379" customWidth="1"/>
    <col min="8458" max="8458" width="13.7265625" style="379" customWidth="1"/>
    <col min="8459" max="8459" width="3" style="379" customWidth="1"/>
    <col min="8460" max="8704" width="10.26953125" style="379"/>
    <col min="8705" max="8705" width="1" style="379" customWidth="1"/>
    <col min="8706" max="8706" width="3.7265625" style="379" customWidth="1"/>
    <col min="8707" max="8707" width="4.54296875" style="379" customWidth="1"/>
    <col min="8708" max="8708" width="7.1796875" style="379" customWidth="1"/>
    <col min="8709" max="8709" width="8.7265625" style="379" customWidth="1"/>
    <col min="8710" max="8710" width="22.26953125" style="379" customWidth="1"/>
    <col min="8711" max="8711" width="18.453125" style="379" customWidth="1"/>
    <col min="8712" max="8712" width="13.7265625" style="379" customWidth="1"/>
    <col min="8713" max="8713" width="1.81640625" style="379" customWidth="1"/>
    <col min="8714" max="8714" width="13.7265625" style="379" customWidth="1"/>
    <col min="8715" max="8715" width="3" style="379" customWidth="1"/>
    <col min="8716" max="8960" width="10.26953125" style="379"/>
    <col min="8961" max="8961" width="1" style="379" customWidth="1"/>
    <col min="8962" max="8962" width="3.7265625" style="379" customWidth="1"/>
    <col min="8963" max="8963" width="4.54296875" style="379" customWidth="1"/>
    <col min="8964" max="8964" width="7.1796875" style="379" customWidth="1"/>
    <col min="8965" max="8965" width="8.7265625" style="379" customWidth="1"/>
    <col min="8966" max="8966" width="22.26953125" style="379" customWidth="1"/>
    <col min="8967" max="8967" width="18.453125" style="379" customWidth="1"/>
    <col min="8968" max="8968" width="13.7265625" style="379" customWidth="1"/>
    <col min="8969" max="8969" width="1.81640625" style="379" customWidth="1"/>
    <col min="8970" max="8970" width="13.7265625" style="379" customWidth="1"/>
    <col min="8971" max="8971" width="3" style="379" customWidth="1"/>
    <col min="8972" max="9216" width="10.26953125" style="379"/>
    <col min="9217" max="9217" width="1" style="379" customWidth="1"/>
    <col min="9218" max="9218" width="3.7265625" style="379" customWidth="1"/>
    <col min="9219" max="9219" width="4.54296875" style="379" customWidth="1"/>
    <col min="9220" max="9220" width="7.1796875" style="379" customWidth="1"/>
    <col min="9221" max="9221" width="8.7265625" style="379" customWidth="1"/>
    <col min="9222" max="9222" width="22.26953125" style="379" customWidth="1"/>
    <col min="9223" max="9223" width="18.453125" style="379" customWidth="1"/>
    <col min="9224" max="9224" width="13.7265625" style="379" customWidth="1"/>
    <col min="9225" max="9225" width="1.81640625" style="379" customWidth="1"/>
    <col min="9226" max="9226" width="13.7265625" style="379" customWidth="1"/>
    <col min="9227" max="9227" width="3" style="379" customWidth="1"/>
    <col min="9228" max="9472" width="10.26953125" style="379"/>
    <col min="9473" max="9473" width="1" style="379" customWidth="1"/>
    <col min="9474" max="9474" width="3.7265625" style="379" customWidth="1"/>
    <col min="9475" max="9475" width="4.54296875" style="379" customWidth="1"/>
    <col min="9476" max="9476" width="7.1796875" style="379" customWidth="1"/>
    <col min="9477" max="9477" width="8.7265625" style="379" customWidth="1"/>
    <col min="9478" max="9478" width="22.26953125" style="379" customWidth="1"/>
    <col min="9479" max="9479" width="18.453125" style="379" customWidth="1"/>
    <col min="9480" max="9480" width="13.7265625" style="379" customWidth="1"/>
    <col min="9481" max="9481" width="1.81640625" style="379" customWidth="1"/>
    <col min="9482" max="9482" width="13.7265625" style="379" customWidth="1"/>
    <col min="9483" max="9483" width="3" style="379" customWidth="1"/>
    <col min="9484" max="9728" width="10.26953125" style="379"/>
    <col min="9729" max="9729" width="1" style="379" customWidth="1"/>
    <col min="9730" max="9730" width="3.7265625" style="379" customWidth="1"/>
    <col min="9731" max="9731" width="4.54296875" style="379" customWidth="1"/>
    <col min="9732" max="9732" width="7.1796875" style="379" customWidth="1"/>
    <col min="9733" max="9733" width="8.7265625" style="379" customWidth="1"/>
    <col min="9734" max="9734" width="22.26953125" style="379" customWidth="1"/>
    <col min="9735" max="9735" width="18.453125" style="379" customWidth="1"/>
    <col min="9736" max="9736" width="13.7265625" style="379" customWidth="1"/>
    <col min="9737" max="9737" width="1.81640625" style="379" customWidth="1"/>
    <col min="9738" max="9738" width="13.7265625" style="379" customWidth="1"/>
    <col min="9739" max="9739" width="3" style="379" customWidth="1"/>
    <col min="9740" max="9984" width="10.26953125" style="379"/>
    <col min="9985" max="9985" width="1" style="379" customWidth="1"/>
    <col min="9986" max="9986" width="3.7265625" style="379" customWidth="1"/>
    <col min="9987" max="9987" width="4.54296875" style="379" customWidth="1"/>
    <col min="9988" max="9988" width="7.1796875" style="379" customWidth="1"/>
    <col min="9989" max="9989" width="8.7265625" style="379" customWidth="1"/>
    <col min="9990" max="9990" width="22.26953125" style="379" customWidth="1"/>
    <col min="9991" max="9991" width="18.453125" style="379" customWidth="1"/>
    <col min="9992" max="9992" width="13.7265625" style="379" customWidth="1"/>
    <col min="9993" max="9993" width="1.81640625" style="379" customWidth="1"/>
    <col min="9994" max="9994" width="13.7265625" style="379" customWidth="1"/>
    <col min="9995" max="9995" width="3" style="379" customWidth="1"/>
    <col min="9996" max="10240" width="10.26953125" style="379"/>
    <col min="10241" max="10241" width="1" style="379" customWidth="1"/>
    <col min="10242" max="10242" width="3.7265625" style="379" customWidth="1"/>
    <col min="10243" max="10243" width="4.54296875" style="379" customWidth="1"/>
    <col min="10244" max="10244" width="7.1796875" style="379" customWidth="1"/>
    <col min="10245" max="10245" width="8.7265625" style="379" customWidth="1"/>
    <col min="10246" max="10246" width="22.26953125" style="379" customWidth="1"/>
    <col min="10247" max="10247" width="18.453125" style="379" customWidth="1"/>
    <col min="10248" max="10248" width="13.7265625" style="379" customWidth="1"/>
    <col min="10249" max="10249" width="1.81640625" style="379" customWidth="1"/>
    <col min="10250" max="10250" width="13.7265625" style="379" customWidth="1"/>
    <col min="10251" max="10251" width="3" style="379" customWidth="1"/>
    <col min="10252" max="10496" width="10.26953125" style="379"/>
    <col min="10497" max="10497" width="1" style="379" customWidth="1"/>
    <col min="10498" max="10498" width="3.7265625" style="379" customWidth="1"/>
    <col min="10499" max="10499" width="4.54296875" style="379" customWidth="1"/>
    <col min="10500" max="10500" width="7.1796875" style="379" customWidth="1"/>
    <col min="10501" max="10501" width="8.7265625" style="379" customWidth="1"/>
    <col min="10502" max="10502" width="22.26953125" style="379" customWidth="1"/>
    <col min="10503" max="10503" width="18.453125" style="379" customWidth="1"/>
    <col min="10504" max="10504" width="13.7265625" style="379" customWidth="1"/>
    <col min="10505" max="10505" width="1.81640625" style="379" customWidth="1"/>
    <col min="10506" max="10506" width="13.7265625" style="379" customWidth="1"/>
    <col min="10507" max="10507" width="3" style="379" customWidth="1"/>
    <col min="10508" max="10752" width="10.26953125" style="379"/>
    <col min="10753" max="10753" width="1" style="379" customWidth="1"/>
    <col min="10754" max="10754" width="3.7265625" style="379" customWidth="1"/>
    <col min="10755" max="10755" width="4.54296875" style="379" customWidth="1"/>
    <col min="10756" max="10756" width="7.1796875" style="379" customWidth="1"/>
    <col min="10757" max="10757" width="8.7265625" style="379" customWidth="1"/>
    <col min="10758" max="10758" width="22.26953125" style="379" customWidth="1"/>
    <col min="10759" max="10759" width="18.453125" style="379" customWidth="1"/>
    <col min="10760" max="10760" width="13.7265625" style="379" customWidth="1"/>
    <col min="10761" max="10761" width="1.81640625" style="379" customWidth="1"/>
    <col min="10762" max="10762" width="13.7265625" style="379" customWidth="1"/>
    <col min="10763" max="10763" width="3" style="379" customWidth="1"/>
    <col min="10764" max="11008" width="10.26953125" style="379"/>
    <col min="11009" max="11009" width="1" style="379" customWidth="1"/>
    <col min="11010" max="11010" width="3.7265625" style="379" customWidth="1"/>
    <col min="11011" max="11011" width="4.54296875" style="379" customWidth="1"/>
    <col min="11012" max="11012" width="7.1796875" style="379" customWidth="1"/>
    <col min="11013" max="11013" width="8.7265625" style="379" customWidth="1"/>
    <col min="11014" max="11014" width="22.26953125" style="379" customWidth="1"/>
    <col min="11015" max="11015" width="18.453125" style="379" customWidth="1"/>
    <col min="11016" max="11016" width="13.7265625" style="379" customWidth="1"/>
    <col min="11017" max="11017" width="1.81640625" style="379" customWidth="1"/>
    <col min="11018" max="11018" width="13.7265625" style="379" customWidth="1"/>
    <col min="11019" max="11019" width="3" style="379" customWidth="1"/>
    <col min="11020" max="11264" width="10.26953125" style="379"/>
    <col min="11265" max="11265" width="1" style="379" customWidth="1"/>
    <col min="11266" max="11266" width="3.7265625" style="379" customWidth="1"/>
    <col min="11267" max="11267" width="4.54296875" style="379" customWidth="1"/>
    <col min="11268" max="11268" width="7.1796875" style="379" customWidth="1"/>
    <col min="11269" max="11269" width="8.7265625" style="379" customWidth="1"/>
    <col min="11270" max="11270" width="22.26953125" style="379" customWidth="1"/>
    <col min="11271" max="11271" width="18.453125" style="379" customWidth="1"/>
    <col min="11272" max="11272" width="13.7265625" style="379" customWidth="1"/>
    <col min="11273" max="11273" width="1.81640625" style="379" customWidth="1"/>
    <col min="11274" max="11274" width="13.7265625" style="379" customWidth="1"/>
    <col min="11275" max="11275" width="3" style="379" customWidth="1"/>
    <col min="11276" max="11520" width="10.26953125" style="379"/>
    <col min="11521" max="11521" width="1" style="379" customWidth="1"/>
    <col min="11522" max="11522" width="3.7265625" style="379" customWidth="1"/>
    <col min="11523" max="11523" width="4.54296875" style="379" customWidth="1"/>
    <col min="11524" max="11524" width="7.1796875" style="379" customWidth="1"/>
    <col min="11525" max="11525" width="8.7265625" style="379" customWidth="1"/>
    <col min="11526" max="11526" width="22.26953125" style="379" customWidth="1"/>
    <col min="11527" max="11527" width="18.453125" style="379" customWidth="1"/>
    <col min="11528" max="11528" width="13.7265625" style="379" customWidth="1"/>
    <col min="11529" max="11529" width="1.81640625" style="379" customWidth="1"/>
    <col min="11530" max="11530" width="13.7265625" style="379" customWidth="1"/>
    <col min="11531" max="11531" width="3" style="379" customWidth="1"/>
    <col min="11532" max="11776" width="10.26953125" style="379"/>
    <col min="11777" max="11777" width="1" style="379" customWidth="1"/>
    <col min="11778" max="11778" width="3.7265625" style="379" customWidth="1"/>
    <col min="11779" max="11779" width="4.54296875" style="379" customWidth="1"/>
    <col min="11780" max="11780" width="7.1796875" style="379" customWidth="1"/>
    <col min="11781" max="11781" width="8.7265625" style="379" customWidth="1"/>
    <col min="11782" max="11782" width="22.26953125" style="379" customWidth="1"/>
    <col min="11783" max="11783" width="18.453125" style="379" customWidth="1"/>
    <col min="11784" max="11784" width="13.7265625" style="379" customWidth="1"/>
    <col min="11785" max="11785" width="1.81640625" style="379" customWidth="1"/>
    <col min="11786" max="11786" width="13.7265625" style="379" customWidth="1"/>
    <col min="11787" max="11787" width="3" style="379" customWidth="1"/>
    <col min="11788" max="12032" width="10.26953125" style="379"/>
    <col min="12033" max="12033" width="1" style="379" customWidth="1"/>
    <col min="12034" max="12034" width="3.7265625" style="379" customWidth="1"/>
    <col min="12035" max="12035" width="4.54296875" style="379" customWidth="1"/>
    <col min="12036" max="12036" width="7.1796875" style="379" customWidth="1"/>
    <col min="12037" max="12037" width="8.7265625" style="379" customWidth="1"/>
    <col min="12038" max="12038" width="22.26953125" style="379" customWidth="1"/>
    <col min="12039" max="12039" width="18.453125" style="379" customWidth="1"/>
    <col min="12040" max="12040" width="13.7265625" style="379" customWidth="1"/>
    <col min="12041" max="12041" width="1.81640625" style="379" customWidth="1"/>
    <col min="12042" max="12042" width="13.7265625" style="379" customWidth="1"/>
    <col min="12043" max="12043" width="3" style="379" customWidth="1"/>
    <col min="12044" max="12288" width="10.26953125" style="379"/>
    <col min="12289" max="12289" width="1" style="379" customWidth="1"/>
    <col min="12290" max="12290" width="3.7265625" style="379" customWidth="1"/>
    <col min="12291" max="12291" width="4.54296875" style="379" customWidth="1"/>
    <col min="12292" max="12292" width="7.1796875" style="379" customWidth="1"/>
    <col min="12293" max="12293" width="8.7265625" style="379" customWidth="1"/>
    <col min="12294" max="12294" width="22.26953125" style="379" customWidth="1"/>
    <col min="12295" max="12295" width="18.453125" style="379" customWidth="1"/>
    <col min="12296" max="12296" width="13.7265625" style="379" customWidth="1"/>
    <col min="12297" max="12297" width="1.81640625" style="379" customWidth="1"/>
    <col min="12298" max="12298" width="13.7265625" style="379" customWidth="1"/>
    <col min="12299" max="12299" width="3" style="379" customWidth="1"/>
    <col min="12300" max="12544" width="10.26953125" style="379"/>
    <col min="12545" max="12545" width="1" style="379" customWidth="1"/>
    <col min="12546" max="12546" width="3.7265625" style="379" customWidth="1"/>
    <col min="12547" max="12547" width="4.54296875" style="379" customWidth="1"/>
    <col min="12548" max="12548" width="7.1796875" style="379" customWidth="1"/>
    <col min="12549" max="12549" width="8.7265625" style="379" customWidth="1"/>
    <col min="12550" max="12550" width="22.26953125" style="379" customWidth="1"/>
    <col min="12551" max="12551" width="18.453125" style="379" customWidth="1"/>
    <col min="12552" max="12552" width="13.7265625" style="379" customWidth="1"/>
    <col min="12553" max="12553" width="1.81640625" style="379" customWidth="1"/>
    <col min="12554" max="12554" width="13.7265625" style="379" customWidth="1"/>
    <col min="12555" max="12555" width="3" style="379" customWidth="1"/>
    <col min="12556" max="12800" width="10.26953125" style="379"/>
    <col min="12801" max="12801" width="1" style="379" customWidth="1"/>
    <col min="12802" max="12802" width="3.7265625" style="379" customWidth="1"/>
    <col min="12803" max="12803" width="4.54296875" style="379" customWidth="1"/>
    <col min="12804" max="12804" width="7.1796875" style="379" customWidth="1"/>
    <col min="12805" max="12805" width="8.7265625" style="379" customWidth="1"/>
    <col min="12806" max="12806" width="22.26953125" style="379" customWidth="1"/>
    <col min="12807" max="12807" width="18.453125" style="379" customWidth="1"/>
    <col min="12808" max="12808" width="13.7265625" style="379" customWidth="1"/>
    <col min="12809" max="12809" width="1.81640625" style="379" customWidth="1"/>
    <col min="12810" max="12810" width="13.7265625" style="379" customWidth="1"/>
    <col min="12811" max="12811" width="3" style="379" customWidth="1"/>
    <col min="12812" max="13056" width="10.26953125" style="379"/>
    <col min="13057" max="13057" width="1" style="379" customWidth="1"/>
    <col min="13058" max="13058" width="3.7265625" style="379" customWidth="1"/>
    <col min="13059" max="13059" width="4.54296875" style="379" customWidth="1"/>
    <col min="13060" max="13060" width="7.1796875" style="379" customWidth="1"/>
    <col min="13061" max="13061" width="8.7265625" style="379" customWidth="1"/>
    <col min="13062" max="13062" width="22.26953125" style="379" customWidth="1"/>
    <col min="13063" max="13063" width="18.453125" style="379" customWidth="1"/>
    <col min="13064" max="13064" width="13.7265625" style="379" customWidth="1"/>
    <col min="13065" max="13065" width="1.81640625" style="379" customWidth="1"/>
    <col min="13066" max="13066" width="13.7265625" style="379" customWidth="1"/>
    <col min="13067" max="13067" width="3" style="379" customWidth="1"/>
    <col min="13068" max="13312" width="10.26953125" style="379"/>
    <col min="13313" max="13313" width="1" style="379" customWidth="1"/>
    <col min="13314" max="13314" width="3.7265625" style="379" customWidth="1"/>
    <col min="13315" max="13315" width="4.54296875" style="379" customWidth="1"/>
    <col min="13316" max="13316" width="7.1796875" style="379" customWidth="1"/>
    <col min="13317" max="13317" width="8.7265625" style="379" customWidth="1"/>
    <col min="13318" max="13318" width="22.26953125" style="379" customWidth="1"/>
    <col min="13319" max="13319" width="18.453125" style="379" customWidth="1"/>
    <col min="13320" max="13320" width="13.7265625" style="379" customWidth="1"/>
    <col min="13321" max="13321" width="1.81640625" style="379" customWidth="1"/>
    <col min="13322" max="13322" width="13.7265625" style="379" customWidth="1"/>
    <col min="13323" max="13323" width="3" style="379" customWidth="1"/>
    <col min="13324" max="13568" width="10.26953125" style="379"/>
    <col min="13569" max="13569" width="1" style="379" customWidth="1"/>
    <col min="13570" max="13570" width="3.7265625" style="379" customWidth="1"/>
    <col min="13571" max="13571" width="4.54296875" style="379" customWidth="1"/>
    <col min="13572" max="13572" width="7.1796875" style="379" customWidth="1"/>
    <col min="13573" max="13573" width="8.7265625" style="379" customWidth="1"/>
    <col min="13574" max="13574" width="22.26953125" style="379" customWidth="1"/>
    <col min="13575" max="13575" width="18.453125" style="379" customWidth="1"/>
    <col min="13576" max="13576" width="13.7265625" style="379" customWidth="1"/>
    <col min="13577" max="13577" width="1.81640625" style="379" customWidth="1"/>
    <col min="13578" max="13578" width="13.7265625" style="379" customWidth="1"/>
    <col min="13579" max="13579" width="3" style="379" customWidth="1"/>
    <col min="13580" max="13824" width="10.26953125" style="379"/>
    <col min="13825" max="13825" width="1" style="379" customWidth="1"/>
    <col min="13826" max="13826" width="3.7265625" style="379" customWidth="1"/>
    <col min="13827" max="13827" width="4.54296875" style="379" customWidth="1"/>
    <col min="13828" max="13828" width="7.1796875" style="379" customWidth="1"/>
    <col min="13829" max="13829" width="8.7265625" style="379" customWidth="1"/>
    <col min="13830" max="13830" width="22.26953125" style="379" customWidth="1"/>
    <col min="13831" max="13831" width="18.453125" style="379" customWidth="1"/>
    <col min="13832" max="13832" width="13.7265625" style="379" customWidth="1"/>
    <col min="13833" max="13833" width="1.81640625" style="379" customWidth="1"/>
    <col min="13834" max="13834" width="13.7265625" style="379" customWidth="1"/>
    <col min="13835" max="13835" width="3" style="379" customWidth="1"/>
    <col min="13836" max="14080" width="10.26953125" style="379"/>
    <col min="14081" max="14081" width="1" style="379" customWidth="1"/>
    <col min="14082" max="14082" width="3.7265625" style="379" customWidth="1"/>
    <col min="14083" max="14083" width="4.54296875" style="379" customWidth="1"/>
    <col min="14084" max="14084" width="7.1796875" style="379" customWidth="1"/>
    <col min="14085" max="14085" width="8.7265625" style="379" customWidth="1"/>
    <col min="14086" max="14086" width="22.26953125" style="379" customWidth="1"/>
    <col min="14087" max="14087" width="18.453125" style="379" customWidth="1"/>
    <col min="14088" max="14088" width="13.7265625" style="379" customWidth="1"/>
    <col min="14089" max="14089" width="1.81640625" style="379" customWidth="1"/>
    <col min="14090" max="14090" width="13.7265625" style="379" customWidth="1"/>
    <col min="14091" max="14091" width="3" style="379" customWidth="1"/>
    <col min="14092" max="14336" width="10.26953125" style="379"/>
    <col min="14337" max="14337" width="1" style="379" customWidth="1"/>
    <col min="14338" max="14338" width="3.7265625" style="379" customWidth="1"/>
    <col min="14339" max="14339" width="4.54296875" style="379" customWidth="1"/>
    <col min="14340" max="14340" width="7.1796875" style="379" customWidth="1"/>
    <col min="14341" max="14341" width="8.7265625" style="379" customWidth="1"/>
    <col min="14342" max="14342" width="22.26953125" style="379" customWidth="1"/>
    <col min="14343" max="14343" width="18.453125" style="379" customWidth="1"/>
    <col min="14344" max="14344" width="13.7265625" style="379" customWidth="1"/>
    <col min="14345" max="14345" width="1.81640625" style="379" customWidth="1"/>
    <col min="14346" max="14346" width="13.7265625" style="379" customWidth="1"/>
    <col min="14347" max="14347" width="3" style="379" customWidth="1"/>
    <col min="14348" max="14592" width="10.26953125" style="379"/>
    <col min="14593" max="14593" width="1" style="379" customWidth="1"/>
    <col min="14594" max="14594" width="3.7265625" style="379" customWidth="1"/>
    <col min="14595" max="14595" width="4.54296875" style="379" customWidth="1"/>
    <col min="14596" max="14596" width="7.1796875" style="379" customWidth="1"/>
    <col min="14597" max="14597" width="8.7265625" style="379" customWidth="1"/>
    <col min="14598" max="14598" width="22.26953125" style="379" customWidth="1"/>
    <col min="14599" max="14599" width="18.453125" style="379" customWidth="1"/>
    <col min="14600" max="14600" width="13.7265625" style="379" customWidth="1"/>
    <col min="14601" max="14601" width="1.81640625" style="379" customWidth="1"/>
    <col min="14602" max="14602" width="13.7265625" style="379" customWidth="1"/>
    <col min="14603" max="14603" width="3" style="379" customWidth="1"/>
    <col min="14604" max="14848" width="10.26953125" style="379"/>
    <col min="14849" max="14849" width="1" style="379" customWidth="1"/>
    <col min="14850" max="14850" width="3.7265625" style="379" customWidth="1"/>
    <col min="14851" max="14851" width="4.54296875" style="379" customWidth="1"/>
    <col min="14852" max="14852" width="7.1796875" style="379" customWidth="1"/>
    <col min="14853" max="14853" width="8.7265625" style="379" customWidth="1"/>
    <col min="14854" max="14854" width="22.26953125" style="379" customWidth="1"/>
    <col min="14855" max="14855" width="18.453125" style="379" customWidth="1"/>
    <col min="14856" max="14856" width="13.7265625" style="379" customWidth="1"/>
    <col min="14857" max="14857" width="1.81640625" style="379" customWidth="1"/>
    <col min="14858" max="14858" width="13.7265625" style="379" customWidth="1"/>
    <col min="14859" max="14859" width="3" style="379" customWidth="1"/>
    <col min="14860" max="15104" width="10.26953125" style="379"/>
    <col min="15105" max="15105" width="1" style="379" customWidth="1"/>
    <col min="15106" max="15106" width="3.7265625" style="379" customWidth="1"/>
    <col min="15107" max="15107" width="4.54296875" style="379" customWidth="1"/>
    <col min="15108" max="15108" width="7.1796875" style="379" customWidth="1"/>
    <col min="15109" max="15109" width="8.7265625" style="379" customWidth="1"/>
    <col min="15110" max="15110" width="22.26953125" style="379" customWidth="1"/>
    <col min="15111" max="15111" width="18.453125" style="379" customWidth="1"/>
    <col min="15112" max="15112" width="13.7265625" style="379" customWidth="1"/>
    <col min="15113" max="15113" width="1.81640625" style="379" customWidth="1"/>
    <col min="15114" max="15114" width="13.7265625" style="379" customWidth="1"/>
    <col min="15115" max="15115" width="3" style="379" customWidth="1"/>
    <col min="15116" max="15360" width="10.26953125" style="379"/>
    <col min="15361" max="15361" width="1" style="379" customWidth="1"/>
    <col min="15362" max="15362" width="3.7265625" style="379" customWidth="1"/>
    <col min="15363" max="15363" width="4.54296875" style="379" customWidth="1"/>
    <col min="15364" max="15364" width="7.1796875" style="379" customWidth="1"/>
    <col min="15365" max="15365" width="8.7265625" style="379" customWidth="1"/>
    <col min="15366" max="15366" width="22.26953125" style="379" customWidth="1"/>
    <col min="15367" max="15367" width="18.453125" style="379" customWidth="1"/>
    <col min="15368" max="15368" width="13.7265625" style="379" customWidth="1"/>
    <col min="15369" max="15369" width="1.81640625" style="379" customWidth="1"/>
    <col min="15370" max="15370" width="13.7265625" style="379" customWidth="1"/>
    <col min="15371" max="15371" width="3" style="379" customWidth="1"/>
    <col min="15372" max="15616" width="10.26953125" style="379"/>
    <col min="15617" max="15617" width="1" style="379" customWidth="1"/>
    <col min="15618" max="15618" width="3.7265625" style="379" customWidth="1"/>
    <col min="15619" max="15619" width="4.54296875" style="379" customWidth="1"/>
    <col min="15620" max="15620" width="7.1796875" style="379" customWidth="1"/>
    <col min="15621" max="15621" width="8.7265625" style="379" customWidth="1"/>
    <col min="15622" max="15622" width="22.26953125" style="379" customWidth="1"/>
    <col min="15623" max="15623" width="18.453125" style="379" customWidth="1"/>
    <col min="15624" max="15624" width="13.7265625" style="379" customWidth="1"/>
    <col min="15625" max="15625" width="1.81640625" style="379" customWidth="1"/>
    <col min="15626" max="15626" width="13.7265625" style="379" customWidth="1"/>
    <col min="15627" max="15627" width="3" style="379" customWidth="1"/>
    <col min="15628" max="15872" width="10.26953125" style="379"/>
    <col min="15873" max="15873" width="1" style="379" customWidth="1"/>
    <col min="15874" max="15874" width="3.7265625" style="379" customWidth="1"/>
    <col min="15875" max="15875" width="4.54296875" style="379" customWidth="1"/>
    <col min="15876" max="15876" width="7.1796875" style="379" customWidth="1"/>
    <col min="15877" max="15877" width="8.7265625" style="379" customWidth="1"/>
    <col min="15878" max="15878" width="22.26953125" style="379" customWidth="1"/>
    <col min="15879" max="15879" width="18.453125" style="379" customWidth="1"/>
    <col min="15880" max="15880" width="13.7265625" style="379" customWidth="1"/>
    <col min="15881" max="15881" width="1.81640625" style="379" customWidth="1"/>
    <col min="15882" max="15882" width="13.7265625" style="379" customWidth="1"/>
    <col min="15883" max="15883" width="3" style="379" customWidth="1"/>
    <col min="15884" max="16128" width="10.26953125" style="379"/>
    <col min="16129" max="16129" width="1" style="379" customWidth="1"/>
    <col min="16130" max="16130" width="3.7265625" style="379" customWidth="1"/>
    <col min="16131" max="16131" width="4.54296875" style="379" customWidth="1"/>
    <col min="16132" max="16132" width="7.1796875" style="379" customWidth="1"/>
    <col min="16133" max="16133" width="8.7265625" style="379" customWidth="1"/>
    <col min="16134" max="16134" width="22.26953125" style="379" customWidth="1"/>
    <col min="16135" max="16135" width="18.453125" style="379" customWidth="1"/>
    <col min="16136" max="16136" width="13.7265625" style="379" customWidth="1"/>
    <col min="16137" max="16137" width="1.81640625" style="379" customWidth="1"/>
    <col min="16138" max="16138" width="13.7265625" style="379" customWidth="1"/>
    <col min="16139" max="16139" width="3" style="379" customWidth="1"/>
    <col min="16140" max="16384" width="10.26953125" style="379"/>
  </cols>
  <sheetData>
    <row r="1" spans="1:11" s="359" customFormat="1" ht="12" thickBot="1">
      <c r="A1" s="357" t="str">
        <f>'Annual Report'!$A$2</f>
        <v>Road Initials:    GTC           Year  2013</v>
      </c>
      <c r="B1" s="2535"/>
      <c r="C1" s="2535"/>
      <c r="D1" s="2535"/>
      <c r="E1" s="2535"/>
      <c r="F1" s="2535"/>
      <c r="K1" s="360">
        <v>11</v>
      </c>
    </row>
    <row r="2" spans="1:11" s="365" customFormat="1" ht="15.75" customHeight="1">
      <c r="A2" s="361" t="s">
        <v>1525</v>
      </c>
      <c r="B2" s="362"/>
      <c r="C2" s="363"/>
      <c r="D2" s="363"/>
      <c r="E2" s="363"/>
      <c r="F2" s="363"/>
      <c r="G2" s="363"/>
      <c r="H2" s="460"/>
      <c r="I2" s="363"/>
      <c r="J2" s="363"/>
      <c r="K2" s="364"/>
    </row>
    <row r="3" spans="1:11" s="365" customFormat="1" ht="15.75" customHeight="1">
      <c r="A3" s="366"/>
      <c r="B3" s="367"/>
      <c r="C3" s="368"/>
      <c r="D3" s="368"/>
      <c r="E3" s="368"/>
      <c r="F3" s="368"/>
      <c r="G3" s="368"/>
      <c r="H3" s="461"/>
      <c r="I3" s="368"/>
      <c r="J3" s="368"/>
      <c r="K3" s="369"/>
    </row>
    <row r="4" spans="1:11" s="373" customFormat="1" ht="11.5">
      <c r="A4" s="370" t="s">
        <v>671</v>
      </c>
      <c r="B4" s="371"/>
      <c r="C4" s="371"/>
      <c r="D4" s="371"/>
      <c r="E4" s="371"/>
      <c r="F4" s="371"/>
      <c r="G4" s="371"/>
      <c r="H4" s="462"/>
      <c r="I4" s="371"/>
      <c r="J4" s="371"/>
      <c r="K4" s="372"/>
    </row>
    <row r="5" spans="1:11" s="365" customFormat="1" ht="15" customHeight="1">
      <c r="A5" s="366" t="s">
        <v>808</v>
      </c>
      <c r="B5" s="367"/>
      <c r="C5" s="367"/>
      <c r="D5" s="367"/>
      <c r="E5" s="368"/>
      <c r="F5" s="368"/>
      <c r="G5" s="368"/>
      <c r="H5" s="368"/>
      <c r="I5" s="368"/>
      <c r="J5" s="368"/>
      <c r="K5" s="372"/>
    </row>
    <row r="6" spans="1:11" ht="11.5">
      <c r="A6" s="463"/>
      <c r="B6" s="375"/>
      <c r="C6" s="371"/>
      <c r="D6" s="376"/>
      <c r="E6" s="376"/>
      <c r="F6" s="368"/>
      <c r="G6" s="368"/>
      <c r="H6" s="464"/>
      <c r="I6" s="377"/>
      <c r="J6" s="377"/>
      <c r="K6" s="372"/>
    </row>
    <row r="7" spans="1:11" ht="11.5">
      <c r="A7" s="366"/>
      <c r="B7" s="382" t="s">
        <v>549</v>
      </c>
      <c r="C7" s="465"/>
      <c r="D7" s="414"/>
      <c r="E7" s="414"/>
      <c r="F7" s="383"/>
      <c r="G7" s="377"/>
      <c r="H7" s="464"/>
      <c r="I7" s="377"/>
      <c r="J7" s="377"/>
      <c r="K7" s="378"/>
    </row>
    <row r="8" spans="1:11" ht="11.5">
      <c r="A8" s="366"/>
      <c r="B8" s="381"/>
      <c r="C8" s="381"/>
      <c r="D8" s="383"/>
      <c r="E8" s="383"/>
      <c r="F8" s="383"/>
      <c r="G8" s="377"/>
      <c r="H8" s="464"/>
      <c r="I8" s="377"/>
      <c r="J8" s="377"/>
      <c r="K8" s="378"/>
    </row>
    <row r="9" spans="1:11" ht="11.5">
      <c r="A9" s="366"/>
      <c r="B9" s="436" t="s">
        <v>1698</v>
      </c>
      <c r="C9" s="381"/>
      <c r="D9" s="381"/>
      <c r="E9" s="383"/>
      <c r="F9" s="417"/>
      <c r="G9" s="389"/>
      <c r="H9" s="428"/>
      <c r="I9" s="418"/>
      <c r="J9" s="418"/>
      <c r="K9" s="378"/>
    </row>
    <row r="10" spans="1:11" ht="11.5">
      <c r="A10" s="366"/>
      <c r="B10" s="381"/>
      <c r="C10" s="381"/>
      <c r="D10" s="381"/>
      <c r="E10" s="383"/>
      <c r="F10" s="434"/>
      <c r="G10" s="389"/>
      <c r="H10" s="437" t="s">
        <v>450</v>
      </c>
      <c r="I10" s="438"/>
      <c r="J10" s="438"/>
      <c r="K10" s="378"/>
    </row>
    <row r="11" spans="1:11" ht="11.5">
      <c r="A11" s="366"/>
      <c r="B11" s="381"/>
      <c r="C11" s="381"/>
      <c r="D11" s="381"/>
      <c r="E11" s="383"/>
      <c r="F11" s="434"/>
      <c r="G11" s="389"/>
      <c r="H11" s="466" t="s">
        <v>1724</v>
      </c>
      <c r="I11" s="420"/>
      <c r="J11" s="466" t="s">
        <v>1421</v>
      </c>
      <c r="K11" s="378"/>
    </row>
    <row r="12" spans="1:11" ht="11.5">
      <c r="A12" s="366"/>
      <c r="B12" s="381"/>
      <c r="C12" s="381"/>
      <c r="D12" s="381"/>
      <c r="E12" s="383"/>
      <c r="F12" s="434"/>
      <c r="G12" s="389"/>
      <c r="H12" s="443"/>
      <c r="I12" s="411"/>
      <c r="J12" s="443"/>
      <c r="K12" s="378"/>
    </row>
    <row r="13" spans="1:11" ht="11.5">
      <c r="A13" s="366"/>
      <c r="B13" s="381"/>
      <c r="C13" s="384" t="s">
        <v>1687</v>
      </c>
      <c r="D13" s="389"/>
      <c r="E13" s="384"/>
      <c r="F13" s="434"/>
      <c r="G13" s="389"/>
      <c r="H13" s="2543">
        <v>-62442</v>
      </c>
      <c r="I13" s="2393"/>
      <c r="J13" s="2393">
        <v>-96151</v>
      </c>
      <c r="K13" s="378"/>
    </row>
    <row r="14" spans="1:11" ht="12" thickBot="1">
      <c r="A14" s="366"/>
      <c r="B14" s="381"/>
      <c r="C14" s="384" t="s">
        <v>1065</v>
      </c>
      <c r="D14" s="389"/>
      <c r="E14" s="384"/>
      <c r="F14" s="434"/>
      <c r="G14" s="389"/>
      <c r="H14" s="2394">
        <f>SUM(H13:H13)</f>
        <v>-62442</v>
      </c>
      <c r="I14" s="2395"/>
      <c r="J14" s="2394">
        <f>SUM(J13:J13)</f>
        <v>-96151</v>
      </c>
      <c r="K14" s="378"/>
    </row>
    <row r="15" spans="1:11" ht="12" thickTop="1">
      <c r="A15" s="366"/>
      <c r="B15" s="381"/>
      <c r="C15" s="384"/>
      <c r="D15" s="389"/>
      <c r="E15" s="384"/>
      <c r="F15" s="434"/>
      <c r="G15" s="389"/>
      <c r="H15" s="2391"/>
      <c r="I15" s="2391"/>
      <c r="J15" s="2391"/>
      <c r="K15" s="378"/>
    </row>
    <row r="16" spans="1:11" ht="11.5">
      <c r="A16" s="366"/>
      <c r="B16" s="436" t="s">
        <v>1699</v>
      </c>
      <c r="C16" s="381"/>
      <c r="D16" s="381"/>
      <c r="E16" s="383"/>
      <c r="F16" s="417"/>
      <c r="G16" s="389"/>
      <c r="H16" s="2392"/>
      <c r="I16" s="2392"/>
      <c r="J16" s="2392"/>
      <c r="K16" s="393"/>
    </row>
    <row r="17" spans="1:11" ht="11.5">
      <c r="A17" s="366"/>
      <c r="B17" s="381"/>
      <c r="C17" s="381"/>
      <c r="D17" s="381"/>
      <c r="E17" s="383"/>
      <c r="F17" s="434"/>
      <c r="G17" s="389"/>
      <c r="H17" s="2396" t="s">
        <v>450</v>
      </c>
      <c r="I17" s="2396"/>
      <c r="J17" s="2396"/>
      <c r="K17" s="393"/>
    </row>
    <row r="18" spans="1:11" ht="11.5">
      <c r="A18" s="366"/>
      <c r="B18" s="381"/>
      <c r="C18" s="381"/>
      <c r="D18" s="381"/>
      <c r="E18" s="383"/>
      <c r="F18" s="434"/>
      <c r="G18" s="389"/>
      <c r="H18" s="466" t="s">
        <v>1724</v>
      </c>
      <c r="I18" s="420"/>
      <c r="J18" s="466" t="s">
        <v>1421</v>
      </c>
      <c r="K18" s="393"/>
    </row>
    <row r="19" spans="1:11" ht="11.5">
      <c r="A19" s="366"/>
      <c r="B19" s="381"/>
      <c r="C19" s="381"/>
      <c r="D19" s="381"/>
      <c r="E19" s="383"/>
      <c r="F19" s="434"/>
      <c r="G19" s="389"/>
      <c r="H19" s="2397"/>
      <c r="I19" s="2397"/>
      <c r="J19" s="2397"/>
      <c r="K19" s="393"/>
    </row>
    <row r="20" spans="1:11" ht="12" customHeight="1">
      <c r="A20" s="366"/>
      <c r="B20" s="381"/>
      <c r="C20" s="384" t="s">
        <v>1229</v>
      </c>
      <c r="D20" s="389"/>
      <c r="E20" s="384"/>
      <c r="F20" s="434"/>
      <c r="G20" s="410"/>
      <c r="H20" s="2385">
        <v>52762</v>
      </c>
      <c r="I20" s="2385"/>
      <c r="J20" s="2385">
        <v>84473</v>
      </c>
      <c r="K20" s="393"/>
    </row>
    <row r="21" spans="1:11" ht="12" customHeight="1">
      <c r="A21" s="366"/>
      <c r="B21" s="381"/>
      <c r="C21" s="384" t="s">
        <v>217</v>
      </c>
      <c r="D21" s="389"/>
      <c r="E21" s="384"/>
      <c r="F21" s="434"/>
      <c r="G21" s="389"/>
      <c r="H21" s="2386">
        <v>0</v>
      </c>
      <c r="I21" s="2386"/>
      <c r="J21" s="2386">
        <v>20</v>
      </c>
      <c r="K21" s="393"/>
    </row>
    <row r="22" spans="1:11" ht="12" thickBot="1">
      <c r="A22" s="366"/>
      <c r="B22" s="381"/>
      <c r="C22" s="384" t="s">
        <v>1351</v>
      </c>
      <c r="D22" s="389"/>
      <c r="E22" s="384"/>
      <c r="F22" s="467"/>
      <c r="G22" s="389"/>
      <c r="H22" s="2387">
        <f>SUM(H20:H21)</f>
        <v>52762</v>
      </c>
      <c r="I22" s="2391"/>
      <c r="J22" s="2387">
        <f>SUM(J20:J21)</f>
        <v>84493</v>
      </c>
      <c r="K22" s="393"/>
    </row>
    <row r="23" spans="1:11" ht="4.5" customHeight="1" thickTop="1">
      <c r="A23" s="366"/>
      <c r="B23" s="381"/>
      <c r="C23" s="381"/>
      <c r="D23" s="384"/>
      <c r="E23" s="384"/>
      <c r="F23" s="387"/>
      <c r="G23" s="391"/>
      <c r="H23" s="2001"/>
      <c r="I23" s="2001"/>
      <c r="J23" s="2001"/>
      <c r="K23" s="393"/>
    </row>
    <row r="24" spans="1:11" ht="10" customHeight="1">
      <c r="A24" s="366"/>
      <c r="B24" s="381"/>
      <c r="C24" s="381"/>
      <c r="D24" s="384"/>
      <c r="E24" s="384"/>
      <c r="F24" s="387"/>
      <c r="G24" s="391"/>
      <c r="H24" s="2001"/>
      <c r="I24" s="2001"/>
      <c r="J24" s="2001"/>
      <c r="K24" s="393"/>
    </row>
    <row r="25" spans="1:11" ht="11.5">
      <c r="A25" s="366"/>
      <c r="B25" s="417" t="s">
        <v>1056</v>
      </c>
      <c r="C25" s="417"/>
      <c r="D25" s="418"/>
      <c r="E25" s="386"/>
      <c r="F25" s="387"/>
      <c r="G25" s="391"/>
      <c r="H25" s="2001"/>
      <c r="I25" s="2001"/>
      <c r="J25" s="2001"/>
      <c r="K25" s="393"/>
    </row>
    <row r="26" spans="1:11" ht="11.5">
      <c r="A26" s="366"/>
      <c r="B26" s="417"/>
      <c r="C26" s="417"/>
      <c r="D26" s="417"/>
      <c r="E26" s="386"/>
      <c r="F26" s="387"/>
      <c r="G26" s="391"/>
      <c r="H26" s="2396" t="s">
        <v>672</v>
      </c>
      <c r="I26" s="468"/>
      <c r="J26" s="468"/>
      <c r="K26" s="393"/>
    </row>
    <row r="27" spans="1:11" ht="12.75" customHeight="1">
      <c r="A27" s="366"/>
      <c r="B27" s="401"/>
      <c r="C27" s="401"/>
      <c r="D27" s="401" t="s">
        <v>1200</v>
      </c>
      <c r="E27" s="386"/>
      <c r="F27" s="387"/>
      <c r="G27" s="391"/>
      <c r="H27" s="466" t="s">
        <v>1724</v>
      </c>
      <c r="I27" s="420"/>
      <c r="J27" s="466" t="s">
        <v>1421</v>
      </c>
      <c r="K27" s="393"/>
    </row>
    <row r="28" spans="1:11" ht="11.5">
      <c r="A28" s="366"/>
      <c r="B28" s="401"/>
      <c r="C28" s="401"/>
      <c r="D28" s="401"/>
      <c r="E28" s="386"/>
      <c r="F28" s="387"/>
      <c r="G28" s="391"/>
      <c r="H28" s="2397"/>
      <c r="I28" s="411"/>
      <c r="J28" s="443"/>
      <c r="K28" s="393"/>
    </row>
    <row r="29" spans="1:11" ht="12" customHeight="1">
      <c r="A29" s="366"/>
      <c r="B29" s="401"/>
      <c r="C29" s="384" t="s">
        <v>674</v>
      </c>
      <c r="D29" s="389"/>
      <c r="E29" s="384"/>
      <c r="F29" s="387"/>
      <c r="G29" s="391"/>
      <c r="H29" s="2385">
        <v>6459</v>
      </c>
      <c r="I29" s="469"/>
      <c r="J29" s="2385">
        <v>6065</v>
      </c>
      <c r="K29" s="393"/>
    </row>
    <row r="30" spans="1:11" ht="12" customHeight="1">
      <c r="A30" s="366"/>
      <c r="B30" s="401"/>
      <c r="C30" s="384" t="s">
        <v>675</v>
      </c>
      <c r="D30" s="389"/>
      <c r="E30" s="384"/>
      <c r="F30" s="387"/>
      <c r="G30" s="387"/>
      <c r="H30" s="2386">
        <v>8711</v>
      </c>
      <c r="I30" s="422"/>
      <c r="J30" s="2386">
        <v>10463</v>
      </c>
      <c r="K30" s="393"/>
    </row>
    <row r="31" spans="1:11" ht="12" customHeight="1">
      <c r="A31" s="366"/>
      <c r="B31" s="401"/>
      <c r="C31" s="384" t="s">
        <v>1688</v>
      </c>
      <c r="D31" s="389"/>
      <c r="E31" s="384"/>
      <c r="F31" s="387"/>
      <c r="G31" s="387"/>
      <c r="H31" s="2386">
        <v>3778</v>
      </c>
      <c r="I31" s="424"/>
      <c r="J31" s="2386">
        <v>-12178</v>
      </c>
      <c r="K31" s="393"/>
    </row>
    <row r="32" spans="1:11" ht="12" customHeight="1">
      <c r="A32" s="366"/>
      <c r="B32" s="401"/>
      <c r="C32" s="384" t="s">
        <v>451</v>
      </c>
      <c r="D32" s="389"/>
      <c r="E32" s="384"/>
      <c r="F32" s="387"/>
      <c r="G32" s="387"/>
      <c r="H32" s="2386">
        <v>-10447</v>
      </c>
      <c r="I32" s="422"/>
      <c r="J32" s="2386">
        <v>-9653</v>
      </c>
      <c r="K32" s="393"/>
    </row>
    <row r="33" spans="1:11" ht="12" customHeight="1">
      <c r="A33" s="366"/>
      <c r="B33" s="401"/>
      <c r="C33" s="384" t="s">
        <v>1689</v>
      </c>
      <c r="D33" s="389"/>
      <c r="E33" s="384"/>
      <c r="F33" s="387"/>
      <c r="G33" s="387"/>
      <c r="H33" s="2386">
        <v>20</v>
      </c>
      <c r="I33" s="424"/>
      <c r="J33" s="2386">
        <v>78</v>
      </c>
      <c r="K33" s="393"/>
    </row>
    <row r="34" spans="1:11" ht="12" customHeight="1">
      <c r="A34" s="366"/>
      <c r="B34" s="401"/>
      <c r="C34" s="401" t="s">
        <v>681</v>
      </c>
      <c r="D34" s="389"/>
      <c r="E34" s="386"/>
      <c r="F34" s="387"/>
      <c r="G34" s="387"/>
      <c r="H34" s="2386">
        <v>6318</v>
      </c>
      <c r="I34" s="424"/>
      <c r="J34" s="2386">
        <v>5486</v>
      </c>
      <c r="K34" s="393"/>
    </row>
    <row r="35" spans="1:11" ht="12" thickBot="1">
      <c r="A35" s="366"/>
      <c r="C35" s="1956" t="s">
        <v>172</v>
      </c>
      <c r="H35" s="2387">
        <f>SUM(H29:H34)</f>
        <v>14839</v>
      </c>
      <c r="I35" s="422"/>
      <c r="J35" s="450">
        <f>SUM(J29:J34)</f>
        <v>261</v>
      </c>
      <c r="K35" s="393"/>
    </row>
    <row r="36" spans="1:11" ht="12" thickTop="1">
      <c r="A36" s="366"/>
      <c r="B36" s="417"/>
      <c r="C36" s="389"/>
      <c r="D36" s="389"/>
      <c r="E36" s="389"/>
      <c r="F36" s="453"/>
      <c r="G36" s="422"/>
      <c r="H36" s="1991"/>
      <c r="K36" s="393"/>
    </row>
    <row r="37" spans="1:11" ht="11.5">
      <c r="A37" s="366"/>
      <c r="B37" s="389" t="s">
        <v>615</v>
      </c>
      <c r="C37" s="417"/>
      <c r="D37" s="386"/>
      <c r="E37" s="389"/>
      <c r="H37" s="2396"/>
      <c r="I37" s="468"/>
      <c r="J37" s="438"/>
      <c r="K37" s="393"/>
    </row>
    <row r="38" spans="1:11" ht="11.5">
      <c r="A38" s="366"/>
      <c r="B38" s="401"/>
      <c r="C38" s="401"/>
      <c r="D38" s="386"/>
      <c r="E38" s="389"/>
      <c r="H38" s="2396" t="s">
        <v>450</v>
      </c>
      <c r="I38" s="438"/>
      <c r="J38" s="438"/>
      <c r="K38" s="393"/>
    </row>
    <row r="39" spans="1:11" ht="11.5">
      <c r="A39" s="366"/>
      <c r="B39" s="440"/>
      <c r="C39" s="401"/>
      <c r="D39" s="386"/>
      <c r="E39" s="389"/>
      <c r="H39" s="466" t="s">
        <v>1724</v>
      </c>
      <c r="I39" s="420"/>
      <c r="J39" s="466" t="s">
        <v>1421</v>
      </c>
      <c r="K39" s="393"/>
    </row>
    <row r="40" spans="1:11" ht="11.5">
      <c r="A40" s="366"/>
      <c r="B40" s="401"/>
      <c r="C40" s="401" t="s">
        <v>1195</v>
      </c>
      <c r="D40" s="386"/>
      <c r="E40" s="389"/>
      <c r="H40" s="2397"/>
      <c r="I40" s="411"/>
      <c r="J40" s="443"/>
      <c r="K40" s="393"/>
    </row>
    <row r="41" spans="1:11" ht="12" customHeight="1">
      <c r="A41" s="366"/>
      <c r="B41" s="401"/>
      <c r="C41" s="401"/>
      <c r="D41" s="386"/>
      <c r="E41" s="389"/>
      <c r="H41" s="2398"/>
      <c r="I41" s="471"/>
      <c r="J41" s="470"/>
      <c r="K41" s="393"/>
    </row>
    <row r="42" spans="1:11" ht="12" customHeight="1">
      <c r="A42" s="366"/>
      <c r="B42" s="401"/>
      <c r="C42" s="401" t="s">
        <v>1196</v>
      </c>
      <c r="D42" s="386"/>
      <c r="E42" s="389"/>
      <c r="H42" s="2398">
        <v>4.5400000000000003E-2</v>
      </c>
      <c r="I42" s="421"/>
      <c r="J42" s="2398">
        <v>3.61E-2</v>
      </c>
      <c r="K42" s="393"/>
    </row>
    <row r="43" spans="1:11" ht="11.5">
      <c r="A43" s="366"/>
      <c r="B43" s="401"/>
      <c r="C43" s="418" t="s">
        <v>1197</v>
      </c>
      <c r="D43" s="386"/>
      <c r="E43" s="389"/>
      <c r="H43" s="2398">
        <v>4.0300000000000002E-2</v>
      </c>
      <c r="I43" s="421"/>
      <c r="J43" s="2398">
        <v>4.02E-2</v>
      </c>
      <c r="K43" s="393"/>
    </row>
    <row r="44" spans="1:11" ht="11.5">
      <c r="A44" s="366"/>
      <c r="B44" s="401"/>
      <c r="C44" s="401"/>
      <c r="D44" s="386"/>
      <c r="E44" s="389"/>
      <c r="H44" s="2391"/>
      <c r="I44" s="422"/>
      <c r="J44" s="2391"/>
      <c r="K44" s="393"/>
    </row>
    <row r="45" spans="1:11" ht="10.5" customHeight="1">
      <c r="A45" s="366"/>
      <c r="B45" s="401"/>
      <c r="C45" s="401" t="s">
        <v>1198</v>
      </c>
      <c r="D45" s="386"/>
      <c r="E45" s="389"/>
      <c r="H45" s="2009"/>
      <c r="I45" s="401"/>
      <c r="J45" s="2009"/>
      <c r="K45" s="393"/>
    </row>
    <row r="46" spans="1:11" ht="12" customHeight="1">
      <c r="A46" s="366"/>
      <c r="B46" s="401"/>
      <c r="C46" s="401"/>
      <c r="D46" s="386"/>
      <c r="E46" s="389"/>
      <c r="H46" s="2398"/>
      <c r="I46" s="422"/>
      <c r="J46" s="2398"/>
      <c r="K46" s="393"/>
    </row>
    <row r="47" spans="1:11" ht="12" customHeight="1">
      <c r="A47" s="366"/>
      <c r="B47" s="401"/>
      <c r="C47" s="401" t="s">
        <v>1196</v>
      </c>
      <c r="D47" s="386"/>
      <c r="E47" s="389"/>
      <c r="H47" s="2398">
        <v>3.61E-2</v>
      </c>
      <c r="I47" s="421"/>
      <c r="J47" s="2398">
        <v>4.4400000000000002E-2</v>
      </c>
      <c r="K47" s="393"/>
    </row>
    <row r="48" spans="1:11" ht="12" customHeight="1">
      <c r="A48" s="366"/>
      <c r="B48" s="401"/>
      <c r="C48" s="401" t="s">
        <v>1197</v>
      </c>
      <c r="D48" s="386"/>
      <c r="E48" s="389"/>
      <c r="H48" s="2398">
        <v>4.02E-2</v>
      </c>
      <c r="I48" s="421"/>
      <c r="J48" s="2398">
        <v>4.0300000000000002E-2</v>
      </c>
      <c r="K48" s="393"/>
    </row>
    <row r="49" spans="1:11" ht="12" customHeight="1">
      <c r="A49" s="366"/>
      <c r="B49" s="401"/>
      <c r="C49" s="401" t="s">
        <v>1199</v>
      </c>
      <c r="D49" s="389"/>
      <c r="E49" s="386"/>
      <c r="F49" s="387"/>
      <c r="G49" s="387"/>
      <c r="H49" s="2399">
        <v>7.0000000000000007E-2</v>
      </c>
      <c r="I49" s="421"/>
      <c r="J49" s="2399">
        <v>7.2499999999999995E-2</v>
      </c>
      <c r="K49" s="393"/>
    </row>
    <row r="50" spans="1:11" ht="12" customHeight="1">
      <c r="A50" s="366"/>
      <c r="B50" s="401"/>
      <c r="C50" s="440"/>
      <c r="D50" s="389"/>
      <c r="E50" s="386"/>
      <c r="F50" s="387"/>
      <c r="G50" s="387"/>
      <c r="H50" s="453"/>
      <c r="I50" s="422"/>
      <c r="J50" s="424"/>
      <c r="K50" s="393"/>
    </row>
    <row r="51" spans="1:11" ht="12" customHeight="1">
      <c r="A51" s="366"/>
      <c r="B51" s="401"/>
      <c r="C51" s="440"/>
      <c r="D51" s="389"/>
      <c r="E51" s="386"/>
      <c r="F51" s="387"/>
      <c r="G51" s="387"/>
      <c r="H51" s="453"/>
      <c r="I51" s="422"/>
      <c r="J51" s="424"/>
      <c r="K51" s="393"/>
    </row>
    <row r="52" spans="1:11" ht="15.75" customHeight="1">
      <c r="A52" s="366"/>
      <c r="B52" s="401"/>
      <c r="C52" s="440"/>
      <c r="D52" s="389"/>
      <c r="E52" s="386"/>
      <c r="F52" s="387"/>
      <c r="G52" s="387"/>
      <c r="H52" s="453"/>
      <c r="I52" s="422"/>
      <c r="J52" s="424"/>
      <c r="K52" s="393"/>
    </row>
    <row r="53" spans="1:11" ht="15.75" customHeight="1">
      <c r="A53" s="366"/>
      <c r="B53" s="401"/>
      <c r="C53" s="440"/>
      <c r="D53" s="389"/>
      <c r="E53" s="386"/>
      <c r="F53" s="387"/>
      <c r="G53" s="387"/>
      <c r="H53" s="453"/>
      <c r="I53" s="422"/>
      <c r="J53" s="424"/>
      <c r="K53" s="393"/>
    </row>
    <row r="54" spans="1:11" ht="15.75" customHeight="1">
      <c r="A54" s="366"/>
      <c r="B54" s="401"/>
      <c r="C54" s="440"/>
      <c r="D54" s="389"/>
      <c r="E54" s="386"/>
      <c r="F54" s="387"/>
      <c r="G54" s="387"/>
      <c r="H54" s="453"/>
      <c r="I54" s="422"/>
      <c r="J54" s="424"/>
      <c r="K54" s="393"/>
    </row>
    <row r="55" spans="1:11" ht="15.75" customHeight="1">
      <c r="A55" s="366"/>
      <c r="B55" s="401"/>
      <c r="C55" s="440"/>
      <c r="D55" s="389"/>
      <c r="E55" s="386"/>
      <c r="F55" s="387"/>
      <c r="G55" s="387"/>
      <c r="H55" s="453"/>
      <c r="I55" s="422"/>
      <c r="J55" s="424"/>
      <c r="K55" s="393"/>
    </row>
    <row r="56" spans="1:11" ht="15.75" customHeight="1">
      <c r="A56" s="366"/>
      <c r="B56" s="401"/>
      <c r="C56" s="440"/>
      <c r="D56" s="389"/>
      <c r="E56" s="386"/>
      <c r="F56" s="387"/>
      <c r="G56" s="387"/>
      <c r="H56" s="453"/>
      <c r="I56" s="422"/>
      <c r="J56" s="424"/>
      <c r="K56" s="393"/>
    </row>
    <row r="57" spans="1:11" ht="19.899999999999999" customHeight="1">
      <c r="A57" s="366"/>
      <c r="B57" s="401"/>
      <c r="C57" s="379"/>
      <c r="D57" s="379"/>
      <c r="E57" s="379"/>
      <c r="G57" s="387"/>
      <c r="H57" s="453"/>
      <c r="I57" s="422"/>
      <c r="J57" s="424"/>
      <c r="K57" s="393"/>
    </row>
    <row r="58" spans="1:11" ht="46.5" customHeight="1" thickBot="1">
      <c r="A58" s="454"/>
      <c r="B58" s="404"/>
      <c r="C58" s="404"/>
      <c r="D58" s="404"/>
      <c r="E58" s="404"/>
      <c r="F58" s="404"/>
      <c r="G58" s="404"/>
      <c r="H58" s="473"/>
      <c r="I58" s="404"/>
      <c r="J58" s="404"/>
      <c r="K58" s="405"/>
    </row>
    <row r="59" spans="1:11" ht="11.5">
      <c r="A59" s="2686" t="s">
        <v>195</v>
      </c>
      <c r="B59" s="2686"/>
      <c r="C59" s="2686"/>
      <c r="D59" s="2686"/>
      <c r="E59" s="2686"/>
      <c r="F59" s="2686"/>
      <c r="G59" s="2686"/>
      <c r="H59" s="2686"/>
      <c r="I59" s="2686"/>
      <c r="J59" s="2686"/>
      <c r="K59" s="2686"/>
    </row>
    <row r="60" spans="1:11">
      <c r="E60" s="407"/>
      <c r="F60" s="407"/>
      <c r="G60" s="407"/>
      <c r="H60" s="474"/>
      <c r="I60" s="407"/>
      <c r="J60" s="407"/>
      <c r="K60" s="407"/>
    </row>
    <row r="61" spans="1:11">
      <c r="E61" s="407"/>
      <c r="F61" s="407"/>
      <c r="G61" s="407"/>
      <c r="H61" s="474"/>
      <c r="I61" s="407"/>
      <c r="J61" s="407"/>
      <c r="K61" s="407"/>
    </row>
    <row r="62" spans="1:11">
      <c r="E62" s="407"/>
      <c r="F62" s="407"/>
      <c r="G62" s="407"/>
      <c r="H62" s="474"/>
      <c r="I62" s="407"/>
      <c r="J62" s="407"/>
      <c r="K62" s="407"/>
    </row>
    <row r="63" spans="1:11">
      <c r="E63" s="407"/>
      <c r="F63" s="407"/>
      <c r="G63" s="407"/>
      <c r="H63" s="474"/>
      <c r="I63" s="407"/>
      <c r="J63" s="407"/>
      <c r="K63" s="407"/>
    </row>
    <row r="64" spans="1:11">
      <c r="E64" s="407"/>
      <c r="F64" s="407"/>
      <c r="G64" s="407"/>
      <c r="H64" s="474"/>
      <c r="I64" s="407"/>
      <c r="J64" s="407"/>
      <c r="K64" s="407"/>
    </row>
    <row r="65" spans="5:11">
      <c r="E65" s="407"/>
      <c r="F65" s="407"/>
      <c r="G65" s="407"/>
      <c r="H65" s="474"/>
      <c r="I65" s="407"/>
      <c r="J65" s="407"/>
      <c r="K65" s="407"/>
    </row>
  </sheetData>
  <mergeCells count="1">
    <mergeCell ref="A59:K59"/>
  </mergeCells>
  <phoneticPr fontId="0" type="noConversion"/>
  <printOptions horizontalCentered="1" gridLinesSet="0"/>
  <pageMargins left="0.5" right="0.5" top="0.75" bottom="0.25" header="0.5" footer="0.5"/>
  <pageSetup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T81"/>
  <sheetViews>
    <sheetView showGridLines="0" zoomScaleNormal="100" workbookViewId="0">
      <selection sqref="A1:B1"/>
    </sheetView>
  </sheetViews>
  <sheetFormatPr defaultColWidth="10.26953125" defaultRowHeight="11.5"/>
  <cols>
    <col min="1" max="1" width="1" style="365" customWidth="1"/>
    <col min="2" max="2" width="3.7265625" style="365" customWidth="1"/>
    <col min="3" max="3" width="24.54296875" style="458" customWidth="1"/>
    <col min="4" max="4" width="4" style="458" customWidth="1"/>
    <col min="5" max="5" width="2.54296875" style="458" customWidth="1"/>
    <col min="6" max="6" width="8.81640625" style="458" customWidth="1"/>
    <col min="7" max="7" width="13" style="365" customWidth="1"/>
    <col min="8" max="8" width="2.54296875" style="365" customWidth="1"/>
    <col min="9" max="9" width="10.54296875" style="365" customWidth="1"/>
    <col min="10" max="10" width="2.54296875" style="365" customWidth="1"/>
    <col min="11" max="11" width="8.1796875" style="365" customWidth="1"/>
    <col min="12" max="12" width="2.54296875" style="365" customWidth="1"/>
    <col min="13" max="13" width="7.7265625" style="365" customWidth="1"/>
    <col min="14" max="14" width="2.54296875" style="483" customWidth="1"/>
    <col min="15" max="15" width="1" style="365" hidden="1" customWidth="1"/>
    <col min="16" max="16" width="0.81640625" style="365" customWidth="1"/>
    <col min="17" max="17" width="4.7265625" style="365" customWidth="1"/>
    <col min="18" max="18" width="0.81640625" style="365" customWidth="1"/>
    <col min="19" max="256" width="10.26953125" style="365"/>
    <col min="257" max="257" width="1" style="365" customWidth="1"/>
    <col min="258" max="258" width="3.7265625" style="365" customWidth="1"/>
    <col min="259" max="259" width="24.54296875" style="365" customWidth="1"/>
    <col min="260" max="260" width="4" style="365" customWidth="1"/>
    <col min="261" max="261" width="2.54296875" style="365" customWidth="1"/>
    <col min="262" max="262" width="8.81640625" style="365" customWidth="1"/>
    <col min="263" max="263" width="13" style="365" customWidth="1"/>
    <col min="264" max="264" width="2.54296875" style="365" customWidth="1"/>
    <col min="265" max="265" width="10.54296875" style="365" customWidth="1"/>
    <col min="266" max="266" width="2.54296875" style="365" customWidth="1"/>
    <col min="267" max="267" width="8.1796875" style="365" customWidth="1"/>
    <col min="268" max="268" width="2.54296875" style="365" customWidth="1"/>
    <col min="269" max="269" width="7.7265625" style="365" customWidth="1"/>
    <col min="270" max="270" width="2.54296875" style="365" customWidth="1"/>
    <col min="271" max="271" width="0" style="365" hidden="1" customWidth="1"/>
    <col min="272" max="272" width="0.81640625" style="365" customWidth="1"/>
    <col min="273" max="273" width="2.7265625" style="365" customWidth="1"/>
    <col min="274" max="274" width="0.81640625" style="365" customWidth="1"/>
    <col min="275" max="512" width="10.26953125" style="365"/>
    <col min="513" max="513" width="1" style="365" customWidth="1"/>
    <col min="514" max="514" width="3.7265625" style="365" customWidth="1"/>
    <col min="515" max="515" width="24.54296875" style="365" customWidth="1"/>
    <col min="516" max="516" width="4" style="365" customWidth="1"/>
    <col min="517" max="517" width="2.54296875" style="365" customWidth="1"/>
    <col min="518" max="518" width="8.81640625" style="365" customWidth="1"/>
    <col min="519" max="519" width="13" style="365" customWidth="1"/>
    <col min="520" max="520" width="2.54296875" style="365" customWidth="1"/>
    <col min="521" max="521" width="10.54296875" style="365" customWidth="1"/>
    <col min="522" max="522" width="2.54296875" style="365" customWidth="1"/>
    <col min="523" max="523" width="8.1796875" style="365" customWidth="1"/>
    <col min="524" max="524" width="2.54296875" style="365" customWidth="1"/>
    <col min="525" max="525" width="7.7265625" style="365" customWidth="1"/>
    <col min="526" max="526" width="2.54296875" style="365" customWidth="1"/>
    <col min="527" max="527" width="0" style="365" hidden="1" customWidth="1"/>
    <col min="528" max="528" width="0.81640625" style="365" customWidth="1"/>
    <col min="529" max="529" width="2.7265625" style="365" customWidth="1"/>
    <col min="530" max="530" width="0.81640625" style="365" customWidth="1"/>
    <col min="531" max="768" width="10.26953125" style="365"/>
    <col min="769" max="769" width="1" style="365" customWidth="1"/>
    <col min="770" max="770" width="3.7265625" style="365" customWidth="1"/>
    <col min="771" max="771" width="24.54296875" style="365" customWidth="1"/>
    <col min="772" max="772" width="4" style="365" customWidth="1"/>
    <col min="773" max="773" width="2.54296875" style="365" customWidth="1"/>
    <col min="774" max="774" width="8.81640625" style="365" customWidth="1"/>
    <col min="775" max="775" width="13" style="365" customWidth="1"/>
    <col min="776" max="776" width="2.54296875" style="365" customWidth="1"/>
    <col min="777" max="777" width="10.54296875" style="365" customWidth="1"/>
    <col min="778" max="778" width="2.54296875" style="365" customWidth="1"/>
    <col min="779" max="779" width="8.1796875" style="365" customWidth="1"/>
    <col min="780" max="780" width="2.54296875" style="365" customWidth="1"/>
    <col min="781" max="781" width="7.7265625" style="365" customWidth="1"/>
    <col min="782" max="782" width="2.54296875" style="365" customWidth="1"/>
    <col min="783" max="783" width="0" style="365" hidden="1" customWidth="1"/>
    <col min="784" max="784" width="0.81640625" style="365" customWidth="1"/>
    <col min="785" max="785" width="2.7265625" style="365" customWidth="1"/>
    <col min="786" max="786" width="0.81640625" style="365" customWidth="1"/>
    <col min="787" max="1024" width="10.26953125" style="365"/>
    <col min="1025" max="1025" width="1" style="365" customWidth="1"/>
    <col min="1026" max="1026" width="3.7265625" style="365" customWidth="1"/>
    <col min="1027" max="1027" width="24.54296875" style="365" customWidth="1"/>
    <col min="1028" max="1028" width="4" style="365" customWidth="1"/>
    <col min="1029" max="1029" width="2.54296875" style="365" customWidth="1"/>
    <col min="1030" max="1030" width="8.81640625" style="365" customWidth="1"/>
    <col min="1031" max="1031" width="13" style="365" customWidth="1"/>
    <col min="1032" max="1032" width="2.54296875" style="365" customWidth="1"/>
    <col min="1033" max="1033" width="10.54296875" style="365" customWidth="1"/>
    <col min="1034" max="1034" width="2.54296875" style="365" customWidth="1"/>
    <col min="1035" max="1035" width="8.1796875" style="365" customWidth="1"/>
    <col min="1036" max="1036" width="2.54296875" style="365" customWidth="1"/>
    <col min="1037" max="1037" width="7.7265625" style="365" customWidth="1"/>
    <col min="1038" max="1038" width="2.54296875" style="365" customWidth="1"/>
    <col min="1039" max="1039" width="0" style="365" hidden="1" customWidth="1"/>
    <col min="1040" max="1040" width="0.81640625" style="365" customWidth="1"/>
    <col min="1041" max="1041" width="2.7265625" style="365" customWidth="1"/>
    <col min="1042" max="1042" width="0.81640625" style="365" customWidth="1"/>
    <col min="1043" max="1280" width="10.26953125" style="365"/>
    <col min="1281" max="1281" width="1" style="365" customWidth="1"/>
    <col min="1282" max="1282" width="3.7265625" style="365" customWidth="1"/>
    <col min="1283" max="1283" width="24.54296875" style="365" customWidth="1"/>
    <col min="1284" max="1284" width="4" style="365" customWidth="1"/>
    <col min="1285" max="1285" width="2.54296875" style="365" customWidth="1"/>
    <col min="1286" max="1286" width="8.81640625" style="365" customWidth="1"/>
    <col min="1287" max="1287" width="13" style="365" customWidth="1"/>
    <col min="1288" max="1288" width="2.54296875" style="365" customWidth="1"/>
    <col min="1289" max="1289" width="10.54296875" style="365" customWidth="1"/>
    <col min="1290" max="1290" width="2.54296875" style="365" customWidth="1"/>
    <col min="1291" max="1291" width="8.1796875" style="365" customWidth="1"/>
    <col min="1292" max="1292" width="2.54296875" style="365" customWidth="1"/>
    <col min="1293" max="1293" width="7.7265625" style="365" customWidth="1"/>
    <col min="1294" max="1294" width="2.54296875" style="365" customWidth="1"/>
    <col min="1295" max="1295" width="0" style="365" hidden="1" customWidth="1"/>
    <col min="1296" max="1296" width="0.81640625" style="365" customWidth="1"/>
    <col min="1297" max="1297" width="2.7265625" style="365" customWidth="1"/>
    <col min="1298" max="1298" width="0.81640625" style="365" customWidth="1"/>
    <col min="1299" max="1536" width="10.26953125" style="365"/>
    <col min="1537" max="1537" width="1" style="365" customWidth="1"/>
    <col min="1538" max="1538" width="3.7265625" style="365" customWidth="1"/>
    <col min="1539" max="1539" width="24.54296875" style="365" customWidth="1"/>
    <col min="1540" max="1540" width="4" style="365" customWidth="1"/>
    <col min="1541" max="1541" width="2.54296875" style="365" customWidth="1"/>
    <col min="1542" max="1542" width="8.81640625" style="365" customWidth="1"/>
    <col min="1543" max="1543" width="13" style="365" customWidth="1"/>
    <col min="1544" max="1544" width="2.54296875" style="365" customWidth="1"/>
    <col min="1545" max="1545" width="10.54296875" style="365" customWidth="1"/>
    <col min="1546" max="1546" width="2.54296875" style="365" customWidth="1"/>
    <col min="1547" max="1547" width="8.1796875" style="365" customWidth="1"/>
    <col min="1548" max="1548" width="2.54296875" style="365" customWidth="1"/>
    <col min="1549" max="1549" width="7.7265625" style="365" customWidth="1"/>
    <col min="1550" max="1550" width="2.54296875" style="365" customWidth="1"/>
    <col min="1551" max="1551" width="0" style="365" hidden="1" customWidth="1"/>
    <col min="1552" max="1552" width="0.81640625" style="365" customWidth="1"/>
    <col min="1553" max="1553" width="2.7265625" style="365" customWidth="1"/>
    <col min="1554" max="1554" width="0.81640625" style="365" customWidth="1"/>
    <col min="1555" max="1792" width="10.26953125" style="365"/>
    <col min="1793" max="1793" width="1" style="365" customWidth="1"/>
    <col min="1794" max="1794" width="3.7265625" style="365" customWidth="1"/>
    <col min="1795" max="1795" width="24.54296875" style="365" customWidth="1"/>
    <col min="1796" max="1796" width="4" style="365" customWidth="1"/>
    <col min="1797" max="1797" width="2.54296875" style="365" customWidth="1"/>
    <col min="1798" max="1798" width="8.81640625" style="365" customWidth="1"/>
    <col min="1799" max="1799" width="13" style="365" customWidth="1"/>
    <col min="1800" max="1800" width="2.54296875" style="365" customWidth="1"/>
    <col min="1801" max="1801" width="10.54296875" style="365" customWidth="1"/>
    <col min="1802" max="1802" width="2.54296875" style="365" customWidth="1"/>
    <col min="1803" max="1803" width="8.1796875" style="365" customWidth="1"/>
    <col min="1804" max="1804" width="2.54296875" style="365" customWidth="1"/>
    <col min="1805" max="1805" width="7.7265625" style="365" customWidth="1"/>
    <col min="1806" max="1806" width="2.54296875" style="365" customWidth="1"/>
    <col min="1807" max="1807" width="0" style="365" hidden="1" customWidth="1"/>
    <col min="1808" max="1808" width="0.81640625" style="365" customWidth="1"/>
    <col min="1809" max="1809" width="2.7265625" style="365" customWidth="1"/>
    <col min="1810" max="1810" width="0.81640625" style="365" customWidth="1"/>
    <col min="1811" max="2048" width="10.26953125" style="365"/>
    <col min="2049" max="2049" width="1" style="365" customWidth="1"/>
    <col min="2050" max="2050" width="3.7265625" style="365" customWidth="1"/>
    <col min="2051" max="2051" width="24.54296875" style="365" customWidth="1"/>
    <col min="2052" max="2052" width="4" style="365" customWidth="1"/>
    <col min="2053" max="2053" width="2.54296875" style="365" customWidth="1"/>
    <col min="2054" max="2054" width="8.81640625" style="365" customWidth="1"/>
    <col min="2055" max="2055" width="13" style="365" customWidth="1"/>
    <col min="2056" max="2056" width="2.54296875" style="365" customWidth="1"/>
    <col min="2057" max="2057" width="10.54296875" style="365" customWidth="1"/>
    <col min="2058" max="2058" width="2.54296875" style="365" customWidth="1"/>
    <col min="2059" max="2059" width="8.1796875" style="365" customWidth="1"/>
    <col min="2060" max="2060" width="2.54296875" style="365" customWidth="1"/>
    <col min="2061" max="2061" width="7.7265625" style="365" customWidth="1"/>
    <col min="2062" max="2062" width="2.54296875" style="365" customWidth="1"/>
    <col min="2063" max="2063" width="0" style="365" hidden="1" customWidth="1"/>
    <col min="2064" max="2064" width="0.81640625" style="365" customWidth="1"/>
    <col min="2065" max="2065" width="2.7265625" style="365" customWidth="1"/>
    <col min="2066" max="2066" width="0.81640625" style="365" customWidth="1"/>
    <col min="2067" max="2304" width="10.26953125" style="365"/>
    <col min="2305" max="2305" width="1" style="365" customWidth="1"/>
    <col min="2306" max="2306" width="3.7265625" style="365" customWidth="1"/>
    <col min="2307" max="2307" width="24.54296875" style="365" customWidth="1"/>
    <col min="2308" max="2308" width="4" style="365" customWidth="1"/>
    <col min="2309" max="2309" width="2.54296875" style="365" customWidth="1"/>
    <col min="2310" max="2310" width="8.81640625" style="365" customWidth="1"/>
    <col min="2311" max="2311" width="13" style="365" customWidth="1"/>
    <col min="2312" max="2312" width="2.54296875" style="365" customWidth="1"/>
    <col min="2313" max="2313" width="10.54296875" style="365" customWidth="1"/>
    <col min="2314" max="2314" width="2.54296875" style="365" customWidth="1"/>
    <col min="2315" max="2315" width="8.1796875" style="365" customWidth="1"/>
    <col min="2316" max="2316" width="2.54296875" style="365" customWidth="1"/>
    <col min="2317" max="2317" width="7.7265625" style="365" customWidth="1"/>
    <col min="2318" max="2318" width="2.54296875" style="365" customWidth="1"/>
    <col min="2319" max="2319" width="0" style="365" hidden="1" customWidth="1"/>
    <col min="2320" max="2320" width="0.81640625" style="365" customWidth="1"/>
    <col min="2321" max="2321" width="2.7265625" style="365" customWidth="1"/>
    <col min="2322" max="2322" width="0.81640625" style="365" customWidth="1"/>
    <col min="2323" max="2560" width="10.26953125" style="365"/>
    <col min="2561" max="2561" width="1" style="365" customWidth="1"/>
    <col min="2562" max="2562" width="3.7265625" style="365" customWidth="1"/>
    <col min="2563" max="2563" width="24.54296875" style="365" customWidth="1"/>
    <col min="2564" max="2564" width="4" style="365" customWidth="1"/>
    <col min="2565" max="2565" width="2.54296875" style="365" customWidth="1"/>
    <col min="2566" max="2566" width="8.81640625" style="365" customWidth="1"/>
    <col min="2567" max="2567" width="13" style="365" customWidth="1"/>
    <col min="2568" max="2568" width="2.54296875" style="365" customWidth="1"/>
    <col min="2569" max="2569" width="10.54296875" style="365" customWidth="1"/>
    <col min="2570" max="2570" width="2.54296875" style="365" customWidth="1"/>
    <col min="2571" max="2571" width="8.1796875" style="365" customWidth="1"/>
    <col min="2572" max="2572" width="2.54296875" style="365" customWidth="1"/>
    <col min="2573" max="2573" width="7.7265625" style="365" customWidth="1"/>
    <col min="2574" max="2574" width="2.54296875" style="365" customWidth="1"/>
    <col min="2575" max="2575" width="0" style="365" hidden="1" customWidth="1"/>
    <col min="2576" max="2576" width="0.81640625" style="365" customWidth="1"/>
    <col min="2577" max="2577" width="2.7265625" style="365" customWidth="1"/>
    <col min="2578" max="2578" width="0.81640625" style="365" customWidth="1"/>
    <col min="2579" max="2816" width="10.26953125" style="365"/>
    <col min="2817" max="2817" width="1" style="365" customWidth="1"/>
    <col min="2818" max="2818" width="3.7265625" style="365" customWidth="1"/>
    <col min="2819" max="2819" width="24.54296875" style="365" customWidth="1"/>
    <col min="2820" max="2820" width="4" style="365" customWidth="1"/>
    <col min="2821" max="2821" width="2.54296875" style="365" customWidth="1"/>
    <col min="2822" max="2822" width="8.81640625" style="365" customWidth="1"/>
    <col min="2823" max="2823" width="13" style="365" customWidth="1"/>
    <col min="2824" max="2824" width="2.54296875" style="365" customWidth="1"/>
    <col min="2825" max="2825" width="10.54296875" style="365" customWidth="1"/>
    <col min="2826" max="2826" width="2.54296875" style="365" customWidth="1"/>
    <col min="2827" max="2827" width="8.1796875" style="365" customWidth="1"/>
    <col min="2828" max="2828" width="2.54296875" style="365" customWidth="1"/>
    <col min="2829" max="2829" width="7.7265625" style="365" customWidth="1"/>
    <col min="2830" max="2830" width="2.54296875" style="365" customWidth="1"/>
    <col min="2831" max="2831" width="0" style="365" hidden="1" customWidth="1"/>
    <col min="2832" max="2832" width="0.81640625" style="365" customWidth="1"/>
    <col min="2833" max="2833" width="2.7265625" style="365" customWidth="1"/>
    <col min="2834" max="2834" width="0.81640625" style="365" customWidth="1"/>
    <col min="2835" max="3072" width="10.26953125" style="365"/>
    <col min="3073" max="3073" width="1" style="365" customWidth="1"/>
    <col min="3074" max="3074" width="3.7265625" style="365" customWidth="1"/>
    <col min="3075" max="3075" width="24.54296875" style="365" customWidth="1"/>
    <col min="3076" max="3076" width="4" style="365" customWidth="1"/>
    <col min="3077" max="3077" width="2.54296875" style="365" customWidth="1"/>
    <col min="3078" max="3078" width="8.81640625" style="365" customWidth="1"/>
    <col min="3079" max="3079" width="13" style="365" customWidth="1"/>
    <col min="3080" max="3080" width="2.54296875" style="365" customWidth="1"/>
    <col min="3081" max="3081" width="10.54296875" style="365" customWidth="1"/>
    <col min="3082" max="3082" width="2.54296875" style="365" customWidth="1"/>
    <col min="3083" max="3083" width="8.1796875" style="365" customWidth="1"/>
    <col min="3084" max="3084" width="2.54296875" style="365" customWidth="1"/>
    <col min="3085" max="3085" width="7.7265625" style="365" customWidth="1"/>
    <col min="3086" max="3086" width="2.54296875" style="365" customWidth="1"/>
    <col min="3087" max="3087" width="0" style="365" hidden="1" customWidth="1"/>
    <col min="3088" max="3088" width="0.81640625" style="365" customWidth="1"/>
    <col min="3089" max="3089" width="2.7265625" style="365" customWidth="1"/>
    <col min="3090" max="3090" width="0.81640625" style="365" customWidth="1"/>
    <col min="3091" max="3328" width="10.26953125" style="365"/>
    <col min="3329" max="3329" width="1" style="365" customWidth="1"/>
    <col min="3330" max="3330" width="3.7265625" style="365" customWidth="1"/>
    <col min="3331" max="3331" width="24.54296875" style="365" customWidth="1"/>
    <col min="3332" max="3332" width="4" style="365" customWidth="1"/>
    <col min="3333" max="3333" width="2.54296875" style="365" customWidth="1"/>
    <col min="3334" max="3334" width="8.81640625" style="365" customWidth="1"/>
    <col min="3335" max="3335" width="13" style="365" customWidth="1"/>
    <col min="3336" max="3336" width="2.54296875" style="365" customWidth="1"/>
    <col min="3337" max="3337" width="10.54296875" style="365" customWidth="1"/>
    <col min="3338" max="3338" width="2.54296875" style="365" customWidth="1"/>
    <col min="3339" max="3339" width="8.1796875" style="365" customWidth="1"/>
    <col min="3340" max="3340" width="2.54296875" style="365" customWidth="1"/>
    <col min="3341" max="3341" width="7.7265625" style="365" customWidth="1"/>
    <col min="3342" max="3342" width="2.54296875" style="365" customWidth="1"/>
    <col min="3343" max="3343" width="0" style="365" hidden="1" customWidth="1"/>
    <col min="3344" max="3344" width="0.81640625" style="365" customWidth="1"/>
    <col min="3345" max="3345" width="2.7265625" style="365" customWidth="1"/>
    <col min="3346" max="3346" width="0.81640625" style="365" customWidth="1"/>
    <col min="3347" max="3584" width="10.26953125" style="365"/>
    <col min="3585" max="3585" width="1" style="365" customWidth="1"/>
    <col min="3586" max="3586" width="3.7265625" style="365" customWidth="1"/>
    <col min="3587" max="3587" width="24.54296875" style="365" customWidth="1"/>
    <col min="3588" max="3588" width="4" style="365" customWidth="1"/>
    <col min="3589" max="3589" width="2.54296875" style="365" customWidth="1"/>
    <col min="3590" max="3590" width="8.81640625" style="365" customWidth="1"/>
    <col min="3591" max="3591" width="13" style="365" customWidth="1"/>
    <col min="3592" max="3592" width="2.54296875" style="365" customWidth="1"/>
    <col min="3593" max="3593" width="10.54296875" style="365" customWidth="1"/>
    <col min="3594" max="3594" width="2.54296875" style="365" customWidth="1"/>
    <col min="3595" max="3595" width="8.1796875" style="365" customWidth="1"/>
    <col min="3596" max="3596" width="2.54296875" style="365" customWidth="1"/>
    <col min="3597" max="3597" width="7.7265625" style="365" customWidth="1"/>
    <col min="3598" max="3598" width="2.54296875" style="365" customWidth="1"/>
    <col min="3599" max="3599" width="0" style="365" hidden="1" customWidth="1"/>
    <col min="3600" max="3600" width="0.81640625" style="365" customWidth="1"/>
    <col min="3601" max="3601" width="2.7265625" style="365" customWidth="1"/>
    <col min="3602" max="3602" width="0.81640625" style="365" customWidth="1"/>
    <col min="3603" max="3840" width="10.26953125" style="365"/>
    <col min="3841" max="3841" width="1" style="365" customWidth="1"/>
    <col min="3842" max="3842" width="3.7265625" style="365" customWidth="1"/>
    <col min="3843" max="3843" width="24.54296875" style="365" customWidth="1"/>
    <col min="3844" max="3844" width="4" style="365" customWidth="1"/>
    <col min="3845" max="3845" width="2.54296875" style="365" customWidth="1"/>
    <col min="3846" max="3846" width="8.81640625" style="365" customWidth="1"/>
    <col min="3847" max="3847" width="13" style="365" customWidth="1"/>
    <col min="3848" max="3848" width="2.54296875" style="365" customWidth="1"/>
    <col min="3849" max="3849" width="10.54296875" style="365" customWidth="1"/>
    <col min="3850" max="3850" width="2.54296875" style="365" customWidth="1"/>
    <col min="3851" max="3851" width="8.1796875" style="365" customWidth="1"/>
    <col min="3852" max="3852" width="2.54296875" style="365" customWidth="1"/>
    <col min="3853" max="3853" width="7.7265625" style="365" customWidth="1"/>
    <col min="3854" max="3854" width="2.54296875" style="365" customWidth="1"/>
    <col min="3855" max="3855" width="0" style="365" hidden="1" customWidth="1"/>
    <col min="3856" max="3856" width="0.81640625" style="365" customWidth="1"/>
    <col min="3857" max="3857" width="2.7265625" style="365" customWidth="1"/>
    <col min="3858" max="3858" width="0.81640625" style="365" customWidth="1"/>
    <col min="3859" max="4096" width="10.26953125" style="365"/>
    <col min="4097" max="4097" width="1" style="365" customWidth="1"/>
    <col min="4098" max="4098" width="3.7265625" style="365" customWidth="1"/>
    <col min="4099" max="4099" width="24.54296875" style="365" customWidth="1"/>
    <col min="4100" max="4100" width="4" style="365" customWidth="1"/>
    <col min="4101" max="4101" width="2.54296875" style="365" customWidth="1"/>
    <col min="4102" max="4102" width="8.81640625" style="365" customWidth="1"/>
    <col min="4103" max="4103" width="13" style="365" customWidth="1"/>
    <col min="4104" max="4104" width="2.54296875" style="365" customWidth="1"/>
    <col min="4105" max="4105" width="10.54296875" style="365" customWidth="1"/>
    <col min="4106" max="4106" width="2.54296875" style="365" customWidth="1"/>
    <col min="4107" max="4107" width="8.1796875" style="365" customWidth="1"/>
    <col min="4108" max="4108" width="2.54296875" style="365" customWidth="1"/>
    <col min="4109" max="4109" width="7.7265625" style="365" customWidth="1"/>
    <col min="4110" max="4110" width="2.54296875" style="365" customWidth="1"/>
    <col min="4111" max="4111" width="0" style="365" hidden="1" customWidth="1"/>
    <col min="4112" max="4112" width="0.81640625" style="365" customWidth="1"/>
    <col min="4113" max="4113" width="2.7265625" style="365" customWidth="1"/>
    <col min="4114" max="4114" width="0.81640625" style="365" customWidth="1"/>
    <col min="4115" max="4352" width="10.26953125" style="365"/>
    <col min="4353" max="4353" width="1" style="365" customWidth="1"/>
    <col min="4354" max="4354" width="3.7265625" style="365" customWidth="1"/>
    <col min="4355" max="4355" width="24.54296875" style="365" customWidth="1"/>
    <col min="4356" max="4356" width="4" style="365" customWidth="1"/>
    <col min="4357" max="4357" width="2.54296875" style="365" customWidth="1"/>
    <col min="4358" max="4358" width="8.81640625" style="365" customWidth="1"/>
    <col min="4359" max="4359" width="13" style="365" customWidth="1"/>
    <col min="4360" max="4360" width="2.54296875" style="365" customWidth="1"/>
    <col min="4361" max="4361" width="10.54296875" style="365" customWidth="1"/>
    <col min="4362" max="4362" width="2.54296875" style="365" customWidth="1"/>
    <col min="4363" max="4363" width="8.1796875" style="365" customWidth="1"/>
    <col min="4364" max="4364" width="2.54296875" style="365" customWidth="1"/>
    <col min="4365" max="4365" width="7.7265625" style="365" customWidth="1"/>
    <col min="4366" max="4366" width="2.54296875" style="365" customWidth="1"/>
    <col min="4367" max="4367" width="0" style="365" hidden="1" customWidth="1"/>
    <col min="4368" max="4368" width="0.81640625" style="365" customWidth="1"/>
    <col min="4369" max="4369" width="2.7265625" style="365" customWidth="1"/>
    <col min="4370" max="4370" width="0.81640625" style="365" customWidth="1"/>
    <col min="4371" max="4608" width="10.26953125" style="365"/>
    <col min="4609" max="4609" width="1" style="365" customWidth="1"/>
    <col min="4610" max="4610" width="3.7265625" style="365" customWidth="1"/>
    <col min="4611" max="4611" width="24.54296875" style="365" customWidth="1"/>
    <col min="4612" max="4612" width="4" style="365" customWidth="1"/>
    <col min="4613" max="4613" width="2.54296875" style="365" customWidth="1"/>
    <col min="4614" max="4614" width="8.81640625" style="365" customWidth="1"/>
    <col min="4615" max="4615" width="13" style="365" customWidth="1"/>
    <col min="4616" max="4616" width="2.54296875" style="365" customWidth="1"/>
    <col min="4617" max="4617" width="10.54296875" style="365" customWidth="1"/>
    <col min="4618" max="4618" width="2.54296875" style="365" customWidth="1"/>
    <col min="4619" max="4619" width="8.1796875" style="365" customWidth="1"/>
    <col min="4620" max="4620" width="2.54296875" style="365" customWidth="1"/>
    <col min="4621" max="4621" width="7.7265625" style="365" customWidth="1"/>
    <col min="4622" max="4622" width="2.54296875" style="365" customWidth="1"/>
    <col min="4623" max="4623" width="0" style="365" hidden="1" customWidth="1"/>
    <col min="4624" max="4624" width="0.81640625" style="365" customWidth="1"/>
    <col min="4625" max="4625" width="2.7265625" style="365" customWidth="1"/>
    <col min="4626" max="4626" width="0.81640625" style="365" customWidth="1"/>
    <col min="4627" max="4864" width="10.26953125" style="365"/>
    <col min="4865" max="4865" width="1" style="365" customWidth="1"/>
    <col min="4866" max="4866" width="3.7265625" style="365" customWidth="1"/>
    <col min="4867" max="4867" width="24.54296875" style="365" customWidth="1"/>
    <col min="4868" max="4868" width="4" style="365" customWidth="1"/>
    <col min="4869" max="4869" width="2.54296875" style="365" customWidth="1"/>
    <col min="4870" max="4870" width="8.81640625" style="365" customWidth="1"/>
    <col min="4871" max="4871" width="13" style="365" customWidth="1"/>
    <col min="4872" max="4872" width="2.54296875" style="365" customWidth="1"/>
    <col min="4873" max="4873" width="10.54296875" style="365" customWidth="1"/>
    <col min="4874" max="4874" width="2.54296875" style="365" customWidth="1"/>
    <col min="4875" max="4875" width="8.1796875" style="365" customWidth="1"/>
    <col min="4876" max="4876" width="2.54296875" style="365" customWidth="1"/>
    <col min="4877" max="4877" width="7.7265625" style="365" customWidth="1"/>
    <col min="4878" max="4878" width="2.54296875" style="365" customWidth="1"/>
    <col min="4879" max="4879" width="0" style="365" hidden="1" customWidth="1"/>
    <col min="4880" max="4880" width="0.81640625" style="365" customWidth="1"/>
    <col min="4881" max="4881" width="2.7265625" style="365" customWidth="1"/>
    <col min="4882" max="4882" width="0.81640625" style="365" customWidth="1"/>
    <col min="4883" max="5120" width="10.26953125" style="365"/>
    <col min="5121" max="5121" width="1" style="365" customWidth="1"/>
    <col min="5122" max="5122" width="3.7265625" style="365" customWidth="1"/>
    <col min="5123" max="5123" width="24.54296875" style="365" customWidth="1"/>
    <col min="5124" max="5124" width="4" style="365" customWidth="1"/>
    <col min="5125" max="5125" width="2.54296875" style="365" customWidth="1"/>
    <col min="5126" max="5126" width="8.81640625" style="365" customWidth="1"/>
    <col min="5127" max="5127" width="13" style="365" customWidth="1"/>
    <col min="5128" max="5128" width="2.54296875" style="365" customWidth="1"/>
    <col min="5129" max="5129" width="10.54296875" style="365" customWidth="1"/>
    <col min="5130" max="5130" width="2.54296875" style="365" customWidth="1"/>
    <col min="5131" max="5131" width="8.1796875" style="365" customWidth="1"/>
    <col min="5132" max="5132" width="2.54296875" style="365" customWidth="1"/>
    <col min="5133" max="5133" width="7.7265625" style="365" customWidth="1"/>
    <col min="5134" max="5134" width="2.54296875" style="365" customWidth="1"/>
    <col min="5135" max="5135" width="0" style="365" hidden="1" customWidth="1"/>
    <col min="5136" max="5136" width="0.81640625" style="365" customWidth="1"/>
    <col min="5137" max="5137" width="2.7265625" style="365" customWidth="1"/>
    <col min="5138" max="5138" width="0.81640625" style="365" customWidth="1"/>
    <col min="5139" max="5376" width="10.26953125" style="365"/>
    <col min="5377" max="5377" width="1" style="365" customWidth="1"/>
    <col min="5378" max="5378" width="3.7265625" style="365" customWidth="1"/>
    <col min="5379" max="5379" width="24.54296875" style="365" customWidth="1"/>
    <col min="5380" max="5380" width="4" style="365" customWidth="1"/>
    <col min="5381" max="5381" width="2.54296875" style="365" customWidth="1"/>
    <col min="5382" max="5382" width="8.81640625" style="365" customWidth="1"/>
    <col min="5383" max="5383" width="13" style="365" customWidth="1"/>
    <col min="5384" max="5384" width="2.54296875" style="365" customWidth="1"/>
    <col min="5385" max="5385" width="10.54296875" style="365" customWidth="1"/>
    <col min="5386" max="5386" width="2.54296875" style="365" customWidth="1"/>
    <col min="5387" max="5387" width="8.1796875" style="365" customWidth="1"/>
    <col min="5388" max="5388" width="2.54296875" style="365" customWidth="1"/>
    <col min="5389" max="5389" width="7.7265625" style="365" customWidth="1"/>
    <col min="5390" max="5390" width="2.54296875" style="365" customWidth="1"/>
    <col min="5391" max="5391" width="0" style="365" hidden="1" customWidth="1"/>
    <col min="5392" max="5392" width="0.81640625" style="365" customWidth="1"/>
    <col min="5393" max="5393" width="2.7265625" style="365" customWidth="1"/>
    <col min="5394" max="5394" width="0.81640625" style="365" customWidth="1"/>
    <col min="5395" max="5632" width="10.26953125" style="365"/>
    <col min="5633" max="5633" width="1" style="365" customWidth="1"/>
    <col min="5634" max="5634" width="3.7265625" style="365" customWidth="1"/>
    <col min="5635" max="5635" width="24.54296875" style="365" customWidth="1"/>
    <col min="5636" max="5636" width="4" style="365" customWidth="1"/>
    <col min="5637" max="5637" width="2.54296875" style="365" customWidth="1"/>
    <col min="5638" max="5638" width="8.81640625" style="365" customWidth="1"/>
    <col min="5639" max="5639" width="13" style="365" customWidth="1"/>
    <col min="5640" max="5640" width="2.54296875" style="365" customWidth="1"/>
    <col min="5641" max="5641" width="10.54296875" style="365" customWidth="1"/>
    <col min="5642" max="5642" width="2.54296875" style="365" customWidth="1"/>
    <col min="5643" max="5643" width="8.1796875" style="365" customWidth="1"/>
    <col min="5644" max="5644" width="2.54296875" style="365" customWidth="1"/>
    <col min="5645" max="5645" width="7.7265625" style="365" customWidth="1"/>
    <col min="5646" max="5646" width="2.54296875" style="365" customWidth="1"/>
    <col min="5647" max="5647" width="0" style="365" hidden="1" customWidth="1"/>
    <col min="5648" max="5648" width="0.81640625" style="365" customWidth="1"/>
    <col min="5649" max="5649" width="2.7265625" style="365" customWidth="1"/>
    <col min="5650" max="5650" width="0.81640625" style="365" customWidth="1"/>
    <col min="5651" max="5888" width="10.26953125" style="365"/>
    <col min="5889" max="5889" width="1" style="365" customWidth="1"/>
    <col min="5890" max="5890" width="3.7265625" style="365" customWidth="1"/>
    <col min="5891" max="5891" width="24.54296875" style="365" customWidth="1"/>
    <col min="5892" max="5892" width="4" style="365" customWidth="1"/>
    <col min="5893" max="5893" width="2.54296875" style="365" customWidth="1"/>
    <col min="5894" max="5894" width="8.81640625" style="365" customWidth="1"/>
    <col min="5895" max="5895" width="13" style="365" customWidth="1"/>
    <col min="5896" max="5896" width="2.54296875" style="365" customWidth="1"/>
    <col min="5897" max="5897" width="10.54296875" style="365" customWidth="1"/>
    <col min="5898" max="5898" width="2.54296875" style="365" customWidth="1"/>
    <col min="5899" max="5899" width="8.1796875" style="365" customWidth="1"/>
    <col min="5900" max="5900" width="2.54296875" style="365" customWidth="1"/>
    <col min="5901" max="5901" width="7.7265625" style="365" customWidth="1"/>
    <col min="5902" max="5902" width="2.54296875" style="365" customWidth="1"/>
    <col min="5903" max="5903" width="0" style="365" hidden="1" customWidth="1"/>
    <col min="5904" max="5904" width="0.81640625" style="365" customWidth="1"/>
    <col min="5905" max="5905" width="2.7265625" style="365" customWidth="1"/>
    <col min="5906" max="5906" width="0.81640625" style="365" customWidth="1"/>
    <col min="5907" max="6144" width="10.26953125" style="365"/>
    <col min="6145" max="6145" width="1" style="365" customWidth="1"/>
    <col min="6146" max="6146" width="3.7265625" style="365" customWidth="1"/>
    <col min="6147" max="6147" width="24.54296875" style="365" customWidth="1"/>
    <col min="6148" max="6148" width="4" style="365" customWidth="1"/>
    <col min="6149" max="6149" width="2.54296875" style="365" customWidth="1"/>
    <col min="6150" max="6150" width="8.81640625" style="365" customWidth="1"/>
    <col min="6151" max="6151" width="13" style="365" customWidth="1"/>
    <col min="6152" max="6152" width="2.54296875" style="365" customWidth="1"/>
    <col min="6153" max="6153" width="10.54296875" style="365" customWidth="1"/>
    <col min="6154" max="6154" width="2.54296875" style="365" customWidth="1"/>
    <col min="6155" max="6155" width="8.1796875" style="365" customWidth="1"/>
    <col min="6156" max="6156" width="2.54296875" style="365" customWidth="1"/>
    <col min="6157" max="6157" width="7.7265625" style="365" customWidth="1"/>
    <col min="6158" max="6158" width="2.54296875" style="365" customWidth="1"/>
    <col min="6159" max="6159" width="0" style="365" hidden="1" customWidth="1"/>
    <col min="6160" max="6160" width="0.81640625" style="365" customWidth="1"/>
    <col min="6161" max="6161" width="2.7265625" style="365" customWidth="1"/>
    <col min="6162" max="6162" width="0.81640625" style="365" customWidth="1"/>
    <col min="6163" max="6400" width="10.26953125" style="365"/>
    <col min="6401" max="6401" width="1" style="365" customWidth="1"/>
    <col min="6402" max="6402" width="3.7265625" style="365" customWidth="1"/>
    <col min="6403" max="6403" width="24.54296875" style="365" customWidth="1"/>
    <col min="6404" max="6404" width="4" style="365" customWidth="1"/>
    <col min="6405" max="6405" width="2.54296875" style="365" customWidth="1"/>
    <col min="6406" max="6406" width="8.81640625" style="365" customWidth="1"/>
    <col min="6407" max="6407" width="13" style="365" customWidth="1"/>
    <col min="6408" max="6408" width="2.54296875" style="365" customWidth="1"/>
    <col min="6409" max="6409" width="10.54296875" style="365" customWidth="1"/>
    <col min="6410" max="6410" width="2.54296875" style="365" customWidth="1"/>
    <col min="6411" max="6411" width="8.1796875" style="365" customWidth="1"/>
    <col min="6412" max="6412" width="2.54296875" style="365" customWidth="1"/>
    <col min="6413" max="6413" width="7.7265625" style="365" customWidth="1"/>
    <col min="6414" max="6414" width="2.54296875" style="365" customWidth="1"/>
    <col min="6415" max="6415" width="0" style="365" hidden="1" customWidth="1"/>
    <col min="6416" max="6416" width="0.81640625" style="365" customWidth="1"/>
    <col min="6417" max="6417" width="2.7265625" style="365" customWidth="1"/>
    <col min="6418" max="6418" width="0.81640625" style="365" customWidth="1"/>
    <col min="6419" max="6656" width="10.26953125" style="365"/>
    <col min="6657" max="6657" width="1" style="365" customWidth="1"/>
    <col min="6658" max="6658" width="3.7265625" style="365" customWidth="1"/>
    <col min="6659" max="6659" width="24.54296875" style="365" customWidth="1"/>
    <col min="6660" max="6660" width="4" style="365" customWidth="1"/>
    <col min="6661" max="6661" width="2.54296875" style="365" customWidth="1"/>
    <col min="6662" max="6662" width="8.81640625" style="365" customWidth="1"/>
    <col min="6663" max="6663" width="13" style="365" customWidth="1"/>
    <col min="6664" max="6664" width="2.54296875" style="365" customWidth="1"/>
    <col min="6665" max="6665" width="10.54296875" style="365" customWidth="1"/>
    <col min="6666" max="6666" width="2.54296875" style="365" customWidth="1"/>
    <col min="6667" max="6667" width="8.1796875" style="365" customWidth="1"/>
    <col min="6668" max="6668" width="2.54296875" style="365" customWidth="1"/>
    <col min="6669" max="6669" width="7.7265625" style="365" customWidth="1"/>
    <col min="6670" max="6670" width="2.54296875" style="365" customWidth="1"/>
    <col min="6671" max="6671" width="0" style="365" hidden="1" customWidth="1"/>
    <col min="6672" max="6672" width="0.81640625" style="365" customWidth="1"/>
    <col min="6673" max="6673" width="2.7265625" style="365" customWidth="1"/>
    <col min="6674" max="6674" width="0.81640625" style="365" customWidth="1"/>
    <col min="6675" max="6912" width="10.26953125" style="365"/>
    <col min="6913" max="6913" width="1" style="365" customWidth="1"/>
    <col min="6914" max="6914" width="3.7265625" style="365" customWidth="1"/>
    <col min="6915" max="6915" width="24.54296875" style="365" customWidth="1"/>
    <col min="6916" max="6916" width="4" style="365" customWidth="1"/>
    <col min="6917" max="6917" width="2.54296875" style="365" customWidth="1"/>
    <col min="6918" max="6918" width="8.81640625" style="365" customWidth="1"/>
    <col min="6919" max="6919" width="13" style="365" customWidth="1"/>
    <col min="6920" max="6920" width="2.54296875" style="365" customWidth="1"/>
    <col min="6921" max="6921" width="10.54296875" style="365" customWidth="1"/>
    <col min="6922" max="6922" width="2.54296875" style="365" customWidth="1"/>
    <col min="6923" max="6923" width="8.1796875" style="365" customWidth="1"/>
    <col min="6924" max="6924" width="2.54296875" style="365" customWidth="1"/>
    <col min="6925" max="6925" width="7.7265625" style="365" customWidth="1"/>
    <col min="6926" max="6926" width="2.54296875" style="365" customWidth="1"/>
    <col min="6927" max="6927" width="0" style="365" hidden="1" customWidth="1"/>
    <col min="6928" max="6928" width="0.81640625" style="365" customWidth="1"/>
    <col min="6929" max="6929" width="2.7265625" style="365" customWidth="1"/>
    <col min="6930" max="6930" width="0.81640625" style="365" customWidth="1"/>
    <col min="6931" max="7168" width="10.26953125" style="365"/>
    <col min="7169" max="7169" width="1" style="365" customWidth="1"/>
    <col min="7170" max="7170" width="3.7265625" style="365" customWidth="1"/>
    <col min="7171" max="7171" width="24.54296875" style="365" customWidth="1"/>
    <col min="7172" max="7172" width="4" style="365" customWidth="1"/>
    <col min="7173" max="7173" width="2.54296875" style="365" customWidth="1"/>
    <col min="7174" max="7174" width="8.81640625" style="365" customWidth="1"/>
    <col min="7175" max="7175" width="13" style="365" customWidth="1"/>
    <col min="7176" max="7176" width="2.54296875" style="365" customWidth="1"/>
    <col min="7177" max="7177" width="10.54296875" style="365" customWidth="1"/>
    <col min="7178" max="7178" width="2.54296875" style="365" customWidth="1"/>
    <col min="7179" max="7179" width="8.1796875" style="365" customWidth="1"/>
    <col min="7180" max="7180" width="2.54296875" style="365" customWidth="1"/>
    <col min="7181" max="7181" width="7.7265625" style="365" customWidth="1"/>
    <col min="7182" max="7182" width="2.54296875" style="365" customWidth="1"/>
    <col min="7183" max="7183" width="0" style="365" hidden="1" customWidth="1"/>
    <col min="7184" max="7184" width="0.81640625" style="365" customWidth="1"/>
    <col min="7185" max="7185" width="2.7265625" style="365" customWidth="1"/>
    <col min="7186" max="7186" width="0.81640625" style="365" customWidth="1"/>
    <col min="7187" max="7424" width="10.26953125" style="365"/>
    <col min="7425" max="7425" width="1" style="365" customWidth="1"/>
    <col min="7426" max="7426" width="3.7265625" style="365" customWidth="1"/>
    <col min="7427" max="7427" width="24.54296875" style="365" customWidth="1"/>
    <col min="7428" max="7428" width="4" style="365" customWidth="1"/>
    <col min="7429" max="7429" width="2.54296875" style="365" customWidth="1"/>
    <col min="7430" max="7430" width="8.81640625" style="365" customWidth="1"/>
    <col min="7431" max="7431" width="13" style="365" customWidth="1"/>
    <col min="7432" max="7432" width="2.54296875" style="365" customWidth="1"/>
    <col min="7433" max="7433" width="10.54296875" style="365" customWidth="1"/>
    <col min="7434" max="7434" width="2.54296875" style="365" customWidth="1"/>
    <col min="7435" max="7435" width="8.1796875" style="365" customWidth="1"/>
    <col min="7436" max="7436" width="2.54296875" style="365" customWidth="1"/>
    <col min="7437" max="7437" width="7.7265625" style="365" customWidth="1"/>
    <col min="7438" max="7438" width="2.54296875" style="365" customWidth="1"/>
    <col min="7439" max="7439" width="0" style="365" hidden="1" customWidth="1"/>
    <col min="7440" max="7440" width="0.81640625" style="365" customWidth="1"/>
    <col min="7441" max="7441" width="2.7265625" style="365" customWidth="1"/>
    <col min="7442" max="7442" width="0.81640625" style="365" customWidth="1"/>
    <col min="7443" max="7680" width="10.26953125" style="365"/>
    <col min="7681" max="7681" width="1" style="365" customWidth="1"/>
    <col min="7682" max="7682" width="3.7265625" style="365" customWidth="1"/>
    <col min="7683" max="7683" width="24.54296875" style="365" customWidth="1"/>
    <col min="7684" max="7684" width="4" style="365" customWidth="1"/>
    <col min="7685" max="7685" width="2.54296875" style="365" customWidth="1"/>
    <col min="7686" max="7686" width="8.81640625" style="365" customWidth="1"/>
    <col min="7687" max="7687" width="13" style="365" customWidth="1"/>
    <col min="7688" max="7688" width="2.54296875" style="365" customWidth="1"/>
    <col min="7689" max="7689" width="10.54296875" style="365" customWidth="1"/>
    <col min="7690" max="7690" width="2.54296875" style="365" customWidth="1"/>
    <col min="7691" max="7691" width="8.1796875" style="365" customWidth="1"/>
    <col min="7692" max="7692" width="2.54296875" style="365" customWidth="1"/>
    <col min="7693" max="7693" width="7.7265625" style="365" customWidth="1"/>
    <col min="7694" max="7694" width="2.54296875" style="365" customWidth="1"/>
    <col min="7695" max="7695" width="0" style="365" hidden="1" customWidth="1"/>
    <col min="7696" max="7696" width="0.81640625" style="365" customWidth="1"/>
    <col min="7697" max="7697" width="2.7265625" style="365" customWidth="1"/>
    <col min="7698" max="7698" width="0.81640625" style="365" customWidth="1"/>
    <col min="7699" max="7936" width="10.26953125" style="365"/>
    <col min="7937" max="7937" width="1" style="365" customWidth="1"/>
    <col min="7938" max="7938" width="3.7265625" style="365" customWidth="1"/>
    <col min="7939" max="7939" width="24.54296875" style="365" customWidth="1"/>
    <col min="7940" max="7940" width="4" style="365" customWidth="1"/>
    <col min="7941" max="7941" width="2.54296875" style="365" customWidth="1"/>
    <col min="7942" max="7942" width="8.81640625" style="365" customWidth="1"/>
    <col min="7943" max="7943" width="13" style="365" customWidth="1"/>
    <col min="7944" max="7944" width="2.54296875" style="365" customWidth="1"/>
    <col min="7945" max="7945" width="10.54296875" style="365" customWidth="1"/>
    <col min="7946" max="7946" width="2.54296875" style="365" customWidth="1"/>
    <col min="7947" max="7947" width="8.1796875" style="365" customWidth="1"/>
    <col min="7948" max="7948" width="2.54296875" style="365" customWidth="1"/>
    <col min="7949" max="7949" width="7.7265625" style="365" customWidth="1"/>
    <col min="7950" max="7950" width="2.54296875" style="365" customWidth="1"/>
    <col min="7951" max="7951" width="0" style="365" hidden="1" customWidth="1"/>
    <col min="7952" max="7952" width="0.81640625" style="365" customWidth="1"/>
    <col min="7953" max="7953" width="2.7265625" style="365" customWidth="1"/>
    <col min="7954" max="7954" width="0.81640625" style="365" customWidth="1"/>
    <col min="7955" max="8192" width="10.26953125" style="365"/>
    <col min="8193" max="8193" width="1" style="365" customWidth="1"/>
    <col min="8194" max="8194" width="3.7265625" style="365" customWidth="1"/>
    <col min="8195" max="8195" width="24.54296875" style="365" customWidth="1"/>
    <col min="8196" max="8196" width="4" style="365" customWidth="1"/>
    <col min="8197" max="8197" width="2.54296875" style="365" customWidth="1"/>
    <col min="8198" max="8198" width="8.81640625" style="365" customWidth="1"/>
    <col min="8199" max="8199" width="13" style="365" customWidth="1"/>
    <col min="8200" max="8200" width="2.54296875" style="365" customWidth="1"/>
    <col min="8201" max="8201" width="10.54296875" style="365" customWidth="1"/>
    <col min="8202" max="8202" width="2.54296875" style="365" customWidth="1"/>
    <col min="8203" max="8203" width="8.1796875" style="365" customWidth="1"/>
    <col min="8204" max="8204" width="2.54296875" style="365" customWidth="1"/>
    <col min="8205" max="8205" width="7.7265625" style="365" customWidth="1"/>
    <col min="8206" max="8206" width="2.54296875" style="365" customWidth="1"/>
    <col min="8207" max="8207" width="0" style="365" hidden="1" customWidth="1"/>
    <col min="8208" max="8208" width="0.81640625" style="365" customWidth="1"/>
    <col min="8209" max="8209" width="2.7265625" style="365" customWidth="1"/>
    <col min="8210" max="8210" width="0.81640625" style="365" customWidth="1"/>
    <col min="8211" max="8448" width="10.26953125" style="365"/>
    <col min="8449" max="8449" width="1" style="365" customWidth="1"/>
    <col min="8450" max="8450" width="3.7265625" style="365" customWidth="1"/>
    <col min="8451" max="8451" width="24.54296875" style="365" customWidth="1"/>
    <col min="8452" max="8452" width="4" style="365" customWidth="1"/>
    <col min="8453" max="8453" width="2.54296875" style="365" customWidth="1"/>
    <col min="8454" max="8454" width="8.81640625" style="365" customWidth="1"/>
    <col min="8455" max="8455" width="13" style="365" customWidth="1"/>
    <col min="8456" max="8456" width="2.54296875" style="365" customWidth="1"/>
    <col min="8457" max="8457" width="10.54296875" style="365" customWidth="1"/>
    <col min="8458" max="8458" width="2.54296875" style="365" customWidth="1"/>
    <col min="8459" max="8459" width="8.1796875" style="365" customWidth="1"/>
    <col min="8460" max="8460" width="2.54296875" style="365" customWidth="1"/>
    <col min="8461" max="8461" width="7.7265625" style="365" customWidth="1"/>
    <col min="8462" max="8462" width="2.54296875" style="365" customWidth="1"/>
    <col min="8463" max="8463" width="0" style="365" hidden="1" customWidth="1"/>
    <col min="8464" max="8464" width="0.81640625" style="365" customWidth="1"/>
    <col min="8465" max="8465" width="2.7265625" style="365" customWidth="1"/>
    <col min="8466" max="8466" width="0.81640625" style="365" customWidth="1"/>
    <col min="8467" max="8704" width="10.26953125" style="365"/>
    <col min="8705" max="8705" width="1" style="365" customWidth="1"/>
    <col min="8706" max="8706" width="3.7265625" style="365" customWidth="1"/>
    <col min="8707" max="8707" width="24.54296875" style="365" customWidth="1"/>
    <col min="8708" max="8708" width="4" style="365" customWidth="1"/>
    <col min="8709" max="8709" width="2.54296875" style="365" customWidth="1"/>
    <col min="8710" max="8710" width="8.81640625" style="365" customWidth="1"/>
    <col min="8711" max="8711" width="13" style="365" customWidth="1"/>
    <col min="8712" max="8712" width="2.54296875" style="365" customWidth="1"/>
    <col min="8713" max="8713" width="10.54296875" style="365" customWidth="1"/>
    <col min="8714" max="8714" width="2.54296875" style="365" customWidth="1"/>
    <col min="8715" max="8715" width="8.1796875" style="365" customWidth="1"/>
    <col min="8716" max="8716" width="2.54296875" style="365" customWidth="1"/>
    <col min="8717" max="8717" width="7.7265625" style="365" customWidth="1"/>
    <col min="8718" max="8718" width="2.54296875" style="365" customWidth="1"/>
    <col min="8719" max="8719" width="0" style="365" hidden="1" customWidth="1"/>
    <col min="8720" max="8720" width="0.81640625" style="365" customWidth="1"/>
    <col min="8721" max="8721" width="2.7265625" style="365" customWidth="1"/>
    <col min="8722" max="8722" width="0.81640625" style="365" customWidth="1"/>
    <col min="8723" max="8960" width="10.26953125" style="365"/>
    <col min="8961" max="8961" width="1" style="365" customWidth="1"/>
    <col min="8962" max="8962" width="3.7265625" style="365" customWidth="1"/>
    <col min="8963" max="8963" width="24.54296875" style="365" customWidth="1"/>
    <col min="8964" max="8964" width="4" style="365" customWidth="1"/>
    <col min="8965" max="8965" width="2.54296875" style="365" customWidth="1"/>
    <col min="8966" max="8966" width="8.81640625" style="365" customWidth="1"/>
    <col min="8967" max="8967" width="13" style="365" customWidth="1"/>
    <col min="8968" max="8968" width="2.54296875" style="365" customWidth="1"/>
    <col min="8969" max="8969" width="10.54296875" style="365" customWidth="1"/>
    <col min="8970" max="8970" width="2.54296875" style="365" customWidth="1"/>
    <col min="8971" max="8971" width="8.1796875" style="365" customWidth="1"/>
    <col min="8972" max="8972" width="2.54296875" style="365" customWidth="1"/>
    <col min="8973" max="8973" width="7.7265625" style="365" customWidth="1"/>
    <col min="8974" max="8974" width="2.54296875" style="365" customWidth="1"/>
    <col min="8975" max="8975" width="0" style="365" hidden="1" customWidth="1"/>
    <col min="8976" max="8976" width="0.81640625" style="365" customWidth="1"/>
    <col min="8977" max="8977" width="2.7265625" style="365" customWidth="1"/>
    <col min="8978" max="8978" width="0.81640625" style="365" customWidth="1"/>
    <col min="8979" max="9216" width="10.26953125" style="365"/>
    <col min="9217" max="9217" width="1" style="365" customWidth="1"/>
    <col min="9218" max="9218" width="3.7265625" style="365" customWidth="1"/>
    <col min="9219" max="9219" width="24.54296875" style="365" customWidth="1"/>
    <col min="9220" max="9220" width="4" style="365" customWidth="1"/>
    <col min="9221" max="9221" width="2.54296875" style="365" customWidth="1"/>
    <col min="9222" max="9222" width="8.81640625" style="365" customWidth="1"/>
    <col min="9223" max="9223" width="13" style="365" customWidth="1"/>
    <col min="9224" max="9224" width="2.54296875" style="365" customWidth="1"/>
    <col min="9225" max="9225" width="10.54296875" style="365" customWidth="1"/>
    <col min="9226" max="9226" width="2.54296875" style="365" customWidth="1"/>
    <col min="9227" max="9227" width="8.1796875" style="365" customWidth="1"/>
    <col min="9228" max="9228" width="2.54296875" style="365" customWidth="1"/>
    <col min="9229" max="9229" width="7.7265625" style="365" customWidth="1"/>
    <col min="9230" max="9230" width="2.54296875" style="365" customWidth="1"/>
    <col min="9231" max="9231" width="0" style="365" hidden="1" customWidth="1"/>
    <col min="9232" max="9232" width="0.81640625" style="365" customWidth="1"/>
    <col min="9233" max="9233" width="2.7265625" style="365" customWidth="1"/>
    <col min="9234" max="9234" width="0.81640625" style="365" customWidth="1"/>
    <col min="9235" max="9472" width="10.26953125" style="365"/>
    <col min="9473" max="9473" width="1" style="365" customWidth="1"/>
    <col min="9474" max="9474" width="3.7265625" style="365" customWidth="1"/>
    <col min="9475" max="9475" width="24.54296875" style="365" customWidth="1"/>
    <col min="9476" max="9476" width="4" style="365" customWidth="1"/>
    <col min="9477" max="9477" width="2.54296875" style="365" customWidth="1"/>
    <col min="9478" max="9478" width="8.81640625" style="365" customWidth="1"/>
    <col min="9479" max="9479" width="13" style="365" customWidth="1"/>
    <col min="9480" max="9480" width="2.54296875" style="365" customWidth="1"/>
    <col min="9481" max="9481" width="10.54296875" style="365" customWidth="1"/>
    <col min="9482" max="9482" width="2.54296875" style="365" customWidth="1"/>
    <col min="9483" max="9483" width="8.1796875" style="365" customWidth="1"/>
    <col min="9484" max="9484" width="2.54296875" style="365" customWidth="1"/>
    <col min="9485" max="9485" width="7.7265625" style="365" customWidth="1"/>
    <col min="9486" max="9486" width="2.54296875" style="365" customWidth="1"/>
    <col min="9487" max="9487" width="0" style="365" hidden="1" customWidth="1"/>
    <col min="9488" max="9488" width="0.81640625" style="365" customWidth="1"/>
    <col min="9489" max="9489" width="2.7265625" style="365" customWidth="1"/>
    <col min="9490" max="9490" width="0.81640625" style="365" customWidth="1"/>
    <col min="9491" max="9728" width="10.26953125" style="365"/>
    <col min="9729" max="9729" width="1" style="365" customWidth="1"/>
    <col min="9730" max="9730" width="3.7265625" style="365" customWidth="1"/>
    <col min="9731" max="9731" width="24.54296875" style="365" customWidth="1"/>
    <col min="9732" max="9732" width="4" style="365" customWidth="1"/>
    <col min="9733" max="9733" width="2.54296875" style="365" customWidth="1"/>
    <col min="9734" max="9734" width="8.81640625" style="365" customWidth="1"/>
    <col min="9735" max="9735" width="13" style="365" customWidth="1"/>
    <col min="9736" max="9736" width="2.54296875" style="365" customWidth="1"/>
    <col min="9737" max="9737" width="10.54296875" style="365" customWidth="1"/>
    <col min="9738" max="9738" width="2.54296875" style="365" customWidth="1"/>
    <col min="9739" max="9739" width="8.1796875" style="365" customWidth="1"/>
    <col min="9740" max="9740" width="2.54296875" style="365" customWidth="1"/>
    <col min="9741" max="9741" width="7.7265625" style="365" customWidth="1"/>
    <col min="9742" max="9742" width="2.54296875" style="365" customWidth="1"/>
    <col min="9743" max="9743" width="0" style="365" hidden="1" customWidth="1"/>
    <col min="9744" max="9744" width="0.81640625" style="365" customWidth="1"/>
    <col min="9745" max="9745" width="2.7265625" style="365" customWidth="1"/>
    <col min="9746" max="9746" width="0.81640625" style="365" customWidth="1"/>
    <col min="9747" max="9984" width="10.26953125" style="365"/>
    <col min="9985" max="9985" width="1" style="365" customWidth="1"/>
    <col min="9986" max="9986" width="3.7265625" style="365" customWidth="1"/>
    <col min="9987" max="9987" width="24.54296875" style="365" customWidth="1"/>
    <col min="9988" max="9988" width="4" style="365" customWidth="1"/>
    <col min="9989" max="9989" width="2.54296875" style="365" customWidth="1"/>
    <col min="9990" max="9990" width="8.81640625" style="365" customWidth="1"/>
    <col min="9991" max="9991" width="13" style="365" customWidth="1"/>
    <col min="9992" max="9992" width="2.54296875" style="365" customWidth="1"/>
    <col min="9993" max="9993" width="10.54296875" style="365" customWidth="1"/>
    <col min="9994" max="9994" width="2.54296875" style="365" customWidth="1"/>
    <col min="9995" max="9995" width="8.1796875" style="365" customWidth="1"/>
    <col min="9996" max="9996" width="2.54296875" style="365" customWidth="1"/>
    <col min="9997" max="9997" width="7.7265625" style="365" customWidth="1"/>
    <col min="9998" max="9998" width="2.54296875" style="365" customWidth="1"/>
    <col min="9999" max="9999" width="0" style="365" hidden="1" customWidth="1"/>
    <col min="10000" max="10000" width="0.81640625" style="365" customWidth="1"/>
    <col min="10001" max="10001" width="2.7265625" style="365" customWidth="1"/>
    <col min="10002" max="10002" width="0.81640625" style="365" customWidth="1"/>
    <col min="10003" max="10240" width="10.26953125" style="365"/>
    <col min="10241" max="10241" width="1" style="365" customWidth="1"/>
    <col min="10242" max="10242" width="3.7265625" style="365" customWidth="1"/>
    <col min="10243" max="10243" width="24.54296875" style="365" customWidth="1"/>
    <col min="10244" max="10244" width="4" style="365" customWidth="1"/>
    <col min="10245" max="10245" width="2.54296875" style="365" customWidth="1"/>
    <col min="10246" max="10246" width="8.81640625" style="365" customWidth="1"/>
    <col min="10247" max="10247" width="13" style="365" customWidth="1"/>
    <col min="10248" max="10248" width="2.54296875" style="365" customWidth="1"/>
    <col min="10249" max="10249" width="10.54296875" style="365" customWidth="1"/>
    <col min="10250" max="10250" width="2.54296875" style="365" customWidth="1"/>
    <col min="10251" max="10251" width="8.1796875" style="365" customWidth="1"/>
    <col min="10252" max="10252" width="2.54296875" style="365" customWidth="1"/>
    <col min="10253" max="10253" width="7.7265625" style="365" customWidth="1"/>
    <col min="10254" max="10254" width="2.54296875" style="365" customWidth="1"/>
    <col min="10255" max="10255" width="0" style="365" hidden="1" customWidth="1"/>
    <col min="10256" max="10256" width="0.81640625" style="365" customWidth="1"/>
    <col min="10257" max="10257" width="2.7265625" style="365" customWidth="1"/>
    <col min="10258" max="10258" width="0.81640625" style="365" customWidth="1"/>
    <col min="10259" max="10496" width="10.26953125" style="365"/>
    <col min="10497" max="10497" width="1" style="365" customWidth="1"/>
    <col min="10498" max="10498" width="3.7265625" style="365" customWidth="1"/>
    <col min="10499" max="10499" width="24.54296875" style="365" customWidth="1"/>
    <col min="10500" max="10500" width="4" style="365" customWidth="1"/>
    <col min="10501" max="10501" width="2.54296875" style="365" customWidth="1"/>
    <col min="10502" max="10502" width="8.81640625" style="365" customWidth="1"/>
    <col min="10503" max="10503" width="13" style="365" customWidth="1"/>
    <col min="10504" max="10504" width="2.54296875" style="365" customWidth="1"/>
    <col min="10505" max="10505" width="10.54296875" style="365" customWidth="1"/>
    <col min="10506" max="10506" width="2.54296875" style="365" customWidth="1"/>
    <col min="10507" max="10507" width="8.1796875" style="365" customWidth="1"/>
    <col min="10508" max="10508" width="2.54296875" style="365" customWidth="1"/>
    <col min="10509" max="10509" width="7.7265625" style="365" customWidth="1"/>
    <col min="10510" max="10510" width="2.54296875" style="365" customWidth="1"/>
    <col min="10511" max="10511" width="0" style="365" hidden="1" customWidth="1"/>
    <col min="10512" max="10512" width="0.81640625" style="365" customWidth="1"/>
    <col min="10513" max="10513" width="2.7265625" style="365" customWidth="1"/>
    <col min="10514" max="10514" width="0.81640625" style="365" customWidth="1"/>
    <col min="10515" max="10752" width="10.26953125" style="365"/>
    <col min="10753" max="10753" width="1" style="365" customWidth="1"/>
    <col min="10754" max="10754" width="3.7265625" style="365" customWidth="1"/>
    <col min="10755" max="10755" width="24.54296875" style="365" customWidth="1"/>
    <col min="10756" max="10756" width="4" style="365" customWidth="1"/>
    <col min="10757" max="10757" width="2.54296875" style="365" customWidth="1"/>
    <col min="10758" max="10758" width="8.81640625" style="365" customWidth="1"/>
    <col min="10759" max="10759" width="13" style="365" customWidth="1"/>
    <col min="10760" max="10760" width="2.54296875" style="365" customWidth="1"/>
    <col min="10761" max="10761" width="10.54296875" style="365" customWidth="1"/>
    <col min="10762" max="10762" width="2.54296875" style="365" customWidth="1"/>
    <col min="10763" max="10763" width="8.1796875" style="365" customWidth="1"/>
    <col min="10764" max="10764" width="2.54296875" style="365" customWidth="1"/>
    <col min="10765" max="10765" width="7.7265625" style="365" customWidth="1"/>
    <col min="10766" max="10766" width="2.54296875" style="365" customWidth="1"/>
    <col min="10767" max="10767" width="0" style="365" hidden="1" customWidth="1"/>
    <col min="10768" max="10768" width="0.81640625" style="365" customWidth="1"/>
    <col min="10769" max="10769" width="2.7265625" style="365" customWidth="1"/>
    <col min="10770" max="10770" width="0.81640625" style="365" customWidth="1"/>
    <col min="10771" max="11008" width="10.26953125" style="365"/>
    <col min="11009" max="11009" width="1" style="365" customWidth="1"/>
    <col min="11010" max="11010" width="3.7265625" style="365" customWidth="1"/>
    <col min="11011" max="11011" width="24.54296875" style="365" customWidth="1"/>
    <col min="11012" max="11012" width="4" style="365" customWidth="1"/>
    <col min="11013" max="11013" width="2.54296875" style="365" customWidth="1"/>
    <col min="11014" max="11014" width="8.81640625" style="365" customWidth="1"/>
    <col min="11015" max="11015" width="13" style="365" customWidth="1"/>
    <col min="11016" max="11016" width="2.54296875" style="365" customWidth="1"/>
    <col min="11017" max="11017" width="10.54296875" style="365" customWidth="1"/>
    <col min="11018" max="11018" width="2.54296875" style="365" customWidth="1"/>
    <col min="11019" max="11019" width="8.1796875" style="365" customWidth="1"/>
    <col min="11020" max="11020" width="2.54296875" style="365" customWidth="1"/>
    <col min="11021" max="11021" width="7.7265625" style="365" customWidth="1"/>
    <col min="11022" max="11022" width="2.54296875" style="365" customWidth="1"/>
    <col min="11023" max="11023" width="0" style="365" hidden="1" customWidth="1"/>
    <col min="11024" max="11024" width="0.81640625" style="365" customWidth="1"/>
    <col min="11025" max="11025" width="2.7265625" style="365" customWidth="1"/>
    <col min="11026" max="11026" width="0.81640625" style="365" customWidth="1"/>
    <col min="11027" max="11264" width="10.26953125" style="365"/>
    <col min="11265" max="11265" width="1" style="365" customWidth="1"/>
    <col min="11266" max="11266" width="3.7265625" style="365" customWidth="1"/>
    <col min="11267" max="11267" width="24.54296875" style="365" customWidth="1"/>
    <col min="11268" max="11268" width="4" style="365" customWidth="1"/>
    <col min="11269" max="11269" width="2.54296875" style="365" customWidth="1"/>
    <col min="11270" max="11270" width="8.81640625" style="365" customWidth="1"/>
    <col min="11271" max="11271" width="13" style="365" customWidth="1"/>
    <col min="11272" max="11272" width="2.54296875" style="365" customWidth="1"/>
    <col min="11273" max="11273" width="10.54296875" style="365" customWidth="1"/>
    <col min="11274" max="11274" width="2.54296875" style="365" customWidth="1"/>
    <col min="11275" max="11275" width="8.1796875" style="365" customWidth="1"/>
    <col min="11276" max="11276" width="2.54296875" style="365" customWidth="1"/>
    <col min="11277" max="11277" width="7.7265625" style="365" customWidth="1"/>
    <col min="11278" max="11278" width="2.54296875" style="365" customWidth="1"/>
    <col min="11279" max="11279" width="0" style="365" hidden="1" customWidth="1"/>
    <col min="11280" max="11280" width="0.81640625" style="365" customWidth="1"/>
    <col min="11281" max="11281" width="2.7265625" style="365" customWidth="1"/>
    <col min="11282" max="11282" width="0.81640625" style="365" customWidth="1"/>
    <col min="11283" max="11520" width="10.26953125" style="365"/>
    <col min="11521" max="11521" width="1" style="365" customWidth="1"/>
    <col min="11522" max="11522" width="3.7265625" style="365" customWidth="1"/>
    <col min="11523" max="11523" width="24.54296875" style="365" customWidth="1"/>
    <col min="11524" max="11524" width="4" style="365" customWidth="1"/>
    <col min="11525" max="11525" width="2.54296875" style="365" customWidth="1"/>
    <col min="11526" max="11526" width="8.81640625" style="365" customWidth="1"/>
    <col min="11527" max="11527" width="13" style="365" customWidth="1"/>
    <col min="11528" max="11528" width="2.54296875" style="365" customWidth="1"/>
    <col min="11529" max="11529" width="10.54296875" style="365" customWidth="1"/>
    <col min="11530" max="11530" width="2.54296875" style="365" customWidth="1"/>
    <col min="11531" max="11531" width="8.1796875" style="365" customWidth="1"/>
    <col min="11532" max="11532" width="2.54296875" style="365" customWidth="1"/>
    <col min="11533" max="11533" width="7.7265625" style="365" customWidth="1"/>
    <col min="11534" max="11534" width="2.54296875" style="365" customWidth="1"/>
    <col min="11535" max="11535" width="0" style="365" hidden="1" customWidth="1"/>
    <col min="11536" max="11536" width="0.81640625" style="365" customWidth="1"/>
    <col min="11537" max="11537" width="2.7265625" style="365" customWidth="1"/>
    <col min="11538" max="11538" width="0.81640625" style="365" customWidth="1"/>
    <col min="11539" max="11776" width="10.26953125" style="365"/>
    <col min="11777" max="11777" width="1" style="365" customWidth="1"/>
    <col min="11778" max="11778" width="3.7265625" style="365" customWidth="1"/>
    <col min="11779" max="11779" width="24.54296875" style="365" customWidth="1"/>
    <col min="11780" max="11780" width="4" style="365" customWidth="1"/>
    <col min="11781" max="11781" width="2.54296875" style="365" customWidth="1"/>
    <col min="11782" max="11782" width="8.81640625" style="365" customWidth="1"/>
    <col min="11783" max="11783" width="13" style="365" customWidth="1"/>
    <col min="11784" max="11784" width="2.54296875" style="365" customWidth="1"/>
    <col min="11785" max="11785" width="10.54296875" style="365" customWidth="1"/>
    <col min="11786" max="11786" width="2.54296875" style="365" customWidth="1"/>
    <col min="11787" max="11787" width="8.1796875" style="365" customWidth="1"/>
    <col min="11788" max="11788" width="2.54296875" style="365" customWidth="1"/>
    <col min="11789" max="11789" width="7.7265625" style="365" customWidth="1"/>
    <col min="11790" max="11790" width="2.54296875" style="365" customWidth="1"/>
    <col min="11791" max="11791" width="0" style="365" hidden="1" customWidth="1"/>
    <col min="11792" max="11792" width="0.81640625" style="365" customWidth="1"/>
    <col min="11793" max="11793" width="2.7265625" style="365" customWidth="1"/>
    <col min="11794" max="11794" width="0.81640625" style="365" customWidth="1"/>
    <col min="11795" max="12032" width="10.26953125" style="365"/>
    <col min="12033" max="12033" width="1" style="365" customWidth="1"/>
    <col min="12034" max="12034" width="3.7265625" style="365" customWidth="1"/>
    <col min="12035" max="12035" width="24.54296875" style="365" customWidth="1"/>
    <col min="12036" max="12036" width="4" style="365" customWidth="1"/>
    <col min="12037" max="12037" width="2.54296875" style="365" customWidth="1"/>
    <col min="12038" max="12038" width="8.81640625" style="365" customWidth="1"/>
    <col min="12039" max="12039" width="13" style="365" customWidth="1"/>
    <col min="12040" max="12040" width="2.54296875" style="365" customWidth="1"/>
    <col min="12041" max="12041" width="10.54296875" style="365" customWidth="1"/>
    <col min="12042" max="12042" width="2.54296875" style="365" customWidth="1"/>
    <col min="12043" max="12043" width="8.1796875" style="365" customWidth="1"/>
    <col min="12044" max="12044" width="2.54296875" style="365" customWidth="1"/>
    <col min="12045" max="12045" width="7.7265625" style="365" customWidth="1"/>
    <col min="12046" max="12046" width="2.54296875" style="365" customWidth="1"/>
    <col min="12047" max="12047" width="0" style="365" hidden="1" customWidth="1"/>
    <col min="12048" max="12048" width="0.81640625" style="365" customWidth="1"/>
    <col min="12049" max="12049" width="2.7265625" style="365" customWidth="1"/>
    <col min="12050" max="12050" width="0.81640625" style="365" customWidth="1"/>
    <col min="12051" max="12288" width="10.26953125" style="365"/>
    <col min="12289" max="12289" width="1" style="365" customWidth="1"/>
    <col min="12290" max="12290" width="3.7265625" style="365" customWidth="1"/>
    <col min="12291" max="12291" width="24.54296875" style="365" customWidth="1"/>
    <col min="12292" max="12292" width="4" style="365" customWidth="1"/>
    <col min="12293" max="12293" width="2.54296875" style="365" customWidth="1"/>
    <col min="12294" max="12294" width="8.81640625" style="365" customWidth="1"/>
    <col min="12295" max="12295" width="13" style="365" customWidth="1"/>
    <col min="12296" max="12296" width="2.54296875" style="365" customWidth="1"/>
    <col min="12297" max="12297" width="10.54296875" style="365" customWidth="1"/>
    <col min="12298" max="12298" width="2.54296875" style="365" customWidth="1"/>
    <col min="12299" max="12299" width="8.1796875" style="365" customWidth="1"/>
    <col min="12300" max="12300" width="2.54296875" style="365" customWidth="1"/>
    <col min="12301" max="12301" width="7.7265625" style="365" customWidth="1"/>
    <col min="12302" max="12302" width="2.54296875" style="365" customWidth="1"/>
    <col min="12303" max="12303" width="0" style="365" hidden="1" customWidth="1"/>
    <col min="12304" max="12304" width="0.81640625" style="365" customWidth="1"/>
    <col min="12305" max="12305" width="2.7265625" style="365" customWidth="1"/>
    <col min="12306" max="12306" width="0.81640625" style="365" customWidth="1"/>
    <col min="12307" max="12544" width="10.26953125" style="365"/>
    <col min="12545" max="12545" width="1" style="365" customWidth="1"/>
    <col min="12546" max="12546" width="3.7265625" style="365" customWidth="1"/>
    <col min="12547" max="12547" width="24.54296875" style="365" customWidth="1"/>
    <col min="12548" max="12548" width="4" style="365" customWidth="1"/>
    <col min="12549" max="12549" width="2.54296875" style="365" customWidth="1"/>
    <col min="12550" max="12550" width="8.81640625" style="365" customWidth="1"/>
    <col min="12551" max="12551" width="13" style="365" customWidth="1"/>
    <col min="12552" max="12552" width="2.54296875" style="365" customWidth="1"/>
    <col min="12553" max="12553" width="10.54296875" style="365" customWidth="1"/>
    <col min="12554" max="12554" width="2.54296875" style="365" customWidth="1"/>
    <col min="12555" max="12555" width="8.1796875" style="365" customWidth="1"/>
    <col min="12556" max="12556" width="2.54296875" style="365" customWidth="1"/>
    <col min="12557" max="12557" width="7.7265625" style="365" customWidth="1"/>
    <col min="12558" max="12558" width="2.54296875" style="365" customWidth="1"/>
    <col min="12559" max="12559" width="0" style="365" hidden="1" customWidth="1"/>
    <col min="12560" max="12560" width="0.81640625" style="365" customWidth="1"/>
    <col min="12561" max="12561" width="2.7265625" style="365" customWidth="1"/>
    <col min="12562" max="12562" width="0.81640625" style="365" customWidth="1"/>
    <col min="12563" max="12800" width="10.26953125" style="365"/>
    <col min="12801" max="12801" width="1" style="365" customWidth="1"/>
    <col min="12802" max="12802" width="3.7265625" style="365" customWidth="1"/>
    <col min="12803" max="12803" width="24.54296875" style="365" customWidth="1"/>
    <col min="12804" max="12804" width="4" style="365" customWidth="1"/>
    <col min="12805" max="12805" width="2.54296875" style="365" customWidth="1"/>
    <col min="12806" max="12806" width="8.81640625" style="365" customWidth="1"/>
    <col min="12807" max="12807" width="13" style="365" customWidth="1"/>
    <col min="12808" max="12808" width="2.54296875" style="365" customWidth="1"/>
    <col min="12809" max="12809" width="10.54296875" style="365" customWidth="1"/>
    <col min="12810" max="12810" width="2.54296875" style="365" customWidth="1"/>
    <col min="12811" max="12811" width="8.1796875" style="365" customWidth="1"/>
    <col min="12812" max="12812" width="2.54296875" style="365" customWidth="1"/>
    <col min="12813" max="12813" width="7.7265625" style="365" customWidth="1"/>
    <col min="12814" max="12814" width="2.54296875" style="365" customWidth="1"/>
    <col min="12815" max="12815" width="0" style="365" hidden="1" customWidth="1"/>
    <col min="12816" max="12816" width="0.81640625" style="365" customWidth="1"/>
    <col min="12817" max="12817" width="2.7265625" style="365" customWidth="1"/>
    <col min="12818" max="12818" width="0.81640625" style="365" customWidth="1"/>
    <col min="12819" max="13056" width="10.26953125" style="365"/>
    <col min="13057" max="13057" width="1" style="365" customWidth="1"/>
    <col min="13058" max="13058" width="3.7265625" style="365" customWidth="1"/>
    <col min="13059" max="13059" width="24.54296875" style="365" customWidth="1"/>
    <col min="13060" max="13060" width="4" style="365" customWidth="1"/>
    <col min="13061" max="13061" width="2.54296875" style="365" customWidth="1"/>
    <col min="13062" max="13062" width="8.81640625" style="365" customWidth="1"/>
    <col min="13063" max="13063" width="13" style="365" customWidth="1"/>
    <col min="13064" max="13064" width="2.54296875" style="365" customWidth="1"/>
    <col min="13065" max="13065" width="10.54296875" style="365" customWidth="1"/>
    <col min="13066" max="13066" width="2.54296875" style="365" customWidth="1"/>
    <col min="13067" max="13067" width="8.1796875" style="365" customWidth="1"/>
    <col min="13068" max="13068" width="2.54296875" style="365" customWidth="1"/>
    <col min="13069" max="13069" width="7.7265625" style="365" customWidth="1"/>
    <col min="13070" max="13070" width="2.54296875" style="365" customWidth="1"/>
    <col min="13071" max="13071" width="0" style="365" hidden="1" customWidth="1"/>
    <col min="13072" max="13072" width="0.81640625" style="365" customWidth="1"/>
    <col min="13073" max="13073" width="2.7265625" style="365" customWidth="1"/>
    <col min="13074" max="13074" width="0.81640625" style="365" customWidth="1"/>
    <col min="13075" max="13312" width="10.26953125" style="365"/>
    <col min="13313" max="13313" width="1" style="365" customWidth="1"/>
    <col min="13314" max="13314" width="3.7265625" style="365" customWidth="1"/>
    <col min="13315" max="13315" width="24.54296875" style="365" customWidth="1"/>
    <col min="13316" max="13316" width="4" style="365" customWidth="1"/>
    <col min="13317" max="13317" width="2.54296875" style="365" customWidth="1"/>
    <col min="13318" max="13318" width="8.81640625" style="365" customWidth="1"/>
    <col min="13319" max="13319" width="13" style="365" customWidth="1"/>
    <col min="13320" max="13320" width="2.54296875" style="365" customWidth="1"/>
    <col min="13321" max="13321" width="10.54296875" style="365" customWidth="1"/>
    <col min="13322" max="13322" width="2.54296875" style="365" customWidth="1"/>
    <col min="13323" max="13323" width="8.1796875" style="365" customWidth="1"/>
    <col min="13324" max="13324" width="2.54296875" style="365" customWidth="1"/>
    <col min="13325" max="13325" width="7.7265625" style="365" customWidth="1"/>
    <col min="13326" max="13326" width="2.54296875" style="365" customWidth="1"/>
    <col min="13327" max="13327" width="0" style="365" hidden="1" customWidth="1"/>
    <col min="13328" max="13328" width="0.81640625" style="365" customWidth="1"/>
    <col min="13329" max="13329" width="2.7265625" style="365" customWidth="1"/>
    <col min="13330" max="13330" width="0.81640625" style="365" customWidth="1"/>
    <col min="13331" max="13568" width="10.26953125" style="365"/>
    <col min="13569" max="13569" width="1" style="365" customWidth="1"/>
    <col min="13570" max="13570" width="3.7265625" style="365" customWidth="1"/>
    <col min="13571" max="13571" width="24.54296875" style="365" customWidth="1"/>
    <col min="13572" max="13572" width="4" style="365" customWidth="1"/>
    <col min="13573" max="13573" width="2.54296875" style="365" customWidth="1"/>
    <col min="13574" max="13574" width="8.81640625" style="365" customWidth="1"/>
    <col min="13575" max="13575" width="13" style="365" customWidth="1"/>
    <col min="13576" max="13576" width="2.54296875" style="365" customWidth="1"/>
    <col min="13577" max="13577" width="10.54296875" style="365" customWidth="1"/>
    <col min="13578" max="13578" width="2.54296875" style="365" customWidth="1"/>
    <col min="13579" max="13579" width="8.1796875" style="365" customWidth="1"/>
    <col min="13580" max="13580" width="2.54296875" style="365" customWidth="1"/>
    <col min="13581" max="13581" width="7.7265625" style="365" customWidth="1"/>
    <col min="13582" max="13582" width="2.54296875" style="365" customWidth="1"/>
    <col min="13583" max="13583" width="0" style="365" hidden="1" customWidth="1"/>
    <col min="13584" max="13584" width="0.81640625" style="365" customWidth="1"/>
    <col min="13585" max="13585" width="2.7265625" style="365" customWidth="1"/>
    <col min="13586" max="13586" width="0.81640625" style="365" customWidth="1"/>
    <col min="13587" max="13824" width="10.26953125" style="365"/>
    <col min="13825" max="13825" width="1" style="365" customWidth="1"/>
    <col min="13826" max="13826" width="3.7265625" style="365" customWidth="1"/>
    <col min="13827" max="13827" width="24.54296875" style="365" customWidth="1"/>
    <col min="13828" max="13828" width="4" style="365" customWidth="1"/>
    <col min="13829" max="13829" width="2.54296875" style="365" customWidth="1"/>
    <col min="13830" max="13830" width="8.81640625" style="365" customWidth="1"/>
    <col min="13831" max="13831" width="13" style="365" customWidth="1"/>
    <col min="13832" max="13832" width="2.54296875" style="365" customWidth="1"/>
    <col min="13833" max="13833" width="10.54296875" style="365" customWidth="1"/>
    <col min="13834" max="13834" width="2.54296875" style="365" customWidth="1"/>
    <col min="13835" max="13835" width="8.1796875" style="365" customWidth="1"/>
    <col min="13836" max="13836" width="2.54296875" style="365" customWidth="1"/>
    <col min="13837" max="13837" width="7.7265625" style="365" customWidth="1"/>
    <col min="13838" max="13838" width="2.54296875" style="365" customWidth="1"/>
    <col min="13839" max="13839" width="0" style="365" hidden="1" customWidth="1"/>
    <col min="13840" max="13840" width="0.81640625" style="365" customWidth="1"/>
    <col min="13841" max="13841" width="2.7265625" style="365" customWidth="1"/>
    <col min="13842" max="13842" width="0.81640625" style="365" customWidth="1"/>
    <col min="13843" max="14080" width="10.26953125" style="365"/>
    <col min="14081" max="14081" width="1" style="365" customWidth="1"/>
    <col min="14082" max="14082" width="3.7265625" style="365" customWidth="1"/>
    <col min="14083" max="14083" width="24.54296875" style="365" customWidth="1"/>
    <col min="14084" max="14084" width="4" style="365" customWidth="1"/>
    <col min="14085" max="14085" width="2.54296875" style="365" customWidth="1"/>
    <col min="14086" max="14086" width="8.81640625" style="365" customWidth="1"/>
    <col min="14087" max="14087" width="13" style="365" customWidth="1"/>
    <col min="14088" max="14088" width="2.54296875" style="365" customWidth="1"/>
    <col min="14089" max="14089" width="10.54296875" style="365" customWidth="1"/>
    <col min="14090" max="14090" width="2.54296875" style="365" customWidth="1"/>
    <col min="14091" max="14091" width="8.1796875" style="365" customWidth="1"/>
    <col min="14092" max="14092" width="2.54296875" style="365" customWidth="1"/>
    <col min="14093" max="14093" width="7.7265625" style="365" customWidth="1"/>
    <col min="14094" max="14094" width="2.54296875" style="365" customWidth="1"/>
    <col min="14095" max="14095" width="0" style="365" hidden="1" customWidth="1"/>
    <col min="14096" max="14096" width="0.81640625" style="365" customWidth="1"/>
    <col min="14097" max="14097" width="2.7265625" style="365" customWidth="1"/>
    <col min="14098" max="14098" width="0.81640625" style="365" customWidth="1"/>
    <col min="14099" max="14336" width="10.26953125" style="365"/>
    <col min="14337" max="14337" width="1" style="365" customWidth="1"/>
    <col min="14338" max="14338" width="3.7265625" style="365" customWidth="1"/>
    <col min="14339" max="14339" width="24.54296875" style="365" customWidth="1"/>
    <col min="14340" max="14340" width="4" style="365" customWidth="1"/>
    <col min="14341" max="14341" width="2.54296875" style="365" customWidth="1"/>
    <col min="14342" max="14342" width="8.81640625" style="365" customWidth="1"/>
    <col min="14343" max="14343" width="13" style="365" customWidth="1"/>
    <col min="14344" max="14344" width="2.54296875" style="365" customWidth="1"/>
    <col min="14345" max="14345" width="10.54296875" style="365" customWidth="1"/>
    <col min="14346" max="14346" width="2.54296875" style="365" customWidth="1"/>
    <col min="14347" max="14347" width="8.1796875" style="365" customWidth="1"/>
    <col min="14348" max="14348" width="2.54296875" style="365" customWidth="1"/>
    <col min="14349" max="14349" width="7.7265625" style="365" customWidth="1"/>
    <col min="14350" max="14350" width="2.54296875" style="365" customWidth="1"/>
    <col min="14351" max="14351" width="0" style="365" hidden="1" customWidth="1"/>
    <col min="14352" max="14352" width="0.81640625" style="365" customWidth="1"/>
    <col min="14353" max="14353" width="2.7265625" style="365" customWidth="1"/>
    <col min="14354" max="14354" width="0.81640625" style="365" customWidth="1"/>
    <col min="14355" max="14592" width="10.26953125" style="365"/>
    <col min="14593" max="14593" width="1" style="365" customWidth="1"/>
    <col min="14594" max="14594" width="3.7265625" style="365" customWidth="1"/>
    <col min="14595" max="14595" width="24.54296875" style="365" customWidth="1"/>
    <col min="14596" max="14596" width="4" style="365" customWidth="1"/>
    <col min="14597" max="14597" width="2.54296875" style="365" customWidth="1"/>
    <col min="14598" max="14598" width="8.81640625" style="365" customWidth="1"/>
    <col min="14599" max="14599" width="13" style="365" customWidth="1"/>
    <col min="14600" max="14600" width="2.54296875" style="365" customWidth="1"/>
    <col min="14601" max="14601" width="10.54296875" style="365" customWidth="1"/>
    <col min="14602" max="14602" width="2.54296875" style="365" customWidth="1"/>
    <col min="14603" max="14603" width="8.1796875" style="365" customWidth="1"/>
    <col min="14604" max="14604" width="2.54296875" style="365" customWidth="1"/>
    <col min="14605" max="14605" width="7.7265625" style="365" customWidth="1"/>
    <col min="14606" max="14606" width="2.54296875" style="365" customWidth="1"/>
    <col min="14607" max="14607" width="0" style="365" hidden="1" customWidth="1"/>
    <col min="14608" max="14608" width="0.81640625" style="365" customWidth="1"/>
    <col min="14609" max="14609" width="2.7265625" style="365" customWidth="1"/>
    <col min="14610" max="14610" width="0.81640625" style="365" customWidth="1"/>
    <col min="14611" max="14848" width="10.26953125" style="365"/>
    <col min="14849" max="14849" width="1" style="365" customWidth="1"/>
    <col min="14850" max="14850" width="3.7265625" style="365" customWidth="1"/>
    <col min="14851" max="14851" width="24.54296875" style="365" customWidth="1"/>
    <col min="14852" max="14852" width="4" style="365" customWidth="1"/>
    <col min="14853" max="14853" width="2.54296875" style="365" customWidth="1"/>
    <col min="14854" max="14854" width="8.81640625" style="365" customWidth="1"/>
    <col min="14855" max="14855" width="13" style="365" customWidth="1"/>
    <col min="14856" max="14856" width="2.54296875" style="365" customWidth="1"/>
    <col min="14857" max="14857" width="10.54296875" style="365" customWidth="1"/>
    <col min="14858" max="14858" width="2.54296875" style="365" customWidth="1"/>
    <col min="14859" max="14859" width="8.1796875" style="365" customWidth="1"/>
    <col min="14860" max="14860" width="2.54296875" style="365" customWidth="1"/>
    <col min="14861" max="14861" width="7.7265625" style="365" customWidth="1"/>
    <col min="14862" max="14862" width="2.54296875" style="365" customWidth="1"/>
    <col min="14863" max="14863" width="0" style="365" hidden="1" customWidth="1"/>
    <col min="14864" max="14864" width="0.81640625" style="365" customWidth="1"/>
    <col min="14865" max="14865" width="2.7265625" style="365" customWidth="1"/>
    <col min="14866" max="14866" width="0.81640625" style="365" customWidth="1"/>
    <col min="14867" max="15104" width="10.26953125" style="365"/>
    <col min="15105" max="15105" width="1" style="365" customWidth="1"/>
    <col min="15106" max="15106" width="3.7265625" style="365" customWidth="1"/>
    <col min="15107" max="15107" width="24.54296875" style="365" customWidth="1"/>
    <col min="15108" max="15108" width="4" style="365" customWidth="1"/>
    <col min="15109" max="15109" width="2.54296875" style="365" customWidth="1"/>
    <col min="15110" max="15110" width="8.81640625" style="365" customWidth="1"/>
    <col min="15111" max="15111" width="13" style="365" customWidth="1"/>
    <col min="15112" max="15112" width="2.54296875" style="365" customWidth="1"/>
    <col min="15113" max="15113" width="10.54296875" style="365" customWidth="1"/>
    <col min="15114" max="15114" width="2.54296875" style="365" customWidth="1"/>
    <col min="15115" max="15115" width="8.1796875" style="365" customWidth="1"/>
    <col min="15116" max="15116" width="2.54296875" style="365" customWidth="1"/>
    <col min="15117" max="15117" width="7.7265625" style="365" customWidth="1"/>
    <col min="15118" max="15118" width="2.54296875" style="365" customWidth="1"/>
    <col min="15119" max="15119" width="0" style="365" hidden="1" customWidth="1"/>
    <col min="15120" max="15120" width="0.81640625" style="365" customWidth="1"/>
    <col min="15121" max="15121" width="2.7265625" style="365" customWidth="1"/>
    <col min="15122" max="15122" width="0.81640625" style="365" customWidth="1"/>
    <col min="15123" max="15360" width="10.26953125" style="365"/>
    <col min="15361" max="15361" width="1" style="365" customWidth="1"/>
    <col min="15362" max="15362" width="3.7265625" style="365" customWidth="1"/>
    <col min="15363" max="15363" width="24.54296875" style="365" customWidth="1"/>
    <col min="15364" max="15364" width="4" style="365" customWidth="1"/>
    <col min="15365" max="15365" width="2.54296875" style="365" customWidth="1"/>
    <col min="15366" max="15366" width="8.81640625" style="365" customWidth="1"/>
    <col min="15367" max="15367" width="13" style="365" customWidth="1"/>
    <col min="15368" max="15368" width="2.54296875" style="365" customWidth="1"/>
    <col min="15369" max="15369" width="10.54296875" style="365" customWidth="1"/>
    <col min="15370" max="15370" width="2.54296875" style="365" customWidth="1"/>
    <col min="15371" max="15371" width="8.1796875" style="365" customWidth="1"/>
    <col min="15372" max="15372" width="2.54296875" style="365" customWidth="1"/>
    <col min="15373" max="15373" width="7.7265625" style="365" customWidth="1"/>
    <col min="15374" max="15374" width="2.54296875" style="365" customWidth="1"/>
    <col min="15375" max="15375" width="0" style="365" hidden="1" customWidth="1"/>
    <col min="15376" max="15376" width="0.81640625" style="365" customWidth="1"/>
    <col min="15377" max="15377" width="2.7265625" style="365" customWidth="1"/>
    <col min="15378" max="15378" width="0.81640625" style="365" customWidth="1"/>
    <col min="15379" max="15616" width="10.26953125" style="365"/>
    <col min="15617" max="15617" width="1" style="365" customWidth="1"/>
    <col min="15618" max="15618" width="3.7265625" style="365" customWidth="1"/>
    <col min="15619" max="15619" width="24.54296875" style="365" customWidth="1"/>
    <col min="15620" max="15620" width="4" style="365" customWidth="1"/>
    <col min="15621" max="15621" width="2.54296875" style="365" customWidth="1"/>
    <col min="15622" max="15622" width="8.81640625" style="365" customWidth="1"/>
    <col min="15623" max="15623" width="13" style="365" customWidth="1"/>
    <col min="15624" max="15624" width="2.54296875" style="365" customWidth="1"/>
    <col min="15625" max="15625" width="10.54296875" style="365" customWidth="1"/>
    <col min="15626" max="15626" width="2.54296875" style="365" customWidth="1"/>
    <col min="15627" max="15627" width="8.1796875" style="365" customWidth="1"/>
    <col min="15628" max="15628" width="2.54296875" style="365" customWidth="1"/>
    <col min="15629" max="15629" width="7.7265625" style="365" customWidth="1"/>
    <col min="15630" max="15630" width="2.54296875" style="365" customWidth="1"/>
    <col min="15631" max="15631" width="0" style="365" hidden="1" customWidth="1"/>
    <col min="15632" max="15632" width="0.81640625" style="365" customWidth="1"/>
    <col min="15633" max="15633" width="2.7265625" style="365" customWidth="1"/>
    <col min="15634" max="15634" width="0.81640625" style="365" customWidth="1"/>
    <col min="15635" max="15872" width="10.26953125" style="365"/>
    <col min="15873" max="15873" width="1" style="365" customWidth="1"/>
    <col min="15874" max="15874" width="3.7265625" style="365" customWidth="1"/>
    <col min="15875" max="15875" width="24.54296875" style="365" customWidth="1"/>
    <col min="15876" max="15876" width="4" style="365" customWidth="1"/>
    <col min="15877" max="15877" width="2.54296875" style="365" customWidth="1"/>
    <col min="15878" max="15878" width="8.81640625" style="365" customWidth="1"/>
    <col min="15879" max="15879" width="13" style="365" customWidth="1"/>
    <col min="15880" max="15880" width="2.54296875" style="365" customWidth="1"/>
    <col min="15881" max="15881" width="10.54296875" style="365" customWidth="1"/>
    <col min="15882" max="15882" width="2.54296875" style="365" customWidth="1"/>
    <col min="15883" max="15883" width="8.1796875" style="365" customWidth="1"/>
    <col min="15884" max="15884" width="2.54296875" style="365" customWidth="1"/>
    <col min="15885" max="15885" width="7.7265625" style="365" customWidth="1"/>
    <col min="15886" max="15886" width="2.54296875" style="365" customWidth="1"/>
    <col min="15887" max="15887" width="0" style="365" hidden="1" customWidth="1"/>
    <col min="15888" max="15888" width="0.81640625" style="365" customWidth="1"/>
    <col min="15889" max="15889" width="2.7265625" style="365" customWidth="1"/>
    <col min="15890" max="15890" width="0.81640625" style="365" customWidth="1"/>
    <col min="15891" max="16128" width="10.26953125" style="365"/>
    <col min="16129" max="16129" width="1" style="365" customWidth="1"/>
    <col min="16130" max="16130" width="3.7265625" style="365" customWidth="1"/>
    <col min="16131" max="16131" width="24.54296875" style="365" customWidth="1"/>
    <col min="16132" max="16132" width="4" style="365" customWidth="1"/>
    <col min="16133" max="16133" width="2.54296875" style="365" customWidth="1"/>
    <col min="16134" max="16134" width="8.81640625" style="365" customWidth="1"/>
    <col min="16135" max="16135" width="13" style="365" customWidth="1"/>
    <col min="16136" max="16136" width="2.54296875" style="365" customWidth="1"/>
    <col min="16137" max="16137" width="10.54296875" style="365" customWidth="1"/>
    <col min="16138" max="16138" width="2.54296875" style="365" customWidth="1"/>
    <col min="16139" max="16139" width="8.1796875" style="365" customWidth="1"/>
    <col min="16140" max="16140" width="2.54296875" style="365" customWidth="1"/>
    <col min="16141" max="16141" width="7.7265625" style="365" customWidth="1"/>
    <col min="16142" max="16142" width="2.54296875" style="365" customWidth="1"/>
    <col min="16143" max="16143" width="0" style="365" hidden="1" customWidth="1"/>
    <col min="16144" max="16144" width="0.81640625" style="365" customWidth="1"/>
    <col min="16145" max="16145" width="2.7265625" style="365" customWidth="1"/>
    <col min="16146" max="16146" width="0.81640625" style="365" customWidth="1"/>
    <col min="16147" max="16384" width="10.26953125" style="365"/>
  </cols>
  <sheetData>
    <row r="1" spans="1:17" s="359" customFormat="1" ht="12" thickBot="1">
      <c r="A1" s="2691">
        <v>12</v>
      </c>
      <c r="B1" s="2691"/>
      <c r="C1" s="358"/>
      <c r="D1" s="358"/>
      <c r="E1" s="358"/>
      <c r="F1" s="358"/>
      <c r="Q1" s="360" t="str">
        <f>'Annual Report'!$A$2</f>
        <v>Road Initials:    GTC           Year  2013</v>
      </c>
    </row>
    <row r="2" spans="1:17" ht="15.75" customHeight="1">
      <c r="A2" s="361" t="s">
        <v>1525</v>
      </c>
      <c r="B2" s="362"/>
      <c r="C2" s="363"/>
      <c r="D2" s="363"/>
      <c r="E2" s="363"/>
      <c r="F2" s="363"/>
      <c r="G2" s="363"/>
      <c r="H2" s="363"/>
      <c r="I2" s="363"/>
      <c r="J2" s="363"/>
      <c r="K2" s="363"/>
      <c r="L2" s="363"/>
      <c r="M2" s="363"/>
      <c r="N2" s="460"/>
      <c r="O2" s="363"/>
      <c r="P2" s="363"/>
      <c r="Q2" s="364"/>
    </row>
    <row r="3" spans="1:17">
      <c r="A3" s="385"/>
      <c r="B3" s="384"/>
      <c r="C3" s="376"/>
      <c r="D3" s="376"/>
      <c r="E3" s="376"/>
      <c r="F3" s="376"/>
      <c r="G3" s="408"/>
      <c r="H3" s="408"/>
      <c r="I3" s="408"/>
      <c r="J3" s="408"/>
      <c r="K3" s="408"/>
      <c r="L3" s="408"/>
      <c r="M3" s="408"/>
      <c r="N3" s="475"/>
      <c r="O3" s="408"/>
      <c r="P3" s="408"/>
      <c r="Q3" s="409"/>
    </row>
    <row r="4" spans="1:17" s="373" customFormat="1">
      <c r="A4" s="370" t="s">
        <v>671</v>
      </c>
      <c r="B4" s="371"/>
      <c r="C4" s="371"/>
      <c r="D4" s="371"/>
      <c r="E4" s="371"/>
      <c r="F4" s="371"/>
      <c r="G4" s="371"/>
      <c r="H4" s="371"/>
      <c r="I4" s="371"/>
      <c r="J4" s="371"/>
      <c r="K4" s="371"/>
      <c r="L4" s="371"/>
      <c r="M4" s="371"/>
      <c r="N4" s="462"/>
      <c r="O4" s="371"/>
      <c r="P4" s="371"/>
      <c r="Q4" s="372"/>
    </row>
    <row r="5" spans="1:17" ht="15.75" customHeight="1">
      <c r="A5" s="366" t="s">
        <v>808</v>
      </c>
      <c r="B5" s="367"/>
      <c r="C5" s="368"/>
      <c r="D5" s="368"/>
      <c r="E5" s="368"/>
      <c r="F5" s="368"/>
      <c r="G5" s="368"/>
      <c r="H5" s="368"/>
      <c r="I5" s="368"/>
      <c r="J5" s="368"/>
      <c r="K5" s="368"/>
      <c r="L5" s="368"/>
      <c r="M5" s="368"/>
      <c r="N5" s="461"/>
      <c r="O5" s="368"/>
      <c r="P5" s="368"/>
      <c r="Q5" s="369"/>
    </row>
    <row r="6" spans="1:17">
      <c r="A6" s="385"/>
      <c r="B6" s="382" t="s">
        <v>549</v>
      </c>
      <c r="C6" s="465"/>
      <c r="D6" s="414"/>
      <c r="E6" s="414"/>
      <c r="F6" s="414"/>
      <c r="G6" s="414"/>
      <c r="H6" s="414"/>
      <c r="I6" s="414"/>
      <c r="J6" s="414"/>
      <c r="K6" s="414"/>
      <c r="L6" s="414"/>
      <c r="M6" s="414"/>
      <c r="N6" s="464"/>
      <c r="O6" s="377"/>
      <c r="P6" s="476"/>
      <c r="Q6" s="369"/>
    </row>
    <row r="7" spans="1:17">
      <c r="A7" s="385"/>
      <c r="B7" s="381"/>
      <c r="C7" s="381"/>
      <c r="D7" s="383"/>
      <c r="E7" s="383"/>
      <c r="F7" s="383"/>
      <c r="G7" s="383"/>
      <c r="H7" s="383"/>
      <c r="I7" s="383"/>
      <c r="J7" s="383"/>
      <c r="K7" s="383"/>
      <c r="L7" s="383"/>
      <c r="M7" s="383"/>
      <c r="N7" s="464"/>
      <c r="O7" s="377"/>
      <c r="P7" s="377"/>
      <c r="Q7" s="372"/>
    </row>
    <row r="8" spans="1:17" hidden="1">
      <c r="A8" s="385"/>
      <c r="B8" s="386" t="s">
        <v>680</v>
      </c>
      <c r="C8" s="417"/>
      <c r="D8" s="418"/>
      <c r="E8" s="418"/>
      <c r="F8" s="418"/>
      <c r="G8" s="386"/>
      <c r="H8" s="386"/>
      <c r="I8" s="386"/>
      <c r="J8" s="386"/>
      <c r="K8" s="386"/>
      <c r="L8" s="386"/>
      <c r="M8" s="386"/>
      <c r="N8" s="437" t="s">
        <v>682</v>
      </c>
      <c r="O8" s="468"/>
      <c r="P8" s="438"/>
      <c r="Q8" s="369"/>
    </row>
    <row r="9" spans="1:17" ht="13" hidden="1">
      <c r="A9" s="385"/>
      <c r="B9" s="401"/>
      <c r="C9" s="401"/>
      <c r="D9" s="417"/>
      <c r="E9" s="417"/>
      <c r="F9" s="417"/>
      <c r="G9" s="386"/>
      <c r="H9" s="386"/>
      <c r="I9" s="386"/>
      <c r="J9" s="386"/>
      <c r="K9" s="386"/>
      <c r="L9" s="386"/>
      <c r="M9" s="386"/>
      <c r="N9" s="466" t="s">
        <v>219</v>
      </c>
      <c r="O9" s="469"/>
      <c r="P9" s="477" t="s">
        <v>976</v>
      </c>
      <c r="Q9" s="369"/>
    </row>
    <row r="10" spans="1:17" hidden="1">
      <c r="A10" s="385"/>
      <c r="B10" s="440"/>
      <c r="C10" s="440" t="s">
        <v>1195</v>
      </c>
      <c r="D10" s="386"/>
      <c r="E10" s="386"/>
      <c r="F10" s="386"/>
      <c r="G10" s="389"/>
      <c r="H10" s="389"/>
      <c r="I10" s="389"/>
      <c r="J10" s="389"/>
      <c r="K10" s="389"/>
      <c r="L10" s="389"/>
      <c r="M10" s="389"/>
      <c r="N10" s="427"/>
      <c r="O10" s="401"/>
      <c r="P10" s="401"/>
      <c r="Q10" s="369"/>
    </row>
    <row r="11" spans="1:17" ht="3" hidden="1" customHeight="1">
      <c r="A11" s="385"/>
      <c r="B11" s="401"/>
      <c r="C11" s="401"/>
      <c r="D11" s="386"/>
      <c r="E11" s="386"/>
      <c r="F11" s="386"/>
      <c r="G11" s="389"/>
      <c r="H11" s="389"/>
      <c r="I11" s="389"/>
      <c r="J11" s="389"/>
      <c r="K11" s="389"/>
      <c r="L11" s="389"/>
      <c r="M11" s="389"/>
      <c r="N11" s="443"/>
      <c r="O11" s="411"/>
      <c r="P11" s="411"/>
      <c r="Q11" s="369"/>
    </row>
    <row r="12" spans="1:17" hidden="1">
      <c r="A12" s="385"/>
      <c r="B12" s="401"/>
      <c r="C12" s="401" t="s">
        <v>1196</v>
      </c>
      <c r="D12" s="386"/>
      <c r="E12" s="386"/>
      <c r="F12" s="386"/>
      <c r="G12" s="389"/>
      <c r="H12" s="389"/>
      <c r="I12" s="389"/>
      <c r="J12" s="389"/>
      <c r="K12" s="389"/>
      <c r="L12" s="389"/>
      <c r="M12" s="389"/>
      <c r="N12" s="470">
        <v>5.7500000000000002E-2</v>
      </c>
      <c r="O12" s="471"/>
      <c r="P12" s="471">
        <v>5.5E-2</v>
      </c>
      <c r="Q12" s="369"/>
    </row>
    <row r="13" spans="1:17" hidden="1">
      <c r="A13" s="385"/>
      <c r="B13" s="401"/>
      <c r="C13" s="401" t="s">
        <v>1197</v>
      </c>
      <c r="D13" s="386"/>
      <c r="E13" s="386"/>
      <c r="F13" s="386"/>
      <c r="G13" s="389"/>
      <c r="H13" s="389"/>
      <c r="I13" s="389"/>
      <c r="J13" s="389"/>
      <c r="K13" s="389"/>
      <c r="L13" s="389"/>
      <c r="M13" s="389"/>
      <c r="N13" s="470">
        <v>4.4999999999999998E-2</v>
      </c>
      <c r="O13" s="421"/>
      <c r="P13" s="471">
        <v>4.4999999999999998E-2</v>
      </c>
      <c r="Q13" s="369"/>
    </row>
    <row r="14" spans="1:17" hidden="1">
      <c r="A14" s="385"/>
      <c r="B14" s="401"/>
      <c r="C14" s="418"/>
      <c r="D14" s="386"/>
      <c r="E14" s="386"/>
      <c r="F14" s="386"/>
      <c r="G14" s="389"/>
      <c r="H14" s="389"/>
      <c r="I14" s="389"/>
      <c r="J14" s="389"/>
      <c r="K14" s="389"/>
      <c r="L14" s="389"/>
      <c r="M14" s="389"/>
      <c r="N14" s="427"/>
      <c r="O14" s="401"/>
      <c r="P14" s="401"/>
      <c r="Q14" s="369"/>
    </row>
    <row r="15" spans="1:17" hidden="1">
      <c r="A15" s="385"/>
      <c r="B15" s="401"/>
      <c r="C15" s="440" t="s">
        <v>1198</v>
      </c>
      <c r="D15" s="386"/>
      <c r="E15" s="386"/>
      <c r="F15" s="386"/>
      <c r="G15" s="389"/>
      <c r="H15" s="389"/>
      <c r="I15" s="389"/>
      <c r="J15" s="389"/>
      <c r="K15" s="389"/>
      <c r="L15" s="389"/>
      <c r="M15" s="389"/>
      <c r="N15" s="453"/>
      <c r="O15" s="422"/>
      <c r="P15" s="424"/>
      <c r="Q15" s="369"/>
    </row>
    <row r="16" spans="1:17" ht="3.75" hidden="1" customHeight="1">
      <c r="A16" s="385"/>
      <c r="B16" s="401"/>
      <c r="C16" s="440"/>
      <c r="D16" s="386"/>
      <c r="E16" s="386"/>
      <c r="F16" s="386"/>
      <c r="G16" s="389"/>
      <c r="H16" s="389"/>
      <c r="I16" s="389"/>
      <c r="J16" s="389"/>
      <c r="K16" s="389"/>
      <c r="L16" s="389"/>
      <c r="M16" s="389"/>
      <c r="N16" s="427"/>
      <c r="O16" s="401"/>
      <c r="P16" s="401"/>
      <c r="Q16" s="369"/>
    </row>
    <row r="17" spans="1:17" hidden="1">
      <c r="A17" s="385"/>
      <c r="B17" s="401"/>
      <c r="C17" s="401" t="s">
        <v>1196</v>
      </c>
      <c r="D17" s="387"/>
      <c r="E17" s="387"/>
      <c r="F17" s="387"/>
      <c r="G17" s="389"/>
      <c r="H17" s="389"/>
      <c r="I17" s="389"/>
      <c r="J17" s="389"/>
      <c r="K17" s="389"/>
      <c r="L17" s="389"/>
      <c r="M17" s="389"/>
      <c r="N17" s="470">
        <v>5.5E-2</v>
      </c>
      <c r="O17" s="422"/>
      <c r="P17" s="471">
        <v>5.5E-2</v>
      </c>
      <c r="Q17" s="369"/>
    </row>
    <row r="18" spans="1:17" hidden="1">
      <c r="A18" s="385"/>
      <c r="B18" s="401"/>
      <c r="C18" s="401" t="s">
        <v>1197</v>
      </c>
      <c r="D18" s="478"/>
      <c r="E18" s="478"/>
      <c r="F18" s="478"/>
      <c r="G18" s="479"/>
      <c r="H18" s="479"/>
      <c r="I18" s="479"/>
      <c r="J18" s="479"/>
      <c r="K18" s="479"/>
      <c r="L18" s="479"/>
      <c r="M18" s="479"/>
      <c r="N18" s="470">
        <v>4.4999999999999998E-2</v>
      </c>
      <c r="O18" s="401"/>
      <c r="P18" s="471">
        <v>4.4999999999999998E-2</v>
      </c>
      <c r="Q18" s="369"/>
    </row>
    <row r="19" spans="1:17" hidden="1">
      <c r="A19" s="385"/>
      <c r="B19" s="401"/>
      <c r="C19" s="401" t="s">
        <v>1199</v>
      </c>
      <c r="D19" s="402"/>
      <c r="E19" s="402"/>
      <c r="F19" s="402"/>
      <c r="G19" s="389"/>
      <c r="H19" s="389"/>
      <c r="I19" s="389"/>
      <c r="J19" s="389"/>
      <c r="K19" s="389"/>
      <c r="L19" s="389"/>
      <c r="M19" s="389"/>
      <c r="N19" s="472">
        <v>0.08</v>
      </c>
      <c r="O19" s="421"/>
      <c r="P19" s="480">
        <v>7.4999999999999997E-2</v>
      </c>
      <c r="Q19" s="369"/>
    </row>
    <row r="20" spans="1:17">
      <c r="A20" s="385"/>
      <c r="B20" s="436" t="s">
        <v>614</v>
      </c>
      <c r="C20" s="381"/>
      <c r="D20" s="381"/>
      <c r="E20" s="381"/>
      <c r="F20" s="381"/>
      <c r="G20" s="383"/>
      <c r="H20" s="383"/>
      <c r="I20" s="383"/>
      <c r="J20" s="383"/>
      <c r="K20" s="383"/>
      <c r="L20" s="383"/>
      <c r="M20" s="383"/>
      <c r="N20" s="429"/>
      <c r="O20" s="422"/>
      <c r="P20" s="422"/>
      <c r="Q20" s="481"/>
    </row>
    <row r="21" spans="1:17">
      <c r="A21" s="385"/>
      <c r="B21" s="2692" t="s">
        <v>1230</v>
      </c>
      <c r="C21" s="2692"/>
      <c r="D21" s="2692"/>
      <c r="E21" s="2692"/>
      <c r="F21" s="2692"/>
      <c r="G21" s="2692"/>
      <c r="H21" s="2692"/>
      <c r="I21" s="2692"/>
      <c r="J21" s="2692"/>
      <c r="K21" s="2692"/>
      <c r="L21" s="2692"/>
      <c r="M21" s="2692"/>
      <c r="N21" s="2692"/>
      <c r="O21" s="2692"/>
      <c r="P21" s="2692"/>
      <c r="Q21" s="481"/>
    </row>
    <row r="22" spans="1:17">
      <c r="A22" s="385"/>
      <c r="B22" s="381" t="s">
        <v>1200</v>
      </c>
      <c r="C22" s="381"/>
      <c r="D22" s="381"/>
      <c r="E22" s="381"/>
      <c r="F22" s="381"/>
      <c r="G22" s="383"/>
      <c r="H22" s="383"/>
      <c r="I22" s="383"/>
      <c r="J22" s="383"/>
      <c r="K22" s="383"/>
      <c r="L22" s="383"/>
      <c r="M22" s="383"/>
      <c r="N22" s="482"/>
      <c r="O22" s="420"/>
      <c r="P22" s="420"/>
      <c r="Q22" s="481"/>
    </row>
    <row r="23" spans="1:17">
      <c r="A23" s="385"/>
      <c r="B23" s="401"/>
      <c r="C23" s="386">
        <v>2014</v>
      </c>
      <c r="D23" s="381"/>
      <c r="E23" s="381"/>
      <c r="F23" s="381"/>
      <c r="G23" s="383"/>
      <c r="H23" s="383"/>
      <c r="I23" s="383"/>
      <c r="J23" s="383"/>
      <c r="L23" s="383"/>
      <c r="M23" s="2400">
        <v>17485</v>
      </c>
      <c r="O23" s="411"/>
      <c r="P23" s="411"/>
      <c r="Q23" s="481"/>
    </row>
    <row r="24" spans="1:17">
      <c r="A24" s="385"/>
      <c r="B24" s="401"/>
      <c r="C24" s="386">
        <f>C23+1</f>
        <v>2015</v>
      </c>
      <c r="D24" s="383"/>
      <c r="E24" s="383"/>
      <c r="F24" s="383"/>
      <c r="G24" s="376"/>
      <c r="H24" s="376"/>
      <c r="I24" s="376"/>
      <c r="J24" s="376"/>
      <c r="L24" s="376"/>
      <c r="M24" s="2386">
        <v>16188</v>
      </c>
      <c r="O24" s="445"/>
      <c r="P24" s="445"/>
      <c r="Q24" s="481"/>
    </row>
    <row r="25" spans="1:17">
      <c r="A25" s="385"/>
      <c r="B25" s="401"/>
      <c r="C25" s="386">
        <f>C24+1</f>
        <v>2016</v>
      </c>
      <c r="D25" s="383"/>
      <c r="E25" s="383"/>
      <c r="F25" s="383"/>
      <c r="G25" s="376"/>
      <c r="H25" s="376"/>
      <c r="I25" s="376"/>
      <c r="J25" s="376"/>
      <c r="L25" s="376"/>
      <c r="M25" s="2386">
        <v>15361</v>
      </c>
      <c r="O25" s="447"/>
      <c r="P25" s="422"/>
      <c r="Q25" s="481"/>
    </row>
    <row r="26" spans="1:17">
      <c r="A26" s="385"/>
      <c r="B26" s="401"/>
      <c r="C26" s="386">
        <f>C25+1</f>
        <v>2017</v>
      </c>
      <c r="D26" s="383"/>
      <c r="E26" s="383"/>
      <c r="F26" s="383"/>
      <c r="G26" s="376"/>
      <c r="H26" s="376"/>
      <c r="I26" s="376"/>
      <c r="J26" s="376"/>
      <c r="L26" s="376"/>
      <c r="M26" s="2386">
        <v>14685</v>
      </c>
      <c r="O26" s="422"/>
      <c r="P26" s="422"/>
      <c r="Q26" s="481"/>
    </row>
    <row r="27" spans="1:17">
      <c r="A27" s="385"/>
      <c r="B27" s="401"/>
      <c r="C27" s="386">
        <f>C26+1</f>
        <v>2018</v>
      </c>
      <c r="D27" s="383"/>
      <c r="E27" s="383"/>
      <c r="F27" s="383"/>
      <c r="G27" s="376"/>
      <c r="H27" s="376"/>
      <c r="I27" s="376"/>
      <c r="J27" s="376"/>
      <c r="L27" s="376"/>
      <c r="M27" s="2386">
        <v>13997</v>
      </c>
      <c r="O27" s="422"/>
      <c r="P27" s="422"/>
      <c r="Q27" s="481"/>
    </row>
    <row r="28" spans="1:17">
      <c r="A28" s="385"/>
      <c r="B28" s="401"/>
      <c r="C28" s="390" t="s">
        <v>1725</v>
      </c>
      <c r="D28" s="383"/>
      <c r="E28" s="383"/>
      <c r="F28" s="383"/>
      <c r="G28" s="376"/>
      <c r="H28" s="376"/>
      <c r="I28" s="376"/>
      <c r="J28" s="376"/>
      <c r="L28" s="376"/>
      <c r="M28" s="2386">
        <v>72922</v>
      </c>
      <c r="O28" s="422"/>
      <c r="P28" s="422"/>
      <c r="Q28" s="481"/>
    </row>
    <row r="29" spans="1:17">
      <c r="A29" s="385"/>
      <c r="B29" s="401"/>
      <c r="C29" s="440"/>
      <c r="D29" s="386"/>
      <c r="E29" s="386"/>
      <c r="F29" s="386"/>
      <c r="G29" s="389"/>
      <c r="H29" s="389"/>
      <c r="I29" s="389"/>
      <c r="J29" s="389"/>
      <c r="K29" s="389"/>
      <c r="L29" s="389"/>
      <c r="M29" s="389"/>
      <c r="N29" s="427"/>
      <c r="O29" s="401"/>
      <c r="P29" s="427"/>
      <c r="Q29" s="481"/>
    </row>
    <row r="30" spans="1:17">
      <c r="A30" s="385"/>
      <c r="B30" s="401"/>
      <c r="C30" s="401"/>
      <c r="D30" s="386"/>
      <c r="E30" s="386"/>
      <c r="F30" s="386"/>
      <c r="G30" s="389"/>
      <c r="H30" s="389"/>
      <c r="I30" s="389"/>
      <c r="J30" s="389"/>
      <c r="K30" s="389"/>
      <c r="L30" s="389"/>
      <c r="M30" s="389"/>
      <c r="N30" s="470"/>
      <c r="O30" s="422"/>
      <c r="P30" s="470"/>
      <c r="Q30" s="481"/>
    </row>
    <row r="31" spans="1:17">
      <c r="A31" s="385"/>
      <c r="B31" s="436" t="s">
        <v>1124</v>
      </c>
      <c r="C31" s="1888" t="s">
        <v>1125</v>
      </c>
      <c r="D31" s="1888"/>
      <c r="E31" s="1888"/>
      <c r="F31" s="2688" t="s">
        <v>1726</v>
      </c>
      <c r="G31" s="2688"/>
      <c r="H31" s="2688"/>
      <c r="I31" s="2688"/>
      <c r="J31" s="2688"/>
      <c r="K31" s="2688"/>
      <c r="L31" s="2688"/>
      <c r="M31" s="2688"/>
      <c r="N31" s="429"/>
      <c r="O31" s="401"/>
      <c r="P31" s="470"/>
      <c r="Q31" s="481"/>
    </row>
    <row r="32" spans="1:17" ht="23.5" customHeight="1">
      <c r="A32" s="385"/>
      <c r="B32" s="401"/>
      <c r="C32" s="484" t="s">
        <v>1126</v>
      </c>
      <c r="D32" s="484"/>
      <c r="E32" s="484"/>
      <c r="F32" s="1889" t="s">
        <v>982</v>
      </c>
      <c r="G32" s="1890" t="s">
        <v>1127</v>
      </c>
      <c r="H32" s="485"/>
      <c r="I32" s="486" t="s">
        <v>1128</v>
      </c>
      <c r="J32" s="485"/>
      <c r="K32" s="487" t="s">
        <v>1129</v>
      </c>
      <c r="L32" s="485"/>
      <c r="M32" s="486" t="s">
        <v>1130</v>
      </c>
      <c r="N32" s="429"/>
      <c r="O32" s="401"/>
      <c r="P32" s="470"/>
      <c r="Q32" s="481"/>
    </row>
    <row r="33" spans="1:19">
      <c r="A33" s="385"/>
      <c r="C33" s="488" t="s">
        <v>1131</v>
      </c>
      <c r="D33" s="489"/>
      <c r="E33" s="489" t="s">
        <v>45</v>
      </c>
      <c r="F33" s="490">
        <f>I33+K33+M33</f>
        <v>10183</v>
      </c>
      <c r="G33" s="2545">
        <f>ROUND(F33/$F$38,2)</f>
        <v>0.06</v>
      </c>
      <c r="H33" s="492" t="s">
        <v>45</v>
      </c>
      <c r="I33" s="2544">
        <v>10183</v>
      </c>
      <c r="J33" s="2402" t="s">
        <v>45</v>
      </c>
      <c r="K33" s="2401">
        <v>0</v>
      </c>
      <c r="L33" s="2402" t="s">
        <v>45</v>
      </c>
      <c r="M33" s="2401">
        <v>0</v>
      </c>
      <c r="O33" s="422"/>
      <c r="P33" s="422"/>
      <c r="Q33" s="369"/>
      <c r="S33" s="2546"/>
    </row>
    <row r="34" spans="1:19">
      <c r="A34" s="385"/>
      <c r="C34" s="494" t="s">
        <v>1132</v>
      </c>
      <c r="D34" s="489" t="s">
        <v>1133</v>
      </c>
      <c r="E34" s="489"/>
      <c r="F34" s="490">
        <f>I34+K34+M34</f>
        <v>68404</v>
      </c>
      <c r="G34" s="2563">
        <f>ROUND(F34/$F$38,2)+0.01</f>
        <v>0.44</v>
      </c>
      <c r="H34" s="492"/>
      <c r="I34" s="2401">
        <v>0</v>
      </c>
      <c r="J34" s="2402"/>
      <c r="K34" s="2401">
        <v>68404</v>
      </c>
      <c r="L34" s="2402"/>
      <c r="M34" s="2401">
        <v>0</v>
      </c>
      <c r="O34" s="422"/>
      <c r="P34" s="422"/>
      <c r="Q34" s="369"/>
      <c r="S34" s="2546"/>
    </row>
    <row r="35" spans="1:19">
      <c r="A35" s="385"/>
      <c r="C35" s="494" t="s">
        <v>1134</v>
      </c>
      <c r="D35" s="495"/>
      <c r="E35" s="489"/>
      <c r="F35" s="490"/>
      <c r="G35" s="491"/>
      <c r="H35" s="492"/>
      <c r="I35" s="2401"/>
      <c r="J35" s="2402"/>
      <c r="K35" s="2401"/>
      <c r="L35" s="2402"/>
      <c r="M35" s="2401"/>
      <c r="O35" s="422"/>
      <c r="P35" s="422"/>
      <c r="Q35" s="369"/>
      <c r="S35" s="2546"/>
    </row>
    <row r="36" spans="1:19">
      <c r="A36" s="385"/>
      <c r="C36" s="494" t="s">
        <v>1135</v>
      </c>
      <c r="D36" s="489"/>
      <c r="E36" s="489"/>
      <c r="F36" s="490">
        <f>I36+K36+M36</f>
        <v>46668</v>
      </c>
      <c r="G36" s="491">
        <f>ROUND(F36/$F$38,2)</f>
        <v>0.3</v>
      </c>
      <c r="H36" s="492"/>
      <c r="I36" s="2401">
        <v>46668</v>
      </c>
      <c r="J36" s="2401"/>
      <c r="K36" s="2401">
        <v>0</v>
      </c>
      <c r="L36" s="2402"/>
      <c r="M36" s="2401">
        <v>0</v>
      </c>
      <c r="O36" s="422"/>
      <c r="P36" s="422"/>
      <c r="Q36" s="369"/>
      <c r="S36" s="2546"/>
    </row>
    <row r="37" spans="1:19">
      <c r="A37" s="385"/>
      <c r="C37" s="494" t="s">
        <v>1136</v>
      </c>
      <c r="D37" s="496"/>
      <c r="E37" s="489"/>
      <c r="F37" s="490">
        <f>I37+K37+M37</f>
        <v>32003</v>
      </c>
      <c r="G37" s="491">
        <f>ROUND(F37/$F$38,2)</f>
        <v>0.2</v>
      </c>
      <c r="H37" s="492"/>
      <c r="I37" s="2401">
        <v>32003</v>
      </c>
      <c r="J37" s="2401"/>
      <c r="K37" s="2401">
        <v>0</v>
      </c>
      <c r="L37" s="2402"/>
      <c r="M37" s="2401">
        <v>0</v>
      </c>
      <c r="O37" s="422"/>
      <c r="P37" s="422"/>
      <c r="Q37" s="369"/>
      <c r="S37" s="2546"/>
    </row>
    <row r="38" spans="1:19" ht="12">
      <c r="A38" s="385"/>
      <c r="C38" s="497" t="s">
        <v>1137</v>
      </c>
      <c r="D38" s="498"/>
      <c r="E38" s="499" t="s">
        <v>45</v>
      </c>
      <c r="F38" s="500">
        <f>SUM(F33:F37)</f>
        <v>157258</v>
      </c>
      <c r="G38" s="501">
        <f>SUM(G33:G37)</f>
        <v>1</v>
      </c>
      <c r="H38" s="502" t="s">
        <v>45</v>
      </c>
      <c r="I38" s="500">
        <f>SUM(I33:I37)</f>
        <v>88854</v>
      </c>
      <c r="J38" s="502" t="s">
        <v>45</v>
      </c>
      <c r="K38" s="500">
        <f>SUM(K33:K37)</f>
        <v>68404</v>
      </c>
      <c r="L38" s="502" t="s">
        <v>45</v>
      </c>
      <c r="M38" s="500">
        <f>SUM(M33:M37)</f>
        <v>0</v>
      </c>
      <c r="Q38" s="369"/>
    </row>
    <row r="39" spans="1:19">
      <c r="A39" s="385"/>
      <c r="C39" s="1884"/>
      <c r="D39" s="1884"/>
      <c r="E39" s="1884"/>
      <c r="F39" s="1884"/>
      <c r="G39" s="401"/>
      <c r="H39" s="401"/>
      <c r="I39" s="401"/>
      <c r="J39" s="401"/>
      <c r="K39" s="401"/>
      <c r="L39" s="401"/>
      <c r="M39" s="401"/>
      <c r="Q39" s="369"/>
    </row>
    <row r="40" spans="1:19">
      <c r="A40" s="385"/>
      <c r="C40" s="2690" t="s">
        <v>1138</v>
      </c>
      <c r="D40" s="2690"/>
      <c r="E40" s="2690"/>
      <c r="F40" s="2690"/>
      <c r="G40" s="2690"/>
      <c r="H40" s="2690"/>
      <c r="I40" s="2690"/>
      <c r="J40" s="2690"/>
      <c r="K40" s="2690"/>
      <c r="L40" s="2690"/>
      <c r="M40" s="2690"/>
      <c r="Q40" s="369"/>
    </row>
    <row r="41" spans="1:19">
      <c r="A41" s="385"/>
      <c r="C41" s="2690" t="s">
        <v>1139</v>
      </c>
      <c r="D41" s="2690"/>
      <c r="E41" s="2690"/>
      <c r="F41" s="2690"/>
      <c r="G41" s="2690"/>
      <c r="H41" s="2690"/>
      <c r="I41" s="2690"/>
      <c r="J41" s="2690"/>
      <c r="K41" s="2690"/>
      <c r="L41" s="2690"/>
      <c r="M41" s="2690"/>
      <c r="Q41" s="369"/>
    </row>
    <row r="42" spans="1:19">
      <c r="A42" s="385"/>
      <c r="B42" s="401"/>
      <c r="C42" s="2690" t="s">
        <v>1140</v>
      </c>
      <c r="D42" s="2690"/>
      <c r="E42" s="2690"/>
      <c r="F42" s="2690"/>
      <c r="G42" s="2690"/>
      <c r="H42" s="2690"/>
      <c r="I42" s="2690"/>
      <c r="J42" s="2690"/>
      <c r="K42" s="2690"/>
      <c r="L42" s="2690"/>
      <c r="M42" s="2690"/>
      <c r="N42" s="429"/>
      <c r="Q42" s="369"/>
    </row>
    <row r="43" spans="1:19">
      <c r="A43" s="385"/>
      <c r="B43" s="401"/>
      <c r="C43" s="503"/>
      <c r="D43" s="503"/>
      <c r="E43" s="503"/>
      <c r="F43" s="503"/>
      <c r="G43" s="503"/>
      <c r="H43" s="503"/>
      <c r="I43" s="503"/>
      <c r="J43" s="503"/>
      <c r="K43" s="503"/>
      <c r="L43" s="503"/>
      <c r="M43" s="503"/>
      <c r="N43" s="429"/>
      <c r="Q43" s="369"/>
    </row>
    <row r="44" spans="1:19">
      <c r="A44" s="385"/>
      <c r="B44" s="504" t="s">
        <v>1133</v>
      </c>
      <c r="C44" s="2689" t="s">
        <v>1141</v>
      </c>
      <c r="D44" s="2689"/>
      <c r="E44" s="2689"/>
      <c r="F44" s="2689"/>
      <c r="G44" s="2689"/>
      <c r="H44" s="2689"/>
      <c r="I44" s="2689"/>
      <c r="J44" s="2689"/>
      <c r="K44" s="2689"/>
      <c r="L44" s="2689"/>
      <c r="M44" s="2689"/>
      <c r="N44" s="2689"/>
      <c r="Q44" s="369"/>
    </row>
    <row r="45" spans="1:19" ht="12" customHeight="1">
      <c r="A45" s="385"/>
      <c r="B45" s="401"/>
      <c r="C45" s="2689" t="s">
        <v>1142</v>
      </c>
      <c r="D45" s="2689"/>
      <c r="E45" s="2689"/>
      <c r="F45" s="2689"/>
      <c r="G45" s="2689"/>
      <c r="H45" s="2689"/>
      <c r="I45" s="2689"/>
      <c r="J45" s="2689"/>
      <c r="K45" s="2689"/>
      <c r="L45" s="2689"/>
      <c r="M45" s="2689"/>
      <c r="N45" s="453"/>
      <c r="Q45" s="369"/>
    </row>
    <row r="46" spans="1:19" ht="12" customHeight="1">
      <c r="A46" s="385"/>
      <c r="B46" s="401"/>
      <c r="C46" s="1886" t="s">
        <v>1143</v>
      </c>
      <c r="D46" s="1886"/>
      <c r="E46" s="1886"/>
      <c r="F46" s="1886"/>
      <c r="G46" s="1886"/>
      <c r="H46" s="1886"/>
      <c r="I46" s="1886"/>
      <c r="J46" s="1886"/>
      <c r="K46" s="1886"/>
      <c r="L46" s="1886"/>
      <c r="M46" s="1886"/>
      <c r="N46" s="453"/>
      <c r="Q46" s="369"/>
    </row>
    <row r="47" spans="1:19">
      <c r="A47" s="385"/>
      <c r="B47" s="401"/>
      <c r="C47" s="2690"/>
      <c r="D47" s="2690"/>
      <c r="E47" s="2690"/>
      <c r="F47" s="2690"/>
      <c r="G47" s="2690"/>
      <c r="H47" s="2690"/>
      <c r="I47" s="2690"/>
      <c r="J47" s="2690"/>
      <c r="K47" s="2690"/>
      <c r="L47" s="2690"/>
      <c r="M47" s="2690"/>
      <c r="N47" s="429"/>
      <c r="O47" s="422"/>
      <c r="P47" s="422"/>
      <c r="Q47" s="372"/>
    </row>
    <row r="48" spans="1:19">
      <c r="A48" s="385"/>
      <c r="B48" s="401"/>
      <c r="C48" s="1888" t="s">
        <v>1125</v>
      </c>
      <c r="D48" s="1888"/>
      <c r="E48" s="1888"/>
      <c r="F48" s="2688" t="s">
        <v>1422</v>
      </c>
      <c r="G48" s="2688"/>
      <c r="H48" s="2688"/>
      <c r="I48" s="2688"/>
      <c r="J48" s="2688"/>
      <c r="K48" s="2688"/>
      <c r="L48" s="2688"/>
      <c r="M48" s="2688"/>
      <c r="N48" s="429"/>
      <c r="O48" s="422"/>
      <c r="P48" s="422"/>
      <c r="Q48" s="372"/>
    </row>
    <row r="49" spans="1:20" ht="23">
      <c r="A49" s="400"/>
      <c r="B49" s="504"/>
      <c r="C49" s="484" t="s">
        <v>1126</v>
      </c>
      <c r="D49" s="484"/>
      <c r="E49" s="484"/>
      <c r="F49" s="1889" t="s">
        <v>982</v>
      </c>
      <c r="G49" s="1890" t="s">
        <v>1127</v>
      </c>
      <c r="H49" s="485"/>
      <c r="I49" s="486" t="s">
        <v>1128</v>
      </c>
      <c r="J49" s="485"/>
      <c r="K49" s="487" t="s">
        <v>1129</v>
      </c>
      <c r="L49" s="485"/>
      <c r="M49" s="486" t="s">
        <v>1130</v>
      </c>
      <c r="N49" s="429"/>
      <c r="O49" s="422"/>
      <c r="P49" s="422"/>
      <c r="Q49" s="448"/>
    </row>
    <row r="50" spans="1:20" ht="11.25" customHeight="1">
      <c r="A50" s="400"/>
      <c r="B50" s="401"/>
      <c r="C50" s="488" t="s">
        <v>1131</v>
      </c>
      <c r="D50" s="489"/>
      <c r="E50" s="489" t="s">
        <v>45</v>
      </c>
      <c r="F50" s="490">
        <f>I50+K50+M50</f>
        <v>8744</v>
      </c>
      <c r="G50" s="491">
        <f>ROUND(F50/$F$55,2)</f>
        <v>0.06</v>
      </c>
      <c r="H50" s="492" t="s">
        <v>45</v>
      </c>
      <c r="I50" s="2401">
        <v>8744</v>
      </c>
      <c r="J50" s="2402" t="s">
        <v>45</v>
      </c>
      <c r="K50" s="2401">
        <v>0</v>
      </c>
      <c r="L50" s="2402" t="s">
        <v>45</v>
      </c>
      <c r="M50" s="2401">
        <v>0</v>
      </c>
      <c r="N50" s="453"/>
      <c r="O50" s="422"/>
      <c r="P50" s="422"/>
      <c r="Q50" s="448"/>
      <c r="T50" s="2547"/>
    </row>
    <row r="51" spans="1:20" ht="11.25" customHeight="1">
      <c r="A51" s="400"/>
      <c r="B51" s="401"/>
      <c r="C51" s="494" t="s">
        <v>1132</v>
      </c>
      <c r="D51" s="489" t="s">
        <v>1133</v>
      </c>
      <c r="E51" s="489"/>
      <c r="F51" s="490">
        <f>I51+K51+M51</f>
        <v>69537</v>
      </c>
      <c r="G51" s="491">
        <f>ROUND(F51/$F$55,2)</f>
        <v>0.45</v>
      </c>
      <c r="H51" s="492"/>
      <c r="I51" s="2401">
        <v>0</v>
      </c>
      <c r="J51" s="2402"/>
      <c r="K51" s="2401">
        <v>69537</v>
      </c>
      <c r="L51" s="2402"/>
      <c r="M51" s="2401">
        <v>0</v>
      </c>
      <c r="N51" s="453"/>
      <c r="O51" s="422"/>
      <c r="P51" s="422"/>
      <c r="Q51" s="448"/>
      <c r="T51" s="2547"/>
    </row>
    <row r="52" spans="1:20" ht="11.25" customHeight="1">
      <c r="A52" s="400"/>
      <c r="B52" s="401"/>
      <c r="C52" s="494" t="s">
        <v>1134</v>
      </c>
      <c r="D52" s="495"/>
      <c r="E52" s="489"/>
      <c r="F52" s="490"/>
      <c r="G52" s="491"/>
      <c r="H52" s="492"/>
      <c r="I52" s="2401"/>
      <c r="J52" s="2402"/>
      <c r="K52" s="2401"/>
      <c r="L52" s="2402"/>
      <c r="M52" s="2401"/>
      <c r="N52" s="453"/>
      <c r="O52" s="422"/>
      <c r="P52" s="422"/>
      <c r="Q52" s="448"/>
      <c r="T52" s="2547"/>
    </row>
    <row r="53" spans="1:20" ht="11.25" customHeight="1">
      <c r="A53" s="400"/>
      <c r="B53" s="401"/>
      <c r="C53" s="494" t="s">
        <v>1135</v>
      </c>
      <c r="D53" s="489"/>
      <c r="E53" s="489"/>
      <c r="F53" s="490">
        <f>I53+K53+M53</f>
        <v>46159</v>
      </c>
      <c r="G53" s="491">
        <f>ROUND(F53/$F$55,2)</f>
        <v>0.3</v>
      </c>
      <c r="H53" s="492"/>
      <c r="I53" s="2401">
        <v>46159</v>
      </c>
      <c r="J53" s="2401"/>
      <c r="K53" s="2401">
        <v>0</v>
      </c>
      <c r="L53" s="2402"/>
      <c r="M53" s="2401">
        <v>0</v>
      </c>
      <c r="N53" s="453"/>
      <c r="O53" s="422"/>
      <c r="P53" s="422"/>
      <c r="Q53" s="448"/>
      <c r="T53" s="2547"/>
    </row>
    <row r="54" spans="1:20">
      <c r="A54" s="505"/>
      <c r="B54" s="508"/>
      <c r="C54" s="494" t="s">
        <v>1136</v>
      </c>
      <c r="D54" s="496"/>
      <c r="E54" s="489"/>
      <c r="F54" s="490">
        <f>I54+K54+M54</f>
        <v>29952</v>
      </c>
      <c r="G54" s="491">
        <f>ROUND(F54/$F$55,2)</f>
        <v>0.19</v>
      </c>
      <c r="H54" s="492"/>
      <c r="I54" s="2401">
        <v>29952</v>
      </c>
      <c r="J54" s="2401"/>
      <c r="K54" s="2401">
        <v>0</v>
      </c>
      <c r="L54" s="2402"/>
      <c r="M54" s="2401">
        <v>0</v>
      </c>
      <c r="N54" s="508"/>
      <c r="O54" s="508"/>
      <c r="P54" s="508"/>
      <c r="Q54" s="506"/>
      <c r="R54" s="507"/>
      <c r="S54" s="507"/>
      <c r="T54" s="2547"/>
    </row>
    <row r="55" spans="1:20" ht="12">
      <c r="A55" s="505"/>
      <c r="B55" s="508"/>
      <c r="C55" s="497" t="s">
        <v>1137</v>
      </c>
      <c r="D55" s="498"/>
      <c r="E55" s="499" t="s">
        <v>45</v>
      </c>
      <c r="F55" s="500">
        <f>SUM(F50:F54)</f>
        <v>154392</v>
      </c>
      <c r="G55" s="501">
        <f>SUM(G50:G54)</f>
        <v>1</v>
      </c>
      <c r="H55" s="502" t="s">
        <v>45</v>
      </c>
      <c r="I55" s="500">
        <f>SUM(I50:I54)</f>
        <v>84855</v>
      </c>
      <c r="J55" s="502" t="s">
        <v>45</v>
      </c>
      <c r="K55" s="500">
        <f>SUM(K50:K54)</f>
        <v>69537</v>
      </c>
      <c r="L55" s="502" t="s">
        <v>45</v>
      </c>
      <c r="M55" s="500">
        <f>SUM(M50:M54)</f>
        <v>0</v>
      </c>
      <c r="N55" s="508"/>
      <c r="O55" s="508"/>
      <c r="P55" s="508"/>
      <c r="Q55" s="506"/>
      <c r="R55" s="507"/>
      <c r="S55" s="507"/>
    </row>
    <row r="56" spans="1:20">
      <c r="A56" s="505"/>
      <c r="B56" s="508"/>
      <c r="C56" s="488"/>
      <c r="D56" s="489"/>
      <c r="E56" s="489"/>
      <c r="F56" s="490"/>
      <c r="G56" s="491"/>
      <c r="H56" s="492"/>
      <c r="I56" s="493"/>
      <c r="J56" s="492"/>
      <c r="K56" s="493"/>
      <c r="L56" s="492"/>
      <c r="M56" s="493"/>
      <c r="N56" s="508"/>
      <c r="O56" s="508"/>
      <c r="P56" s="508"/>
      <c r="Q56" s="506"/>
      <c r="R56" s="507"/>
      <c r="S56" s="507"/>
    </row>
    <row r="57" spans="1:20">
      <c r="A57" s="505"/>
      <c r="B57" s="508"/>
      <c r="C57" s="494" t="s">
        <v>1138</v>
      </c>
      <c r="D57" s="489"/>
      <c r="E57" s="489"/>
      <c r="F57" s="490"/>
      <c r="G57" s="491"/>
      <c r="H57" s="492"/>
      <c r="I57" s="493"/>
      <c r="J57" s="492"/>
      <c r="K57" s="493"/>
      <c r="L57" s="492"/>
      <c r="M57" s="493"/>
      <c r="N57" s="508"/>
      <c r="O57" s="508"/>
      <c r="P57" s="508"/>
      <c r="Q57" s="506"/>
      <c r="R57" s="507"/>
      <c r="S57" s="507"/>
    </row>
    <row r="58" spans="1:20">
      <c r="A58" s="505"/>
      <c r="B58" s="508"/>
      <c r="C58" s="494" t="s">
        <v>1139</v>
      </c>
      <c r="D58" s="495"/>
      <c r="E58" s="489"/>
      <c r="F58" s="490"/>
      <c r="G58" s="491"/>
      <c r="H58" s="492"/>
      <c r="I58" s="493"/>
      <c r="J58" s="492"/>
      <c r="K58" s="493"/>
      <c r="L58" s="492"/>
      <c r="M58" s="493"/>
      <c r="N58" s="508"/>
      <c r="O58" s="508"/>
      <c r="P58" s="508"/>
      <c r="Q58" s="506"/>
      <c r="R58" s="507"/>
      <c r="S58" s="507"/>
    </row>
    <row r="59" spans="1:20">
      <c r="A59" s="505"/>
      <c r="B59" s="508"/>
      <c r="C59" s="494" t="s">
        <v>1140</v>
      </c>
      <c r="D59" s="489"/>
      <c r="E59" s="489"/>
      <c r="F59" s="490"/>
      <c r="G59" s="491"/>
      <c r="H59" s="492"/>
      <c r="I59" s="493"/>
      <c r="J59" s="493"/>
      <c r="K59" s="493"/>
      <c r="L59" s="492"/>
      <c r="M59" s="493"/>
      <c r="N59" s="508"/>
      <c r="O59" s="508"/>
      <c r="P59" s="508"/>
      <c r="Q59" s="506"/>
      <c r="R59" s="507"/>
      <c r="S59" s="507"/>
    </row>
    <row r="60" spans="1:20">
      <c r="A60" s="505"/>
      <c r="B60" s="508"/>
      <c r="C60" s="494"/>
      <c r="D60" s="496"/>
      <c r="E60" s="489"/>
      <c r="F60" s="490"/>
      <c r="G60" s="491"/>
      <c r="H60" s="492"/>
      <c r="I60" s="493"/>
      <c r="J60" s="493"/>
      <c r="K60" s="493"/>
      <c r="L60" s="492"/>
      <c r="M60" s="493"/>
      <c r="N60" s="508"/>
      <c r="O60" s="508"/>
      <c r="P60" s="508"/>
      <c r="Q60" s="506"/>
      <c r="R60" s="507"/>
      <c r="S60" s="507"/>
    </row>
    <row r="61" spans="1:20">
      <c r="A61" s="505"/>
      <c r="B61" s="504" t="s">
        <v>1133</v>
      </c>
      <c r="C61" s="2689" t="s">
        <v>1141</v>
      </c>
      <c r="D61" s="2689"/>
      <c r="E61" s="2689"/>
      <c r="F61" s="2689"/>
      <c r="G61" s="2689"/>
      <c r="H61" s="2689"/>
      <c r="I61" s="2689"/>
      <c r="J61" s="2689"/>
      <c r="K61" s="2689"/>
      <c r="L61" s="2689"/>
      <c r="M61" s="2689"/>
      <c r="N61" s="508"/>
      <c r="O61" s="508"/>
      <c r="P61" s="508"/>
      <c r="Q61" s="506"/>
      <c r="R61" s="507"/>
      <c r="S61" s="507"/>
    </row>
    <row r="62" spans="1:20">
      <c r="A62" s="505"/>
      <c r="B62" s="401"/>
      <c r="C62" s="2689" t="s">
        <v>1142</v>
      </c>
      <c r="D62" s="2689"/>
      <c r="E62" s="2689"/>
      <c r="F62" s="2689"/>
      <c r="G62" s="2689"/>
      <c r="H62" s="2689"/>
      <c r="I62" s="2689"/>
      <c r="J62" s="2689"/>
      <c r="K62" s="2689"/>
      <c r="L62" s="2689"/>
      <c r="M62" s="2689"/>
      <c r="N62" s="508"/>
      <c r="O62" s="508"/>
      <c r="P62" s="508"/>
      <c r="Q62" s="506"/>
      <c r="R62" s="507"/>
      <c r="S62" s="507"/>
    </row>
    <row r="63" spans="1:20">
      <c r="A63" s="505"/>
      <c r="B63" s="401"/>
      <c r="C63" s="1886" t="s">
        <v>1143</v>
      </c>
      <c r="D63" s="1886"/>
      <c r="E63" s="1886"/>
      <c r="F63" s="1886"/>
      <c r="G63" s="1886"/>
      <c r="H63" s="1886"/>
      <c r="I63" s="1886"/>
      <c r="J63" s="1886"/>
      <c r="K63" s="1886"/>
      <c r="L63" s="1886"/>
      <c r="M63" s="1886"/>
      <c r="N63" s="508"/>
      <c r="O63" s="508"/>
      <c r="P63" s="508"/>
      <c r="Q63" s="506"/>
      <c r="R63" s="507"/>
      <c r="S63" s="507"/>
    </row>
    <row r="64" spans="1:20" ht="10.15" customHeight="1">
      <c r="A64" s="505"/>
      <c r="B64" s="508"/>
      <c r="C64" s="2690"/>
      <c r="D64" s="2690"/>
      <c r="E64" s="2690"/>
      <c r="F64" s="2690"/>
      <c r="G64" s="2690"/>
      <c r="H64" s="2690"/>
      <c r="I64" s="2690"/>
      <c r="J64" s="2690"/>
      <c r="K64" s="2690"/>
      <c r="L64" s="2690"/>
      <c r="M64" s="2690"/>
      <c r="N64" s="508"/>
      <c r="O64" s="508"/>
      <c r="P64" s="508"/>
      <c r="Q64" s="506"/>
      <c r="R64" s="507"/>
      <c r="S64" s="507"/>
    </row>
    <row r="65" spans="1:19">
      <c r="A65" s="505"/>
      <c r="B65" s="508"/>
      <c r="C65" s="2687" t="s">
        <v>1363</v>
      </c>
      <c r="D65" s="2687"/>
      <c r="E65" s="2687"/>
      <c r="F65" s="2687"/>
      <c r="G65" s="2687"/>
      <c r="H65" s="2687"/>
      <c r="I65" s="2687"/>
      <c r="J65" s="2687"/>
      <c r="K65" s="2687"/>
      <c r="L65" s="2687"/>
      <c r="M65" s="2687"/>
      <c r="N65" s="508"/>
      <c r="O65" s="508"/>
      <c r="P65" s="508"/>
      <c r="Q65" s="506"/>
      <c r="R65" s="507"/>
      <c r="S65" s="507"/>
    </row>
    <row r="66" spans="1:19" ht="10.15" customHeight="1">
      <c r="A66" s="505"/>
      <c r="B66" s="508"/>
      <c r="C66" s="509"/>
      <c r="D66" s="509"/>
      <c r="E66" s="509"/>
      <c r="F66" s="510"/>
      <c r="G66" s="510"/>
      <c r="H66" s="510"/>
      <c r="I66" s="510"/>
      <c r="J66" s="510"/>
      <c r="K66" s="510"/>
      <c r="L66" s="510"/>
      <c r="M66" s="510"/>
      <c r="N66" s="508"/>
      <c r="O66" s="508"/>
      <c r="P66" s="508"/>
      <c r="Q66" s="506"/>
      <c r="R66" s="507"/>
      <c r="S66" s="507"/>
    </row>
    <row r="67" spans="1:19">
      <c r="A67" s="505"/>
      <c r="B67" s="1887"/>
      <c r="C67" s="2403" t="s">
        <v>1372</v>
      </c>
      <c r="D67" s="2404"/>
      <c r="E67" s="2404"/>
      <c r="F67" s="2405"/>
      <c r="G67" s="2405"/>
      <c r="H67" s="2405"/>
      <c r="I67" s="2405"/>
      <c r="J67" s="2405"/>
      <c r="K67" s="2405"/>
      <c r="L67" s="2405"/>
      <c r="M67" s="2405"/>
      <c r="N67" s="2406"/>
      <c r="O67" s="2406"/>
      <c r="P67" s="2406"/>
      <c r="Q67" s="2407"/>
      <c r="R67" s="507"/>
      <c r="S67" s="507"/>
    </row>
    <row r="68" spans="1:19">
      <c r="A68" s="505"/>
      <c r="B68" s="1887"/>
      <c r="C68" s="2403" t="s">
        <v>1373</v>
      </c>
      <c r="D68" s="2404"/>
      <c r="E68" s="2404"/>
      <c r="F68" s="2405"/>
      <c r="G68" s="2405"/>
      <c r="H68" s="2405"/>
      <c r="I68" s="2405"/>
      <c r="J68" s="2405"/>
      <c r="K68" s="2405"/>
      <c r="L68" s="2405"/>
      <c r="M68" s="2405"/>
      <c r="N68" s="2406"/>
      <c r="O68" s="2406"/>
      <c r="P68" s="2406"/>
      <c r="Q68" s="2407"/>
      <c r="R68" s="507"/>
      <c r="S68" s="507"/>
    </row>
    <row r="69" spans="1:19">
      <c r="A69" s="505"/>
      <c r="B69" s="1887"/>
      <c r="C69" s="2403" t="s">
        <v>1727</v>
      </c>
      <c r="D69" s="2404"/>
      <c r="E69" s="2404"/>
      <c r="F69" s="2405"/>
      <c r="G69" s="2405"/>
      <c r="H69" s="2405"/>
      <c r="I69" s="2405"/>
      <c r="J69" s="2405"/>
      <c r="K69" s="2405"/>
      <c r="L69" s="2405"/>
      <c r="M69" s="2405"/>
      <c r="N69" s="2406"/>
      <c r="O69" s="2406"/>
      <c r="P69" s="2406"/>
      <c r="Q69" s="2407"/>
      <c r="R69" s="507"/>
      <c r="S69" s="507"/>
    </row>
    <row r="70" spans="1:19">
      <c r="A70" s="505"/>
      <c r="B70" s="1887"/>
      <c r="C70" s="2403" t="s">
        <v>1728</v>
      </c>
      <c r="D70" s="2404"/>
      <c r="E70" s="2404"/>
      <c r="F70" s="2405"/>
      <c r="G70" s="2405"/>
      <c r="H70" s="2405"/>
      <c r="I70" s="2405"/>
      <c r="J70" s="2405"/>
      <c r="K70" s="2405"/>
      <c r="L70" s="2405"/>
      <c r="M70" s="2405"/>
      <c r="N70" s="2406"/>
      <c r="O70" s="2406"/>
      <c r="P70" s="2406"/>
      <c r="Q70" s="2407"/>
      <c r="R70" s="507"/>
      <c r="S70" s="507"/>
    </row>
    <row r="71" spans="1:19" ht="10.15" customHeight="1">
      <c r="A71" s="505"/>
      <c r="B71" s="401"/>
      <c r="C71" s="1892"/>
      <c r="D71" s="1892"/>
      <c r="E71" s="1892"/>
      <c r="F71" s="1892"/>
      <c r="G71" s="1892"/>
      <c r="H71" s="1892"/>
      <c r="I71" s="1892"/>
      <c r="J71" s="1892"/>
      <c r="K71" s="1892"/>
      <c r="L71" s="1892"/>
      <c r="M71" s="1892"/>
      <c r="N71" s="1891"/>
      <c r="O71" s="1885"/>
      <c r="P71" s="1885"/>
      <c r="Q71" s="506"/>
      <c r="R71" s="507"/>
      <c r="S71" s="507"/>
    </row>
    <row r="72" spans="1:19">
      <c r="A72" s="505"/>
      <c r="B72" s="401"/>
      <c r="C72" s="2687" t="s">
        <v>1364</v>
      </c>
      <c r="D72" s="2687"/>
      <c r="E72" s="2687"/>
      <c r="F72" s="2687"/>
      <c r="G72" s="2687"/>
      <c r="H72" s="2687"/>
      <c r="I72" s="2687"/>
      <c r="J72" s="2687"/>
      <c r="K72" s="2687"/>
      <c r="L72" s="2687"/>
      <c r="M72" s="2687"/>
      <c r="N72" s="1891"/>
      <c r="O72" s="1885"/>
      <c r="P72" s="1885"/>
      <c r="Q72" s="506"/>
      <c r="R72" s="507"/>
      <c r="S72" s="507"/>
    </row>
    <row r="73" spans="1:19" ht="10.15" customHeight="1">
      <c r="A73" s="505"/>
      <c r="B73" s="401"/>
      <c r="C73" s="1893"/>
      <c r="D73" s="1893"/>
      <c r="E73" s="1893"/>
      <c r="F73" s="1893"/>
      <c r="G73" s="1893"/>
      <c r="H73" s="1893"/>
      <c r="I73" s="1893"/>
      <c r="J73" s="1893"/>
      <c r="K73" s="1893"/>
      <c r="L73" s="1893"/>
      <c r="M73" s="1893"/>
      <c r="N73" s="1891"/>
      <c r="O73" s="1885"/>
      <c r="P73" s="1885"/>
      <c r="Q73" s="506"/>
      <c r="R73" s="507"/>
      <c r="S73" s="507"/>
    </row>
    <row r="74" spans="1:19" s="359" customFormat="1">
      <c r="A74" s="2408"/>
      <c r="B74" s="2009"/>
      <c r="C74" s="2409" t="s">
        <v>1365</v>
      </c>
      <c r="D74" s="2410"/>
      <c r="E74" s="2410"/>
      <c r="F74" s="2410"/>
      <c r="G74" s="2410"/>
      <c r="H74" s="2410"/>
      <c r="I74" s="2410"/>
      <c r="J74" s="2410"/>
      <c r="K74" s="2410"/>
      <c r="L74" s="2410"/>
      <c r="M74" s="2410"/>
      <c r="N74" s="2411"/>
      <c r="O74" s="2406"/>
      <c r="P74" s="2406"/>
      <c r="Q74" s="2407"/>
      <c r="R74" s="2412"/>
      <c r="S74" s="2412"/>
    </row>
    <row r="75" spans="1:19" s="359" customFormat="1">
      <c r="A75" s="2408"/>
      <c r="B75" s="2009"/>
      <c r="C75" s="2409" t="s">
        <v>1366</v>
      </c>
      <c r="D75" s="2410"/>
      <c r="E75" s="2410"/>
      <c r="F75" s="2410"/>
      <c r="G75" s="2410"/>
      <c r="H75" s="2410"/>
      <c r="I75" s="2410"/>
      <c r="J75" s="2410"/>
      <c r="K75" s="2410"/>
      <c r="L75" s="2410"/>
      <c r="M75" s="2410"/>
      <c r="N75" s="2411"/>
      <c r="O75" s="2406"/>
      <c r="P75" s="2406"/>
      <c r="Q75" s="2407"/>
      <c r="R75" s="2412"/>
      <c r="S75" s="2412"/>
    </row>
    <row r="76" spans="1:19" s="359" customFormat="1">
      <c r="A76" s="2408"/>
      <c r="B76" s="2009"/>
      <c r="C76" s="2409" t="s">
        <v>1367</v>
      </c>
      <c r="D76" s="2410"/>
      <c r="E76" s="2410"/>
      <c r="F76" s="2410"/>
      <c r="G76" s="2410"/>
      <c r="H76" s="2410"/>
      <c r="I76" s="2410"/>
      <c r="J76" s="2410"/>
      <c r="K76" s="2410"/>
      <c r="L76" s="2410"/>
      <c r="M76" s="2410"/>
      <c r="N76" s="2411"/>
      <c r="O76" s="2406"/>
      <c r="P76" s="2406"/>
      <c r="Q76" s="2407"/>
      <c r="R76" s="2412"/>
      <c r="S76" s="2412"/>
    </row>
    <row r="77" spans="1:19" s="359" customFormat="1">
      <c r="A77" s="2408"/>
      <c r="B77" s="2009"/>
      <c r="C77" s="2409" t="s">
        <v>1729</v>
      </c>
      <c r="D77" s="2410"/>
      <c r="E77" s="2410"/>
      <c r="F77" s="2410"/>
      <c r="G77" s="2410"/>
      <c r="H77" s="2410"/>
      <c r="I77" s="2410"/>
      <c r="J77" s="2410"/>
      <c r="K77" s="2410"/>
      <c r="L77" s="2410"/>
      <c r="M77" s="2410"/>
      <c r="N77" s="2411"/>
      <c r="O77" s="2406"/>
      <c r="P77" s="2406"/>
      <c r="Q77" s="2407"/>
      <c r="R77" s="2412"/>
      <c r="S77" s="2412"/>
    </row>
    <row r="78" spans="1:19" s="359" customFormat="1">
      <c r="A78" s="2408"/>
      <c r="B78" s="2009"/>
      <c r="C78" s="2409" t="s">
        <v>1731</v>
      </c>
      <c r="D78" s="2410"/>
      <c r="E78" s="2410"/>
      <c r="F78" s="2410"/>
      <c r="G78" s="2410"/>
      <c r="H78" s="2410"/>
      <c r="I78" s="2410"/>
      <c r="J78" s="2410"/>
      <c r="K78" s="2410"/>
      <c r="L78" s="2410"/>
      <c r="M78" s="2410"/>
      <c r="N78" s="2411"/>
      <c r="O78" s="2406"/>
      <c r="P78" s="2406"/>
      <c r="Q78" s="2407"/>
      <c r="R78" s="2412"/>
      <c r="S78" s="2412"/>
    </row>
    <row r="79" spans="1:19" s="359" customFormat="1">
      <c r="A79" s="2408"/>
      <c r="B79" s="2009"/>
      <c r="C79" s="2409" t="s">
        <v>1730</v>
      </c>
      <c r="D79" s="2410"/>
      <c r="E79" s="2410"/>
      <c r="F79" s="2410"/>
      <c r="G79" s="2410"/>
      <c r="H79" s="2410"/>
      <c r="I79" s="2410"/>
      <c r="J79" s="2410"/>
      <c r="K79" s="2410"/>
      <c r="L79" s="2410"/>
      <c r="M79" s="2410"/>
      <c r="N79" s="2411"/>
      <c r="O79" s="2406"/>
      <c r="P79" s="2406"/>
      <c r="Q79" s="2407"/>
      <c r="R79" s="2412"/>
      <c r="S79" s="2412"/>
    </row>
    <row r="80" spans="1:19" ht="11.25" customHeight="1" thickBot="1">
      <c r="A80" s="454"/>
      <c r="B80" s="455"/>
      <c r="C80" s="455"/>
      <c r="D80" s="455"/>
      <c r="E80" s="455"/>
      <c r="F80" s="455"/>
      <c r="G80" s="455"/>
      <c r="H80" s="455"/>
      <c r="I80" s="455"/>
      <c r="J80" s="455"/>
      <c r="K80" s="455"/>
      <c r="L80" s="455"/>
      <c r="M80" s="455"/>
      <c r="N80" s="511"/>
      <c r="O80" s="456"/>
      <c r="P80" s="456"/>
      <c r="Q80" s="457"/>
    </row>
    <row r="81" spans="12:12">
      <c r="L81" s="365" t="s">
        <v>195</v>
      </c>
    </row>
  </sheetData>
  <mergeCells count="15">
    <mergeCell ref="C47:M47"/>
    <mergeCell ref="C45:M45"/>
    <mergeCell ref="A1:B1"/>
    <mergeCell ref="B21:P21"/>
    <mergeCell ref="F31:M31"/>
    <mergeCell ref="C40:M40"/>
    <mergeCell ref="C41:M41"/>
    <mergeCell ref="C42:M42"/>
    <mergeCell ref="C44:N44"/>
    <mergeCell ref="C72:M72"/>
    <mergeCell ref="F48:M48"/>
    <mergeCell ref="C61:M61"/>
    <mergeCell ref="C62:M62"/>
    <mergeCell ref="C64:M64"/>
    <mergeCell ref="C65:M65"/>
  </mergeCells>
  <phoneticPr fontId="53" type="noConversion"/>
  <printOptions gridLinesSet="0"/>
  <pageMargins left="0.7" right="7.0000000000000007E-2" top="0.55000000000000004" bottom="0.1" header="0" footer="0"/>
  <pageSetup scale="91"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M77"/>
  <sheetViews>
    <sheetView showGridLines="0" zoomScale="89" zoomScaleNormal="89" zoomScaleSheetLayoutView="100" workbookViewId="0"/>
  </sheetViews>
  <sheetFormatPr defaultColWidth="4.7265625" defaultRowHeight="13"/>
  <cols>
    <col min="1" max="1" width="1.453125" style="1920" customWidth="1"/>
    <col min="2" max="2" width="16.26953125" style="1952" customWidth="1"/>
    <col min="3" max="3" width="30.7265625" style="1952" customWidth="1"/>
    <col min="4" max="6" width="15.54296875" style="1952" customWidth="1"/>
    <col min="7" max="7" width="2.26953125" style="1920" customWidth="1"/>
    <col min="8" max="8" width="2.54296875" style="1920" customWidth="1"/>
    <col min="9" max="9" width="14.7265625" style="1920" customWidth="1"/>
    <col min="10" max="10" width="2.81640625" style="1920" customWidth="1"/>
    <col min="11" max="11" width="11.1796875" style="1920" hidden="1" customWidth="1"/>
    <col min="12" max="256" width="4.7265625" style="1920"/>
    <col min="257" max="257" width="1.453125" style="1920" customWidth="1"/>
    <col min="258" max="258" width="16.26953125" style="1920" customWidth="1"/>
    <col min="259" max="259" width="28.54296875" style="1920" customWidth="1"/>
    <col min="260" max="262" width="15.54296875" style="1920" customWidth="1"/>
    <col min="263" max="263" width="2.26953125" style="1920" customWidth="1"/>
    <col min="264" max="264" width="2.54296875" style="1920" customWidth="1"/>
    <col min="265" max="265" width="18.7265625" style="1920" customWidth="1"/>
    <col min="266" max="266" width="2.81640625" style="1920" customWidth="1"/>
    <col min="267" max="267" width="0" style="1920" hidden="1" customWidth="1"/>
    <col min="268" max="512" width="4.7265625" style="1920"/>
    <col min="513" max="513" width="1.453125" style="1920" customWidth="1"/>
    <col min="514" max="514" width="16.26953125" style="1920" customWidth="1"/>
    <col min="515" max="515" width="28.54296875" style="1920" customWidth="1"/>
    <col min="516" max="518" width="15.54296875" style="1920" customWidth="1"/>
    <col min="519" max="519" width="2.26953125" style="1920" customWidth="1"/>
    <col min="520" max="520" width="2.54296875" style="1920" customWidth="1"/>
    <col min="521" max="521" width="18.7265625" style="1920" customWidth="1"/>
    <col min="522" max="522" width="2.81640625" style="1920" customWidth="1"/>
    <col min="523" max="523" width="0" style="1920" hidden="1" customWidth="1"/>
    <col min="524" max="768" width="4.7265625" style="1920"/>
    <col min="769" max="769" width="1.453125" style="1920" customWidth="1"/>
    <col min="770" max="770" width="16.26953125" style="1920" customWidth="1"/>
    <col min="771" max="771" width="28.54296875" style="1920" customWidth="1"/>
    <col min="772" max="774" width="15.54296875" style="1920" customWidth="1"/>
    <col min="775" max="775" width="2.26953125" style="1920" customWidth="1"/>
    <col min="776" max="776" width="2.54296875" style="1920" customWidth="1"/>
    <col min="777" max="777" width="18.7265625" style="1920" customWidth="1"/>
    <col min="778" max="778" width="2.81640625" style="1920" customWidth="1"/>
    <col min="779" max="779" width="0" style="1920" hidden="1" customWidth="1"/>
    <col min="780" max="1024" width="4.7265625" style="1920"/>
    <col min="1025" max="1025" width="1.453125" style="1920" customWidth="1"/>
    <col min="1026" max="1026" width="16.26953125" style="1920" customWidth="1"/>
    <col min="1027" max="1027" width="28.54296875" style="1920" customWidth="1"/>
    <col min="1028" max="1030" width="15.54296875" style="1920" customWidth="1"/>
    <col min="1031" max="1031" width="2.26953125" style="1920" customWidth="1"/>
    <col min="1032" max="1032" width="2.54296875" style="1920" customWidth="1"/>
    <col min="1033" max="1033" width="18.7265625" style="1920" customWidth="1"/>
    <col min="1034" max="1034" width="2.81640625" style="1920" customWidth="1"/>
    <col min="1035" max="1035" width="0" style="1920" hidden="1" customWidth="1"/>
    <col min="1036" max="1280" width="4.7265625" style="1920"/>
    <col min="1281" max="1281" width="1.453125" style="1920" customWidth="1"/>
    <col min="1282" max="1282" width="16.26953125" style="1920" customWidth="1"/>
    <col min="1283" max="1283" width="28.54296875" style="1920" customWidth="1"/>
    <col min="1284" max="1286" width="15.54296875" style="1920" customWidth="1"/>
    <col min="1287" max="1287" width="2.26953125" style="1920" customWidth="1"/>
    <col min="1288" max="1288" width="2.54296875" style="1920" customWidth="1"/>
    <col min="1289" max="1289" width="18.7265625" style="1920" customWidth="1"/>
    <col min="1290" max="1290" width="2.81640625" style="1920" customWidth="1"/>
    <col min="1291" max="1291" width="0" style="1920" hidden="1" customWidth="1"/>
    <col min="1292" max="1536" width="4.7265625" style="1920"/>
    <col min="1537" max="1537" width="1.453125" style="1920" customWidth="1"/>
    <col min="1538" max="1538" width="16.26953125" style="1920" customWidth="1"/>
    <col min="1539" max="1539" width="28.54296875" style="1920" customWidth="1"/>
    <col min="1540" max="1542" width="15.54296875" style="1920" customWidth="1"/>
    <col min="1543" max="1543" width="2.26953125" style="1920" customWidth="1"/>
    <col min="1544" max="1544" width="2.54296875" style="1920" customWidth="1"/>
    <col min="1545" max="1545" width="18.7265625" style="1920" customWidth="1"/>
    <col min="1546" max="1546" width="2.81640625" style="1920" customWidth="1"/>
    <col min="1547" max="1547" width="0" style="1920" hidden="1" customWidth="1"/>
    <col min="1548" max="1792" width="4.7265625" style="1920"/>
    <col min="1793" max="1793" width="1.453125" style="1920" customWidth="1"/>
    <col min="1794" max="1794" width="16.26953125" style="1920" customWidth="1"/>
    <col min="1795" max="1795" width="28.54296875" style="1920" customWidth="1"/>
    <col min="1796" max="1798" width="15.54296875" style="1920" customWidth="1"/>
    <col min="1799" max="1799" width="2.26953125" style="1920" customWidth="1"/>
    <col min="1800" max="1800" width="2.54296875" style="1920" customWidth="1"/>
    <col min="1801" max="1801" width="18.7265625" style="1920" customWidth="1"/>
    <col min="1802" max="1802" width="2.81640625" style="1920" customWidth="1"/>
    <col min="1803" max="1803" width="0" style="1920" hidden="1" customWidth="1"/>
    <col min="1804" max="2048" width="4.7265625" style="1920"/>
    <col min="2049" max="2049" width="1.453125" style="1920" customWidth="1"/>
    <col min="2050" max="2050" width="16.26953125" style="1920" customWidth="1"/>
    <col min="2051" max="2051" width="28.54296875" style="1920" customWidth="1"/>
    <col min="2052" max="2054" width="15.54296875" style="1920" customWidth="1"/>
    <col min="2055" max="2055" width="2.26953125" style="1920" customWidth="1"/>
    <col min="2056" max="2056" width="2.54296875" style="1920" customWidth="1"/>
    <col min="2057" max="2057" width="18.7265625" style="1920" customWidth="1"/>
    <col min="2058" max="2058" width="2.81640625" style="1920" customWidth="1"/>
    <col min="2059" max="2059" width="0" style="1920" hidden="1" customWidth="1"/>
    <col min="2060" max="2304" width="4.7265625" style="1920"/>
    <col min="2305" max="2305" width="1.453125" style="1920" customWidth="1"/>
    <col min="2306" max="2306" width="16.26953125" style="1920" customWidth="1"/>
    <col min="2307" max="2307" width="28.54296875" style="1920" customWidth="1"/>
    <col min="2308" max="2310" width="15.54296875" style="1920" customWidth="1"/>
    <col min="2311" max="2311" width="2.26953125" style="1920" customWidth="1"/>
    <col min="2312" max="2312" width="2.54296875" style="1920" customWidth="1"/>
    <col min="2313" max="2313" width="18.7265625" style="1920" customWidth="1"/>
    <col min="2314" max="2314" width="2.81640625" style="1920" customWidth="1"/>
    <col min="2315" max="2315" width="0" style="1920" hidden="1" customWidth="1"/>
    <col min="2316" max="2560" width="4.7265625" style="1920"/>
    <col min="2561" max="2561" width="1.453125" style="1920" customWidth="1"/>
    <col min="2562" max="2562" width="16.26953125" style="1920" customWidth="1"/>
    <col min="2563" max="2563" width="28.54296875" style="1920" customWidth="1"/>
    <col min="2564" max="2566" width="15.54296875" style="1920" customWidth="1"/>
    <col min="2567" max="2567" width="2.26953125" style="1920" customWidth="1"/>
    <col min="2568" max="2568" width="2.54296875" style="1920" customWidth="1"/>
    <col min="2569" max="2569" width="18.7265625" style="1920" customWidth="1"/>
    <col min="2570" max="2570" width="2.81640625" style="1920" customWidth="1"/>
    <col min="2571" max="2571" width="0" style="1920" hidden="1" customWidth="1"/>
    <col min="2572" max="2816" width="4.7265625" style="1920"/>
    <col min="2817" max="2817" width="1.453125" style="1920" customWidth="1"/>
    <col min="2818" max="2818" width="16.26953125" style="1920" customWidth="1"/>
    <col min="2819" max="2819" width="28.54296875" style="1920" customWidth="1"/>
    <col min="2820" max="2822" width="15.54296875" style="1920" customWidth="1"/>
    <col min="2823" max="2823" width="2.26953125" style="1920" customWidth="1"/>
    <col min="2824" max="2824" width="2.54296875" style="1920" customWidth="1"/>
    <col min="2825" max="2825" width="18.7265625" style="1920" customWidth="1"/>
    <col min="2826" max="2826" width="2.81640625" style="1920" customWidth="1"/>
    <col min="2827" max="2827" width="0" style="1920" hidden="1" customWidth="1"/>
    <col min="2828" max="3072" width="4.7265625" style="1920"/>
    <col min="3073" max="3073" width="1.453125" style="1920" customWidth="1"/>
    <col min="3074" max="3074" width="16.26953125" style="1920" customWidth="1"/>
    <col min="3075" max="3075" width="28.54296875" style="1920" customWidth="1"/>
    <col min="3076" max="3078" width="15.54296875" style="1920" customWidth="1"/>
    <col min="3079" max="3079" width="2.26953125" style="1920" customWidth="1"/>
    <col min="3080" max="3080" width="2.54296875" style="1920" customWidth="1"/>
    <col min="3081" max="3081" width="18.7265625" style="1920" customWidth="1"/>
    <col min="3082" max="3082" width="2.81640625" style="1920" customWidth="1"/>
    <col min="3083" max="3083" width="0" style="1920" hidden="1" customWidth="1"/>
    <col min="3084" max="3328" width="4.7265625" style="1920"/>
    <col min="3329" max="3329" width="1.453125" style="1920" customWidth="1"/>
    <col min="3330" max="3330" width="16.26953125" style="1920" customWidth="1"/>
    <col min="3331" max="3331" width="28.54296875" style="1920" customWidth="1"/>
    <col min="3332" max="3334" width="15.54296875" style="1920" customWidth="1"/>
    <col min="3335" max="3335" width="2.26953125" style="1920" customWidth="1"/>
    <col min="3336" max="3336" width="2.54296875" style="1920" customWidth="1"/>
    <col min="3337" max="3337" width="18.7265625" style="1920" customWidth="1"/>
    <col min="3338" max="3338" width="2.81640625" style="1920" customWidth="1"/>
    <col min="3339" max="3339" width="0" style="1920" hidden="1" customWidth="1"/>
    <col min="3340" max="3584" width="4.7265625" style="1920"/>
    <col min="3585" max="3585" width="1.453125" style="1920" customWidth="1"/>
    <col min="3586" max="3586" width="16.26953125" style="1920" customWidth="1"/>
    <col min="3587" max="3587" width="28.54296875" style="1920" customWidth="1"/>
    <col min="3588" max="3590" width="15.54296875" style="1920" customWidth="1"/>
    <col min="3591" max="3591" width="2.26953125" style="1920" customWidth="1"/>
    <col min="3592" max="3592" width="2.54296875" style="1920" customWidth="1"/>
    <col min="3593" max="3593" width="18.7265625" style="1920" customWidth="1"/>
    <col min="3594" max="3594" width="2.81640625" style="1920" customWidth="1"/>
    <col min="3595" max="3595" width="0" style="1920" hidden="1" customWidth="1"/>
    <col min="3596" max="3840" width="4.7265625" style="1920"/>
    <col min="3841" max="3841" width="1.453125" style="1920" customWidth="1"/>
    <col min="3842" max="3842" width="16.26953125" style="1920" customWidth="1"/>
    <col min="3843" max="3843" width="28.54296875" style="1920" customWidth="1"/>
    <col min="3844" max="3846" width="15.54296875" style="1920" customWidth="1"/>
    <col min="3847" max="3847" width="2.26953125" style="1920" customWidth="1"/>
    <col min="3848" max="3848" width="2.54296875" style="1920" customWidth="1"/>
    <col min="3849" max="3849" width="18.7265625" style="1920" customWidth="1"/>
    <col min="3850" max="3850" width="2.81640625" style="1920" customWidth="1"/>
    <col min="3851" max="3851" width="0" style="1920" hidden="1" customWidth="1"/>
    <col min="3852" max="4096" width="4.7265625" style="1920"/>
    <col min="4097" max="4097" width="1.453125" style="1920" customWidth="1"/>
    <col min="4098" max="4098" width="16.26953125" style="1920" customWidth="1"/>
    <col min="4099" max="4099" width="28.54296875" style="1920" customWidth="1"/>
    <col min="4100" max="4102" width="15.54296875" style="1920" customWidth="1"/>
    <col min="4103" max="4103" width="2.26953125" style="1920" customWidth="1"/>
    <col min="4104" max="4104" width="2.54296875" style="1920" customWidth="1"/>
    <col min="4105" max="4105" width="18.7265625" style="1920" customWidth="1"/>
    <col min="4106" max="4106" width="2.81640625" style="1920" customWidth="1"/>
    <col min="4107" max="4107" width="0" style="1920" hidden="1" customWidth="1"/>
    <col min="4108" max="4352" width="4.7265625" style="1920"/>
    <col min="4353" max="4353" width="1.453125" style="1920" customWidth="1"/>
    <col min="4354" max="4354" width="16.26953125" style="1920" customWidth="1"/>
    <col min="4355" max="4355" width="28.54296875" style="1920" customWidth="1"/>
    <col min="4356" max="4358" width="15.54296875" style="1920" customWidth="1"/>
    <col min="4359" max="4359" width="2.26953125" style="1920" customWidth="1"/>
    <col min="4360" max="4360" width="2.54296875" style="1920" customWidth="1"/>
    <col min="4361" max="4361" width="18.7265625" style="1920" customWidth="1"/>
    <col min="4362" max="4362" width="2.81640625" style="1920" customWidth="1"/>
    <col min="4363" max="4363" width="0" style="1920" hidden="1" customWidth="1"/>
    <col min="4364" max="4608" width="4.7265625" style="1920"/>
    <col min="4609" max="4609" width="1.453125" style="1920" customWidth="1"/>
    <col min="4610" max="4610" width="16.26953125" style="1920" customWidth="1"/>
    <col min="4611" max="4611" width="28.54296875" style="1920" customWidth="1"/>
    <col min="4612" max="4614" width="15.54296875" style="1920" customWidth="1"/>
    <col min="4615" max="4615" width="2.26953125" style="1920" customWidth="1"/>
    <col min="4616" max="4616" width="2.54296875" style="1920" customWidth="1"/>
    <col min="4617" max="4617" width="18.7265625" style="1920" customWidth="1"/>
    <col min="4618" max="4618" width="2.81640625" style="1920" customWidth="1"/>
    <col min="4619" max="4619" width="0" style="1920" hidden="1" customWidth="1"/>
    <col min="4620" max="4864" width="4.7265625" style="1920"/>
    <col min="4865" max="4865" width="1.453125" style="1920" customWidth="1"/>
    <col min="4866" max="4866" width="16.26953125" style="1920" customWidth="1"/>
    <col min="4867" max="4867" width="28.54296875" style="1920" customWidth="1"/>
    <col min="4868" max="4870" width="15.54296875" style="1920" customWidth="1"/>
    <col min="4871" max="4871" width="2.26953125" style="1920" customWidth="1"/>
    <col min="4872" max="4872" width="2.54296875" style="1920" customWidth="1"/>
    <col min="4873" max="4873" width="18.7265625" style="1920" customWidth="1"/>
    <col min="4874" max="4874" width="2.81640625" style="1920" customWidth="1"/>
    <col min="4875" max="4875" width="0" style="1920" hidden="1" customWidth="1"/>
    <col min="4876" max="5120" width="4.7265625" style="1920"/>
    <col min="5121" max="5121" width="1.453125" style="1920" customWidth="1"/>
    <col min="5122" max="5122" width="16.26953125" style="1920" customWidth="1"/>
    <col min="5123" max="5123" width="28.54296875" style="1920" customWidth="1"/>
    <col min="5124" max="5126" width="15.54296875" style="1920" customWidth="1"/>
    <col min="5127" max="5127" width="2.26953125" style="1920" customWidth="1"/>
    <col min="5128" max="5128" width="2.54296875" style="1920" customWidth="1"/>
    <col min="5129" max="5129" width="18.7265625" style="1920" customWidth="1"/>
    <col min="5130" max="5130" width="2.81640625" style="1920" customWidth="1"/>
    <col min="5131" max="5131" width="0" style="1920" hidden="1" customWidth="1"/>
    <col min="5132" max="5376" width="4.7265625" style="1920"/>
    <col min="5377" max="5377" width="1.453125" style="1920" customWidth="1"/>
    <col min="5378" max="5378" width="16.26953125" style="1920" customWidth="1"/>
    <col min="5379" max="5379" width="28.54296875" style="1920" customWidth="1"/>
    <col min="5380" max="5382" width="15.54296875" style="1920" customWidth="1"/>
    <col min="5383" max="5383" width="2.26953125" style="1920" customWidth="1"/>
    <col min="5384" max="5384" width="2.54296875" style="1920" customWidth="1"/>
    <col min="5385" max="5385" width="18.7265625" style="1920" customWidth="1"/>
    <col min="5386" max="5386" width="2.81640625" style="1920" customWidth="1"/>
    <col min="5387" max="5387" width="0" style="1920" hidden="1" customWidth="1"/>
    <col min="5388" max="5632" width="4.7265625" style="1920"/>
    <col min="5633" max="5633" width="1.453125" style="1920" customWidth="1"/>
    <col min="5634" max="5634" width="16.26953125" style="1920" customWidth="1"/>
    <col min="5635" max="5635" width="28.54296875" style="1920" customWidth="1"/>
    <col min="5636" max="5638" width="15.54296875" style="1920" customWidth="1"/>
    <col min="5639" max="5639" width="2.26953125" style="1920" customWidth="1"/>
    <col min="5640" max="5640" width="2.54296875" style="1920" customWidth="1"/>
    <col min="5641" max="5641" width="18.7265625" style="1920" customWidth="1"/>
    <col min="5642" max="5642" width="2.81640625" style="1920" customWidth="1"/>
    <col min="5643" max="5643" width="0" style="1920" hidden="1" customWidth="1"/>
    <col min="5644" max="5888" width="4.7265625" style="1920"/>
    <col min="5889" max="5889" width="1.453125" style="1920" customWidth="1"/>
    <col min="5890" max="5890" width="16.26953125" style="1920" customWidth="1"/>
    <col min="5891" max="5891" width="28.54296875" style="1920" customWidth="1"/>
    <col min="5892" max="5894" width="15.54296875" style="1920" customWidth="1"/>
    <col min="5895" max="5895" width="2.26953125" style="1920" customWidth="1"/>
    <col min="5896" max="5896" width="2.54296875" style="1920" customWidth="1"/>
    <col min="5897" max="5897" width="18.7265625" style="1920" customWidth="1"/>
    <col min="5898" max="5898" width="2.81640625" style="1920" customWidth="1"/>
    <col min="5899" max="5899" width="0" style="1920" hidden="1" customWidth="1"/>
    <col min="5900" max="6144" width="4.7265625" style="1920"/>
    <col min="6145" max="6145" width="1.453125" style="1920" customWidth="1"/>
    <col min="6146" max="6146" width="16.26953125" style="1920" customWidth="1"/>
    <col min="6147" max="6147" width="28.54296875" style="1920" customWidth="1"/>
    <col min="6148" max="6150" width="15.54296875" style="1920" customWidth="1"/>
    <col min="6151" max="6151" width="2.26953125" style="1920" customWidth="1"/>
    <col min="6152" max="6152" width="2.54296875" style="1920" customWidth="1"/>
    <col min="6153" max="6153" width="18.7265625" style="1920" customWidth="1"/>
    <col min="6154" max="6154" width="2.81640625" style="1920" customWidth="1"/>
    <col min="6155" max="6155" width="0" style="1920" hidden="1" customWidth="1"/>
    <col min="6156" max="6400" width="4.7265625" style="1920"/>
    <col min="6401" max="6401" width="1.453125" style="1920" customWidth="1"/>
    <col min="6402" max="6402" width="16.26953125" style="1920" customWidth="1"/>
    <col min="6403" max="6403" width="28.54296875" style="1920" customWidth="1"/>
    <col min="6404" max="6406" width="15.54296875" style="1920" customWidth="1"/>
    <col min="6407" max="6407" width="2.26953125" style="1920" customWidth="1"/>
    <col min="6408" max="6408" width="2.54296875" style="1920" customWidth="1"/>
    <col min="6409" max="6409" width="18.7265625" style="1920" customWidth="1"/>
    <col min="6410" max="6410" width="2.81640625" style="1920" customWidth="1"/>
    <col min="6411" max="6411" width="0" style="1920" hidden="1" customWidth="1"/>
    <col min="6412" max="6656" width="4.7265625" style="1920"/>
    <col min="6657" max="6657" width="1.453125" style="1920" customWidth="1"/>
    <col min="6658" max="6658" width="16.26953125" style="1920" customWidth="1"/>
    <col min="6659" max="6659" width="28.54296875" style="1920" customWidth="1"/>
    <col min="6660" max="6662" width="15.54296875" style="1920" customWidth="1"/>
    <col min="6663" max="6663" width="2.26953125" style="1920" customWidth="1"/>
    <col min="6664" max="6664" width="2.54296875" style="1920" customWidth="1"/>
    <col min="6665" max="6665" width="18.7265625" style="1920" customWidth="1"/>
    <col min="6666" max="6666" width="2.81640625" style="1920" customWidth="1"/>
    <col min="6667" max="6667" width="0" style="1920" hidden="1" customWidth="1"/>
    <col min="6668" max="6912" width="4.7265625" style="1920"/>
    <col min="6913" max="6913" width="1.453125" style="1920" customWidth="1"/>
    <col min="6914" max="6914" width="16.26953125" style="1920" customWidth="1"/>
    <col min="6915" max="6915" width="28.54296875" style="1920" customWidth="1"/>
    <col min="6916" max="6918" width="15.54296875" style="1920" customWidth="1"/>
    <col min="6919" max="6919" width="2.26953125" style="1920" customWidth="1"/>
    <col min="6920" max="6920" width="2.54296875" style="1920" customWidth="1"/>
    <col min="6921" max="6921" width="18.7265625" style="1920" customWidth="1"/>
    <col min="6922" max="6922" width="2.81640625" style="1920" customWidth="1"/>
    <col min="6923" max="6923" width="0" style="1920" hidden="1" customWidth="1"/>
    <col min="6924" max="7168" width="4.7265625" style="1920"/>
    <col min="7169" max="7169" width="1.453125" style="1920" customWidth="1"/>
    <col min="7170" max="7170" width="16.26953125" style="1920" customWidth="1"/>
    <col min="7171" max="7171" width="28.54296875" style="1920" customWidth="1"/>
    <col min="7172" max="7174" width="15.54296875" style="1920" customWidth="1"/>
    <col min="7175" max="7175" width="2.26953125" style="1920" customWidth="1"/>
    <col min="7176" max="7176" width="2.54296875" style="1920" customWidth="1"/>
    <col min="7177" max="7177" width="18.7265625" style="1920" customWidth="1"/>
    <col min="7178" max="7178" width="2.81640625" style="1920" customWidth="1"/>
    <col min="7179" max="7179" width="0" style="1920" hidden="1" customWidth="1"/>
    <col min="7180" max="7424" width="4.7265625" style="1920"/>
    <col min="7425" max="7425" width="1.453125" style="1920" customWidth="1"/>
    <col min="7426" max="7426" width="16.26953125" style="1920" customWidth="1"/>
    <col min="7427" max="7427" width="28.54296875" style="1920" customWidth="1"/>
    <col min="7428" max="7430" width="15.54296875" style="1920" customWidth="1"/>
    <col min="7431" max="7431" width="2.26953125" style="1920" customWidth="1"/>
    <col min="7432" max="7432" width="2.54296875" style="1920" customWidth="1"/>
    <col min="7433" max="7433" width="18.7265625" style="1920" customWidth="1"/>
    <col min="7434" max="7434" width="2.81640625" style="1920" customWidth="1"/>
    <col min="7435" max="7435" width="0" style="1920" hidden="1" customWidth="1"/>
    <col min="7436" max="7680" width="4.7265625" style="1920"/>
    <col min="7681" max="7681" width="1.453125" style="1920" customWidth="1"/>
    <col min="7682" max="7682" width="16.26953125" style="1920" customWidth="1"/>
    <col min="7683" max="7683" width="28.54296875" style="1920" customWidth="1"/>
    <col min="7684" max="7686" width="15.54296875" style="1920" customWidth="1"/>
    <col min="7687" max="7687" width="2.26953125" style="1920" customWidth="1"/>
    <col min="7688" max="7688" width="2.54296875" style="1920" customWidth="1"/>
    <col min="7689" max="7689" width="18.7265625" style="1920" customWidth="1"/>
    <col min="7690" max="7690" width="2.81640625" style="1920" customWidth="1"/>
    <col min="7691" max="7691" width="0" style="1920" hidden="1" customWidth="1"/>
    <col min="7692" max="7936" width="4.7265625" style="1920"/>
    <col min="7937" max="7937" width="1.453125" style="1920" customWidth="1"/>
    <col min="7938" max="7938" width="16.26953125" style="1920" customWidth="1"/>
    <col min="7939" max="7939" width="28.54296875" style="1920" customWidth="1"/>
    <col min="7940" max="7942" width="15.54296875" style="1920" customWidth="1"/>
    <col min="7943" max="7943" width="2.26953125" style="1920" customWidth="1"/>
    <col min="7944" max="7944" width="2.54296875" style="1920" customWidth="1"/>
    <col min="7945" max="7945" width="18.7265625" style="1920" customWidth="1"/>
    <col min="7946" max="7946" width="2.81640625" style="1920" customWidth="1"/>
    <col min="7947" max="7947" width="0" style="1920" hidden="1" customWidth="1"/>
    <col min="7948" max="8192" width="4.7265625" style="1920"/>
    <col min="8193" max="8193" width="1.453125" style="1920" customWidth="1"/>
    <col min="8194" max="8194" width="16.26953125" style="1920" customWidth="1"/>
    <col min="8195" max="8195" width="28.54296875" style="1920" customWidth="1"/>
    <col min="8196" max="8198" width="15.54296875" style="1920" customWidth="1"/>
    <col min="8199" max="8199" width="2.26953125" style="1920" customWidth="1"/>
    <col min="8200" max="8200" width="2.54296875" style="1920" customWidth="1"/>
    <col min="8201" max="8201" width="18.7265625" style="1920" customWidth="1"/>
    <col min="8202" max="8202" width="2.81640625" style="1920" customWidth="1"/>
    <col min="8203" max="8203" width="0" style="1920" hidden="1" customWidth="1"/>
    <col min="8204" max="8448" width="4.7265625" style="1920"/>
    <col min="8449" max="8449" width="1.453125" style="1920" customWidth="1"/>
    <col min="8450" max="8450" width="16.26953125" style="1920" customWidth="1"/>
    <col min="8451" max="8451" width="28.54296875" style="1920" customWidth="1"/>
    <col min="8452" max="8454" width="15.54296875" style="1920" customWidth="1"/>
    <col min="8455" max="8455" width="2.26953125" style="1920" customWidth="1"/>
    <col min="8456" max="8456" width="2.54296875" style="1920" customWidth="1"/>
    <col min="8457" max="8457" width="18.7265625" style="1920" customWidth="1"/>
    <col min="8458" max="8458" width="2.81640625" style="1920" customWidth="1"/>
    <col min="8459" max="8459" width="0" style="1920" hidden="1" customWidth="1"/>
    <col min="8460" max="8704" width="4.7265625" style="1920"/>
    <col min="8705" max="8705" width="1.453125" style="1920" customWidth="1"/>
    <col min="8706" max="8706" width="16.26953125" style="1920" customWidth="1"/>
    <col min="8707" max="8707" width="28.54296875" style="1920" customWidth="1"/>
    <col min="8708" max="8710" width="15.54296875" style="1920" customWidth="1"/>
    <col min="8711" max="8711" width="2.26953125" style="1920" customWidth="1"/>
    <col min="8712" max="8712" width="2.54296875" style="1920" customWidth="1"/>
    <col min="8713" max="8713" width="18.7265625" style="1920" customWidth="1"/>
    <col min="8714" max="8714" width="2.81640625" style="1920" customWidth="1"/>
    <col min="8715" max="8715" width="0" style="1920" hidden="1" customWidth="1"/>
    <col min="8716" max="8960" width="4.7265625" style="1920"/>
    <col min="8961" max="8961" width="1.453125" style="1920" customWidth="1"/>
    <col min="8962" max="8962" width="16.26953125" style="1920" customWidth="1"/>
    <col min="8963" max="8963" width="28.54296875" style="1920" customWidth="1"/>
    <col min="8964" max="8966" width="15.54296875" style="1920" customWidth="1"/>
    <col min="8967" max="8967" width="2.26953125" style="1920" customWidth="1"/>
    <col min="8968" max="8968" width="2.54296875" style="1920" customWidth="1"/>
    <col min="8969" max="8969" width="18.7265625" style="1920" customWidth="1"/>
    <col min="8970" max="8970" width="2.81640625" style="1920" customWidth="1"/>
    <col min="8971" max="8971" width="0" style="1920" hidden="1" customWidth="1"/>
    <col min="8972" max="9216" width="4.7265625" style="1920"/>
    <col min="9217" max="9217" width="1.453125" style="1920" customWidth="1"/>
    <col min="9218" max="9218" width="16.26953125" style="1920" customWidth="1"/>
    <col min="9219" max="9219" width="28.54296875" style="1920" customWidth="1"/>
    <col min="9220" max="9222" width="15.54296875" style="1920" customWidth="1"/>
    <col min="9223" max="9223" width="2.26953125" style="1920" customWidth="1"/>
    <col min="9224" max="9224" width="2.54296875" style="1920" customWidth="1"/>
    <col min="9225" max="9225" width="18.7265625" style="1920" customWidth="1"/>
    <col min="9226" max="9226" width="2.81640625" style="1920" customWidth="1"/>
    <col min="9227" max="9227" width="0" style="1920" hidden="1" customWidth="1"/>
    <col min="9228" max="9472" width="4.7265625" style="1920"/>
    <col min="9473" max="9473" width="1.453125" style="1920" customWidth="1"/>
    <col min="9474" max="9474" width="16.26953125" style="1920" customWidth="1"/>
    <col min="9475" max="9475" width="28.54296875" style="1920" customWidth="1"/>
    <col min="9476" max="9478" width="15.54296875" style="1920" customWidth="1"/>
    <col min="9479" max="9479" width="2.26953125" style="1920" customWidth="1"/>
    <col min="9480" max="9480" width="2.54296875" style="1920" customWidth="1"/>
    <col min="9481" max="9481" width="18.7265625" style="1920" customWidth="1"/>
    <col min="9482" max="9482" width="2.81640625" style="1920" customWidth="1"/>
    <col min="9483" max="9483" width="0" style="1920" hidden="1" customWidth="1"/>
    <col min="9484" max="9728" width="4.7265625" style="1920"/>
    <col min="9729" max="9729" width="1.453125" style="1920" customWidth="1"/>
    <col min="9730" max="9730" width="16.26953125" style="1920" customWidth="1"/>
    <col min="9731" max="9731" width="28.54296875" style="1920" customWidth="1"/>
    <col min="9732" max="9734" width="15.54296875" style="1920" customWidth="1"/>
    <col min="9735" max="9735" width="2.26953125" style="1920" customWidth="1"/>
    <col min="9736" max="9736" width="2.54296875" style="1920" customWidth="1"/>
    <col min="9737" max="9737" width="18.7265625" style="1920" customWidth="1"/>
    <col min="9738" max="9738" width="2.81640625" style="1920" customWidth="1"/>
    <col min="9739" max="9739" width="0" style="1920" hidden="1" customWidth="1"/>
    <col min="9740" max="9984" width="4.7265625" style="1920"/>
    <col min="9985" max="9985" width="1.453125" style="1920" customWidth="1"/>
    <col min="9986" max="9986" width="16.26953125" style="1920" customWidth="1"/>
    <col min="9987" max="9987" width="28.54296875" style="1920" customWidth="1"/>
    <col min="9988" max="9990" width="15.54296875" style="1920" customWidth="1"/>
    <col min="9991" max="9991" width="2.26953125" style="1920" customWidth="1"/>
    <col min="9992" max="9992" width="2.54296875" style="1920" customWidth="1"/>
    <col min="9993" max="9993" width="18.7265625" style="1920" customWidth="1"/>
    <col min="9994" max="9994" width="2.81640625" style="1920" customWidth="1"/>
    <col min="9995" max="9995" width="0" style="1920" hidden="1" customWidth="1"/>
    <col min="9996" max="10240" width="4.7265625" style="1920"/>
    <col min="10241" max="10241" width="1.453125" style="1920" customWidth="1"/>
    <col min="10242" max="10242" width="16.26953125" style="1920" customWidth="1"/>
    <col min="10243" max="10243" width="28.54296875" style="1920" customWidth="1"/>
    <col min="10244" max="10246" width="15.54296875" style="1920" customWidth="1"/>
    <col min="10247" max="10247" width="2.26953125" style="1920" customWidth="1"/>
    <col min="10248" max="10248" width="2.54296875" style="1920" customWidth="1"/>
    <col min="10249" max="10249" width="18.7265625" style="1920" customWidth="1"/>
    <col min="10250" max="10250" width="2.81640625" style="1920" customWidth="1"/>
    <col min="10251" max="10251" width="0" style="1920" hidden="1" customWidth="1"/>
    <col min="10252" max="10496" width="4.7265625" style="1920"/>
    <col min="10497" max="10497" width="1.453125" style="1920" customWidth="1"/>
    <col min="10498" max="10498" width="16.26953125" style="1920" customWidth="1"/>
    <col min="10499" max="10499" width="28.54296875" style="1920" customWidth="1"/>
    <col min="10500" max="10502" width="15.54296875" style="1920" customWidth="1"/>
    <col min="10503" max="10503" width="2.26953125" style="1920" customWidth="1"/>
    <col min="10504" max="10504" width="2.54296875" style="1920" customWidth="1"/>
    <col min="10505" max="10505" width="18.7265625" style="1920" customWidth="1"/>
    <col min="10506" max="10506" width="2.81640625" style="1920" customWidth="1"/>
    <col min="10507" max="10507" width="0" style="1920" hidden="1" customWidth="1"/>
    <col min="10508" max="10752" width="4.7265625" style="1920"/>
    <col min="10753" max="10753" width="1.453125" style="1920" customWidth="1"/>
    <col min="10754" max="10754" width="16.26953125" style="1920" customWidth="1"/>
    <col min="10755" max="10755" width="28.54296875" style="1920" customWidth="1"/>
    <col min="10756" max="10758" width="15.54296875" style="1920" customWidth="1"/>
    <col min="10759" max="10759" width="2.26953125" style="1920" customWidth="1"/>
    <col min="10760" max="10760" width="2.54296875" style="1920" customWidth="1"/>
    <col min="10761" max="10761" width="18.7265625" style="1920" customWidth="1"/>
    <col min="10762" max="10762" width="2.81640625" style="1920" customWidth="1"/>
    <col min="10763" max="10763" width="0" style="1920" hidden="1" customWidth="1"/>
    <col min="10764" max="11008" width="4.7265625" style="1920"/>
    <col min="11009" max="11009" width="1.453125" style="1920" customWidth="1"/>
    <col min="11010" max="11010" width="16.26953125" style="1920" customWidth="1"/>
    <col min="11011" max="11011" width="28.54296875" style="1920" customWidth="1"/>
    <col min="11012" max="11014" width="15.54296875" style="1920" customWidth="1"/>
    <col min="11015" max="11015" width="2.26953125" style="1920" customWidth="1"/>
    <col min="11016" max="11016" width="2.54296875" style="1920" customWidth="1"/>
    <col min="11017" max="11017" width="18.7265625" style="1920" customWidth="1"/>
    <col min="11018" max="11018" width="2.81640625" style="1920" customWidth="1"/>
    <col min="11019" max="11019" width="0" style="1920" hidden="1" customWidth="1"/>
    <col min="11020" max="11264" width="4.7265625" style="1920"/>
    <col min="11265" max="11265" width="1.453125" style="1920" customWidth="1"/>
    <col min="11266" max="11266" width="16.26953125" style="1920" customWidth="1"/>
    <col min="11267" max="11267" width="28.54296875" style="1920" customWidth="1"/>
    <col min="11268" max="11270" width="15.54296875" style="1920" customWidth="1"/>
    <col min="11271" max="11271" width="2.26953125" style="1920" customWidth="1"/>
    <col min="11272" max="11272" width="2.54296875" style="1920" customWidth="1"/>
    <col min="11273" max="11273" width="18.7265625" style="1920" customWidth="1"/>
    <col min="11274" max="11274" width="2.81640625" style="1920" customWidth="1"/>
    <col min="11275" max="11275" width="0" style="1920" hidden="1" customWidth="1"/>
    <col min="11276" max="11520" width="4.7265625" style="1920"/>
    <col min="11521" max="11521" width="1.453125" style="1920" customWidth="1"/>
    <col min="11522" max="11522" width="16.26953125" style="1920" customWidth="1"/>
    <col min="11523" max="11523" width="28.54296875" style="1920" customWidth="1"/>
    <col min="11524" max="11526" width="15.54296875" style="1920" customWidth="1"/>
    <col min="11527" max="11527" width="2.26953125" style="1920" customWidth="1"/>
    <col min="11528" max="11528" width="2.54296875" style="1920" customWidth="1"/>
    <col min="11529" max="11529" width="18.7265625" style="1920" customWidth="1"/>
    <col min="11530" max="11530" width="2.81640625" style="1920" customWidth="1"/>
    <col min="11531" max="11531" width="0" style="1920" hidden="1" customWidth="1"/>
    <col min="11532" max="11776" width="4.7265625" style="1920"/>
    <col min="11777" max="11777" width="1.453125" style="1920" customWidth="1"/>
    <col min="11778" max="11778" width="16.26953125" style="1920" customWidth="1"/>
    <col min="11779" max="11779" width="28.54296875" style="1920" customWidth="1"/>
    <col min="11780" max="11782" width="15.54296875" style="1920" customWidth="1"/>
    <col min="11783" max="11783" width="2.26953125" style="1920" customWidth="1"/>
    <col min="11784" max="11784" width="2.54296875" style="1920" customWidth="1"/>
    <col min="11785" max="11785" width="18.7265625" style="1920" customWidth="1"/>
    <col min="11786" max="11786" width="2.81640625" style="1920" customWidth="1"/>
    <col min="11787" max="11787" width="0" style="1920" hidden="1" customWidth="1"/>
    <col min="11788" max="12032" width="4.7265625" style="1920"/>
    <col min="12033" max="12033" width="1.453125" style="1920" customWidth="1"/>
    <col min="12034" max="12034" width="16.26953125" style="1920" customWidth="1"/>
    <col min="12035" max="12035" width="28.54296875" style="1920" customWidth="1"/>
    <col min="12036" max="12038" width="15.54296875" style="1920" customWidth="1"/>
    <col min="12039" max="12039" width="2.26953125" style="1920" customWidth="1"/>
    <col min="12040" max="12040" width="2.54296875" style="1920" customWidth="1"/>
    <col min="12041" max="12041" width="18.7265625" style="1920" customWidth="1"/>
    <col min="12042" max="12042" width="2.81640625" style="1920" customWidth="1"/>
    <col min="12043" max="12043" width="0" style="1920" hidden="1" customWidth="1"/>
    <col min="12044" max="12288" width="4.7265625" style="1920"/>
    <col min="12289" max="12289" width="1.453125" style="1920" customWidth="1"/>
    <col min="12290" max="12290" width="16.26953125" style="1920" customWidth="1"/>
    <col min="12291" max="12291" width="28.54296875" style="1920" customWidth="1"/>
    <col min="12292" max="12294" width="15.54296875" style="1920" customWidth="1"/>
    <col min="12295" max="12295" width="2.26953125" style="1920" customWidth="1"/>
    <col min="12296" max="12296" width="2.54296875" style="1920" customWidth="1"/>
    <col min="12297" max="12297" width="18.7265625" style="1920" customWidth="1"/>
    <col min="12298" max="12298" width="2.81640625" style="1920" customWidth="1"/>
    <col min="12299" max="12299" width="0" style="1920" hidden="1" customWidth="1"/>
    <col min="12300" max="12544" width="4.7265625" style="1920"/>
    <col min="12545" max="12545" width="1.453125" style="1920" customWidth="1"/>
    <col min="12546" max="12546" width="16.26953125" style="1920" customWidth="1"/>
    <col min="12547" max="12547" width="28.54296875" style="1920" customWidth="1"/>
    <col min="12548" max="12550" width="15.54296875" style="1920" customWidth="1"/>
    <col min="12551" max="12551" width="2.26953125" style="1920" customWidth="1"/>
    <col min="12552" max="12552" width="2.54296875" style="1920" customWidth="1"/>
    <col min="12553" max="12553" width="18.7265625" style="1920" customWidth="1"/>
    <col min="12554" max="12554" width="2.81640625" style="1920" customWidth="1"/>
    <col min="12555" max="12555" width="0" style="1920" hidden="1" customWidth="1"/>
    <col min="12556" max="12800" width="4.7265625" style="1920"/>
    <col min="12801" max="12801" width="1.453125" style="1920" customWidth="1"/>
    <col min="12802" max="12802" width="16.26953125" style="1920" customWidth="1"/>
    <col min="12803" max="12803" width="28.54296875" style="1920" customWidth="1"/>
    <col min="12804" max="12806" width="15.54296875" style="1920" customWidth="1"/>
    <col min="12807" max="12807" width="2.26953125" style="1920" customWidth="1"/>
    <col min="12808" max="12808" width="2.54296875" style="1920" customWidth="1"/>
    <col min="12809" max="12809" width="18.7265625" style="1920" customWidth="1"/>
    <col min="12810" max="12810" width="2.81640625" style="1920" customWidth="1"/>
    <col min="12811" max="12811" width="0" style="1920" hidden="1" customWidth="1"/>
    <col min="12812" max="13056" width="4.7265625" style="1920"/>
    <col min="13057" max="13057" width="1.453125" style="1920" customWidth="1"/>
    <col min="13058" max="13058" width="16.26953125" style="1920" customWidth="1"/>
    <col min="13059" max="13059" width="28.54296875" style="1920" customWidth="1"/>
    <col min="13060" max="13062" width="15.54296875" style="1920" customWidth="1"/>
    <col min="13063" max="13063" width="2.26953125" style="1920" customWidth="1"/>
    <col min="13064" max="13064" width="2.54296875" style="1920" customWidth="1"/>
    <col min="13065" max="13065" width="18.7265625" style="1920" customWidth="1"/>
    <col min="13066" max="13066" width="2.81640625" style="1920" customWidth="1"/>
    <col min="13067" max="13067" width="0" style="1920" hidden="1" customWidth="1"/>
    <col min="13068" max="13312" width="4.7265625" style="1920"/>
    <col min="13313" max="13313" width="1.453125" style="1920" customWidth="1"/>
    <col min="13314" max="13314" width="16.26953125" style="1920" customWidth="1"/>
    <col min="13315" max="13315" width="28.54296875" style="1920" customWidth="1"/>
    <col min="13316" max="13318" width="15.54296875" style="1920" customWidth="1"/>
    <col min="13319" max="13319" width="2.26953125" style="1920" customWidth="1"/>
    <col min="13320" max="13320" width="2.54296875" style="1920" customWidth="1"/>
    <col min="13321" max="13321" width="18.7265625" style="1920" customWidth="1"/>
    <col min="13322" max="13322" width="2.81640625" style="1920" customWidth="1"/>
    <col min="13323" max="13323" width="0" style="1920" hidden="1" customWidth="1"/>
    <col min="13324" max="13568" width="4.7265625" style="1920"/>
    <col min="13569" max="13569" width="1.453125" style="1920" customWidth="1"/>
    <col min="13570" max="13570" width="16.26953125" style="1920" customWidth="1"/>
    <col min="13571" max="13571" width="28.54296875" style="1920" customWidth="1"/>
    <col min="13572" max="13574" width="15.54296875" style="1920" customWidth="1"/>
    <col min="13575" max="13575" width="2.26953125" style="1920" customWidth="1"/>
    <col min="13576" max="13576" width="2.54296875" style="1920" customWidth="1"/>
    <col min="13577" max="13577" width="18.7265625" style="1920" customWidth="1"/>
    <col min="13578" max="13578" width="2.81640625" style="1920" customWidth="1"/>
    <col min="13579" max="13579" width="0" style="1920" hidden="1" customWidth="1"/>
    <col min="13580" max="13824" width="4.7265625" style="1920"/>
    <col min="13825" max="13825" width="1.453125" style="1920" customWidth="1"/>
    <col min="13826" max="13826" width="16.26953125" style="1920" customWidth="1"/>
    <col min="13827" max="13827" width="28.54296875" style="1920" customWidth="1"/>
    <col min="13828" max="13830" width="15.54296875" style="1920" customWidth="1"/>
    <col min="13831" max="13831" width="2.26953125" style="1920" customWidth="1"/>
    <col min="13832" max="13832" width="2.54296875" style="1920" customWidth="1"/>
    <col min="13833" max="13833" width="18.7265625" style="1920" customWidth="1"/>
    <col min="13834" max="13834" width="2.81640625" style="1920" customWidth="1"/>
    <col min="13835" max="13835" width="0" style="1920" hidden="1" customWidth="1"/>
    <col min="13836" max="14080" width="4.7265625" style="1920"/>
    <col min="14081" max="14081" width="1.453125" style="1920" customWidth="1"/>
    <col min="14082" max="14082" width="16.26953125" style="1920" customWidth="1"/>
    <col min="14083" max="14083" width="28.54296875" style="1920" customWidth="1"/>
    <col min="14084" max="14086" width="15.54296875" style="1920" customWidth="1"/>
    <col min="14087" max="14087" width="2.26953125" style="1920" customWidth="1"/>
    <col min="14088" max="14088" width="2.54296875" style="1920" customWidth="1"/>
    <col min="14089" max="14089" width="18.7265625" style="1920" customWidth="1"/>
    <col min="14090" max="14090" width="2.81640625" style="1920" customWidth="1"/>
    <col min="14091" max="14091" width="0" style="1920" hidden="1" customWidth="1"/>
    <col min="14092" max="14336" width="4.7265625" style="1920"/>
    <col min="14337" max="14337" width="1.453125" style="1920" customWidth="1"/>
    <col min="14338" max="14338" width="16.26953125" style="1920" customWidth="1"/>
    <col min="14339" max="14339" width="28.54296875" style="1920" customWidth="1"/>
    <col min="14340" max="14342" width="15.54296875" style="1920" customWidth="1"/>
    <col min="14343" max="14343" width="2.26953125" style="1920" customWidth="1"/>
    <col min="14344" max="14344" width="2.54296875" style="1920" customWidth="1"/>
    <col min="14345" max="14345" width="18.7265625" style="1920" customWidth="1"/>
    <col min="14346" max="14346" width="2.81640625" style="1920" customWidth="1"/>
    <col min="14347" max="14347" width="0" style="1920" hidden="1" customWidth="1"/>
    <col min="14348" max="14592" width="4.7265625" style="1920"/>
    <col min="14593" max="14593" width="1.453125" style="1920" customWidth="1"/>
    <col min="14594" max="14594" width="16.26953125" style="1920" customWidth="1"/>
    <col min="14595" max="14595" width="28.54296875" style="1920" customWidth="1"/>
    <col min="14596" max="14598" width="15.54296875" style="1920" customWidth="1"/>
    <col min="14599" max="14599" width="2.26953125" style="1920" customWidth="1"/>
    <col min="14600" max="14600" width="2.54296875" style="1920" customWidth="1"/>
    <col min="14601" max="14601" width="18.7265625" style="1920" customWidth="1"/>
    <col min="14602" max="14602" width="2.81640625" style="1920" customWidth="1"/>
    <col min="14603" max="14603" width="0" style="1920" hidden="1" customWidth="1"/>
    <col min="14604" max="14848" width="4.7265625" style="1920"/>
    <col min="14849" max="14849" width="1.453125" style="1920" customWidth="1"/>
    <col min="14850" max="14850" width="16.26953125" style="1920" customWidth="1"/>
    <col min="14851" max="14851" width="28.54296875" style="1920" customWidth="1"/>
    <col min="14852" max="14854" width="15.54296875" style="1920" customWidth="1"/>
    <col min="14855" max="14855" width="2.26953125" style="1920" customWidth="1"/>
    <col min="14856" max="14856" width="2.54296875" style="1920" customWidth="1"/>
    <col min="14857" max="14857" width="18.7265625" style="1920" customWidth="1"/>
    <col min="14858" max="14858" width="2.81640625" style="1920" customWidth="1"/>
    <col min="14859" max="14859" width="0" style="1920" hidden="1" customWidth="1"/>
    <col min="14860" max="15104" width="4.7265625" style="1920"/>
    <col min="15105" max="15105" width="1.453125" style="1920" customWidth="1"/>
    <col min="15106" max="15106" width="16.26953125" style="1920" customWidth="1"/>
    <col min="15107" max="15107" width="28.54296875" style="1920" customWidth="1"/>
    <col min="15108" max="15110" width="15.54296875" style="1920" customWidth="1"/>
    <col min="15111" max="15111" width="2.26953125" style="1920" customWidth="1"/>
    <col min="15112" max="15112" width="2.54296875" style="1920" customWidth="1"/>
    <col min="15113" max="15113" width="18.7265625" style="1920" customWidth="1"/>
    <col min="15114" max="15114" width="2.81640625" style="1920" customWidth="1"/>
    <col min="15115" max="15115" width="0" style="1920" hidden="1" customWidth="1"/>
    <col min="15116" max="15360" width="4.7265625" style="1920"/>
    <col min="15361" max="15361" width="1.453125" style="1920" customWidth="1"/>
    <col min="15362" max="15362" width="16.26953125" style="1920" customWidth="1"/>
    <col min="15363" max="15363" width="28.54296875" style="1920" customWidth="1"/>
    <col min="15364" max="15366" width="15.54296875" style="1920" customWidth="1"/>
    <col min="15367" max="15367" width="2.26953125" style="1920" customWidth="1"/>
    <col min="15368" max="15368" width="2.54296875" style="1920" customWidth="1"/>
    <col min="15369" max="15369" width="18.7265625" style="1920" customWidth="1"/>
    <col min="15370" max="15370" width="2.81640625" style="1920" customWidth="1"/>
    <col min="15371" max="15371" width="0" style="1920" hidden="1" customWidth="1"/>
    <col min="15372" max="15616" width="4.7265625" style="1920"/>
    <col min="15617" max="15617" width="1.453125" style="1920" customWidth="1"/>
    <col min="15618" max="15618" width="16.26953125" style="1920" customWidth="1"/>
    <col min="15619" max="15619" width="28.54296875" style="1920" customWidth="1"/>
    <col min="15620" max="15622" width="15.54296875" style="1920" customWidth="1"/>
    <col min="15623" max="15623" width="2.26953125" style="1920" customWidth="1"/>
    <col min="15624" max="15624" width="2.54296875" style="1920" customWidth="1"/>
    <col min="15625" max="15625" width="18.7265625" style="1920" customWidth="1"/>
    <col min="15626" max="15626" width="2.81640625" style="1920" customWidth="1"/>
    <col min="15627" max="15627" width="0" style="1920" hidden="1" customWidth="1"/>
    <col min="15628" max="15872" width="4.7265625" style="1920"/>
    <col min="15873" max="15873" width="1.453125" style="1920" customWidth="1"/>
    <col min="15874" max="15874" width="16.26953125" style="1920" customWidth="1"/>
    <col min="15875" max="15875" width="28.54296875" style="1920" customWidth="1"/>
    <col min="15876" max="15878" width="15.54296875" style="1920" customWidth="1"/>
    <col min="15879" max="15879" width="2.26953125" style="1920" customWidth="1"/>
    <col min="15880" max="15880" width="2.54296875" style="1920" customWidth="1"/>
    <col min="15881" max="15881" width="18.7265625" style="1920" customWidth="1"/>
    <col min="15882" max="15882" width="2.81640625" style="1920" customWidth="1"/>
    <col min="15883" max="15883" width="0" style="1920" hidden="1" customWidth="1"/>
    <col min="15884" max="16128" width="4.7265625" style="1920"/>
    <col min="16129" max="16129" width="1.453125" style="1920" customWidth="1"/>
    <col min="16130" max="16130" width="16.26953125" style="1920" customWidth="1"/>
    <col min="16131" max="16131" width="28.54296875" style="1920" customWidth="1"/>
    <col min="16132" max="16134" width="15.54296875" style="1920" customWidth="1"/>
    <col min="16135" max="16135" width="2.26953125" style="1920" customWidth="1"/>
    <col min="16136" max="16136" width="2.54296875" style="1920" customWidth="1"/>
    <col min="16137" max="16137" width="18.7265625" style="1920" customWidth="1"/>
    <col min="16138" max="16138" width="2.81640625" style="1920" customWidth="1"/>
    <col min="16139" max="16139" width="0" style="1920" hidden="1" customWidth="1"/>
    <col min="16140" max="16384" width="4.7265625" style="1920"/>
  </cols>
  <sheetData>
    <row r="1" spans="1:13" s="1915" customFormat="1" ht="13.5" thickBot="1">
      <c r="A1" s="357" t="str">
        <f>'Annual Report'!$A$2</f>
        <v>Road Initials:    GTC           Year  2013</v>
      </c>
      <c r="B1" s="1914"/>
      <c r="C1" s="1914"/>
      <c r="D1" s="1914"/>
      <c r="E1" s="1914"/>
      <c r="F1" s="1914"/>
      <c r="J1" s="1916">
        <v>13</v>
      </c>
    </row>
    <row r="2" spans="1:13" ht="15.75" customHeight="1">
      <c r="A2" s="1917" t="s">
        <v>1525</v>
      </c>
      <c r="B2" s="1918"/>
      <c r="C2" s="1918"/>
      <c r="D2" s="1918"/>
      <c r="E2" s="1918"/>
      <c r="F2" s="1918"/>
      <c r="G2" s="1918"/>
      <c r="H2" s="1918"/>
      <c r="I2" s="1918"/>
      <c r="J2" s="1919"/>
    </row>
    <row r="3" spans="1:13" ht="15.75" customHeight="1">
      <c r="A3" s="1921"/>
      <c r="B3" s="1922"/>
      <c r="C3" s="1922"/>
      <c r="D3" s="1922"/>
      <c r="E3" s="1922"/>
      <c r="F3" s="1922"/>
      <c r="G3" s="1922"/>
      <c r="H3" s="1922"/>
      <c r="I3" s="1922"/>
      <c r="J3" s="1923"/>
    </row>
    <row r="4" spans="1:13" s="1927" customFormat="1">
      <c r="A4" s="1924" t="s">
        <v>671</v>
      </c>
      <c r="B4" s="1925"/>
      <c r="C4" s="1925"/>
      <c r="D4" s="1925"/>
      <c r="E4" s="1925"/>
      <c r="F4" s="1925"/>
      <c r="G4" s="1925"/>
      <c r="H4" s="1925"/>
      <c r="I4" s="1925"/>
      <c r="J4" s="1926"/>
    </row>
    <row r="5" spans="1:13">
      <c r="A5" s="1928"/>
      <c r="B5" s="1929"/>
      <c r="C5" s="1929"/>
      <c r="D5" s="1929"/>
      <c r="E5" s="1929"/>
      <c r="F5" s="1929"/>
      <c r="G5" s="1930"/>
      <c r="H5" s="1930"/>
      <c r="I5" s="1930"/>
      <c r="J5" s="1931"/>
    </row>
    <row r="6" spans="1:13">
      <c r="A6" s="1932"/>
      <c r="B6" s="1933" t="s">
        <v>1692</v>
      </c>
      <c r="C6" s="1934"/>
      <c r="D6" s="1934"/>
      <c r="E6" s="1934"/>
      <c r="F6" s="1934"/>
      <c r="G6" s="1935"/>
      <c r="H6" s="1936"/>
      <c r="I6" s="1936"/>
      <c r="J6" s="1937"/>
      <c r="K6" s="1938"/>
      <c r="L6" s="1938"/>
    </row>
    <row r="7" spans="1:13">
      <c r="A7" s="1932"/>
      <c r="B7" s="1933"/>
      <c r="C7" s="1934"/>
      <c r="D7" s="1934"/>
      <c r="E7" s="1934"/>
      <c r="F7" s="1934"/>
      <c r="G7" s="1935"/>
      <c r="H7" s="1936"/>
      <c r="I7" s="1936"/>
      <c r="J7" s="1937"/>
      <c r="K7" s="1938"/>
      <c r="L7" s="1938"/>
    </row>
    <row r="8" spans="1:13" ht="14.5">
      <c r="A8" s="1932"/>
      <c r="B8" s="2607" t="s">
        <v>1693</v>
      </c>
      <c r="C8" s="2608"/>
      <c r="D8" s="2608"/>
      <c r="E8" s="2608"/>
      <c r="F8" s="2608"/>
      <c r="G8" s="2609"/>
      <c r="H8" s="2610"/>
      <c r="I8" s="2610"/>
      <c r="J8" s="2611"/>
      <c r="K8" s="1938"/>
      <c r="L8" s="1938"/>
      <c r="M8" s="2497" t="s">
        <v>1200</v>
      </c>
    </row>
    <row r="9" spans="1:13" ht="7.15" customHeight="1">
      <c r="A9" s="1932"/>
      <c r="B9" s="2612"/>
      <c r="C9" s="2608"/>
      <c r="D9" s="2608"/>
      <c r="E9" s="2608"/>
      <c r="F9" s="2608"/>
      <c r="G9" s="2609"/>
      <c r="H9" s="2610"/>
      <c r="I9" s="2610"/>
      <c r="J9" s="2611"/>
      <c r="K9" s="1938"/>
      <c r="L9" s="1938"/>
      <c r="M9" s="2497"/>
    </row>
    <row r="10" spans="1:13" ht="14.5">
      <c r="A10" s="1932"/>
      <c r="B10" s="2613" t="s">
        <v>1762</v>
      </c>
      <c r="C10" s="2608"/>
      <c r="D10" s="2608"/>
      <c r="E10" s="2608"/>
      <c r="F10" s="2608"/>
      <c r="G10" s="2609"/>
      <c r="H10" s="2610"/>
      <c r="I10" s="2610"/>
      <c r="J10" s="2611"/>
      <c r="K10" s="1938"/>
      <c r="L10" s="1938"/>
      <c r="M10" s="2497"/>
    </row>
    <row r="11" spans="1:13" ht="14.5">
      <c r="A11" s="1932"/>
      <c r="B11" s="2614" t="s">
        <v>1763</v>
      </c>
      <c r="C11" s="2608"/>
      <c r="D11" s="2608"/>
      <c r="E11" s="2608"/>
      <c r="F11" s="2608"/>
      <c r="G11" s="2609"/>
      <c r="H11" s="2610"/>
      <c r="I11" s="2610"/>
      <c r="J11" s="2611"/>
      <c r="K11" s="1938"/>
      <c r="L11" s="1938"/>
      <c r="M11" s="2497"/>
    </row>
    <row r="12" spans="1:13" ht="14.5">
      <c r="A12" s="1932"/>
      <c r="B12" s="2615" t="s">
        <v>1764</v>
      </c>
      <c r="C12" s="2608"/>
      <c r="D12" s="2608"/>
      <c r="E12" s="2608"/>
      <c r="F12" s="2608"/>
      <c r="G12" s="2609"/>
      <c r="H12" s="2610"/>
      <c r="I12" s="2610"/>
      <c r="J12" s="2611"/>
      <c r="K12" s="1938"/>
      <c r="L12" s="1938"/>
      <c r="M12" s="2497"/>
    </row>
    <row r="13" spans="1:13" ht="14.5">
      <c r="A13" s="1932"/>
      <c r="B13" s="2613" t="s">
        <v>1765</v>
      </c>
      <c r="C13" s="2608"/>
      <c r="D13" s="2608"/>
      <c r="E13" s="2608"/>
      <c r="F13" s="2608"/>
      <c r="G13" s="2609"/>
      <c r="H13" s="2610"/>
      <c r="I13" s="2610"/>
      <c r="J13" s="2611"/>
      <c r="K13" s="1938"/>
      <c r="L13" s="1938"/>
      <c r="M13" s="2497"/>
    </row>
    <row r="14" spans="1:13" ht="14.5">
      <c r="A14" s="1932"/>
      <c r="B14" s="2613" t="s">
        <v>1766</v>
      </c>
      <c r="C14" s="2608"/>
      <c r="D14" s="2608"/>
      <c r="E14" s="2608"/>
      <c r="F14" s="2608"/>
      <c r="G14" s="2609"/>
      <c r="H14" s="2610"/>
      <c r="I14" s="2610"/>
      <c r="J14" s="2611"/>
      <c r="K14" s="1938"/>
      <c r="L14" s="1938"/>
      <c r="M14" s="2497"/>
    </row>
    <row r="15" spans="1:13" s="1915" customFormat="1" ht="7.15" customHeight="1">
      <c r="A15" s="2602"/>
      <c r="B15" s="2492"/>
      <c r="C15" s="2493"/>
      <c r="D15" s="2493"/>
      <c r="E15" s="2493"/>
      <c r="F15" s="2493"/>
      <c r="G15" s="2494"/>
      <c r="H15" s="2495"/>
      <c r="I15" s="2495"/>
      <c r="J15" s="2496"/>
      <c r="K15" s="2603"/>
      <c r="L15" s="2603"/>
    </row>
    <row r="16" spans="1:13" ht="7.15" customHeight="1">
      <c r="A16" s="1932"/>
      <c r="B16" s="2492"/>
      <c r="C16" s="2493"/>
      <c r="D16" s="2493"/>
      <c r="E16" s="2493"/>
      <c r="F16" s="2493"/>
      <c r="G16" s="2494"/>
      <c r="H16" s="2495"/>
      <c r="I16" s="2495"/>
      <c r="J16" s="1937"/>
      <c r="K16" s="1938"/>
      <c r="L16" s="1938"/>
    </row>
    <row r="17" spans="1:12">
      <c r="A17" s="1932"/>
      <c r="B17" s="2593" t="s">
        <v>1694</v>
      </c>
      <c r="C17" s="2493"/>
      <c r="D17" s="2493"/>
      <c r="E17" s="2493"/>
      <c r="F17" s="2493"/>
      <c r="G17" s="2494"/>
      <c r="H17" s="2495"/>
      <c r="I17" s="2495"/>
      <c r="J17" s="1937"/>
      <c r="K17" s="1938"/>
      <c r="L17" s="1938"/>
    </row>
    <row r="18" spans="1:12" ht="7.15" customHeight="1">
      <c r="A18" s="1932"/>
      <c r="B18" s="2593"/>
      <c r="C18" s="2493"/>
      <c r="D18" s="2493"/>
      <c r="E18" s="2493"/>
      <c r="F18" s="2493"/>
      <c r="G18" s="2494"/>
      <c r="H18" s="2495"/>
      <c r="I18" s="2495"/>
      <c r="J18" s="1937"/>
      <c r="K18" s="1938"/>
      <c r="L18" s="1938"/>
    </row>
    <row r="19" spans="1:12">
      <c r="A19" s="1932"/>
      <c r="B19" s="2492" t="s">
        <v>1408</v>
      </c>
      <c r="C19" s="2493"/>
      <c r="D19" s="2493"/>
      <c r="E19" s="2493"/>
      <c r="F19" s="2493"/>
      <c r="G19" s="2494"/>
      <c r="H19" s="2495"/>
      <c r="I19" s="2495"/>
      <c r="J19" s="2496"/>
      <c r="K19" s="1938"/>
      <c r="L19" s="1938"/>
    </row>
    <row r="20" spans="1:12">
      <c r="A20" s="1932"/>
      <c r="B20" s="2492" t="s">
        <v>1409</v>
      </c>
      <c r="C20" s="2493"/>
      <c r="D20" s="2493"/>
      <c r="E20" s="2493"/>
      <c r="F20" s="2493"/>
      <c r="G20" s="2494"/>
      <c r="H20" s="2495"/>
      <c r="I20" s="2495"/>
      <c r="J20" s="2496"/>
      <c r="K20" s="1938"/>
      <c r="L20" s="1938"/>
    </row>
    <row r="21" spans="1:12">
      <c r="A21" s="1932"/>
      <c r="B21" s="2492" t="s">
        <v>1410</v>
      </c>
      <c r="C21" s="2493"/>
      <c r="D21" s="2493"/>
      <c r="E21" s="2493"/>
      <c r="F21" s="2493"/>
      <c r="G21" s="2494"/>
      <c r="H21" s="2495"/>
      <c r="I21" s="2495"/>
      <c r="J21" s="2496"/>
      <c r="K21" s="1938"/>
      <c r="L21" s="1938"/>
    </row>
    <row r="22" spans="1:12">
      <c r="A22" s="1932"/>
      <c r="B22" s="2492" t="s">
        <v>1411</v>
      </c>
      <c r="C22" s="2493"/>
      <c r="D22" s="2493"/>
      <c r="E22" s="2493"/>
      <c r="F22" s="2493"/>
      <c r="G22" s="2494"/>
      <c r="H22" s="2495"/>
      <c r="I22" s="2495"/>
      <c r="J22" s="2496"/>
      <c r="K22" s="1938"/>
      <c r="L22" s="1938"/>
    </row>
    <row r="23" spans="1:12" ht="7.15" customHeight="1">
      <c r="A23" s="1932"/>
      <c r="B23" s="2493"/>
      <c r="C23" s="2493"/>
      <c r="D23" s="2493"/>
      <c r="E23" s="2493"/>
      <c r="F23" s="2493"/>
      <c r="G23" s="2494"/>
      <c r="H23" s="2495"/>
      <c r="I23" s="2495"/>
      <c r="J23" s="2496"/>
      <c r="K23" s="1938"/>
      <c r="L23" s="1938"/>
    </row>
    <row r="24" spans="1:12" ht="12" customHeight="1">
      <c r="A24" s="1932"/>
      <c r="B24" s="2498" t="s">
        <v>1381</v>
      </c>
      <c r="C24" s="2499"/>
      <c r="D24" s="2499"/>
      <c r="E24" s="2499"/>
      <c r="F24" s="2499"/>
      <c r="G24" s="2499"/>
      <c r="H24" s="2499"/>
      <c r="I24" s="2499"/>
      <c r="J24" s="2501"/>
      <c r="K24" s="1939"/>
      <c r="L24" s="1939"/>
    </row>
    <row r="25" spans="1:12" ht="12" customHeight="1">
      <c r="A25" s="1932"/>
      <c r="B25" s="2498" t="s">
        <v>1382</v>
      </c>
      <c r="C25" s="2500"/>
      <c r="D25" s="2500"/>
      <c r="E25" s="2500"/>
      <c r="F25" s="2500"/>
      <c r="G25" s="2500"/>
      <c r="H25" s="2500"/>
      <c r="I25" s="2500"/>
      <c r="J25" s="2502"/>
      <c r="K25" s="1940"/>
      <c r="L25" s="1940"/>
    </row>
    <row r="26" spans="1:12" ht="12" customHeight="1">
      <c r="A26" s="1932"/>
      <c r="B26" s="2498" t="s">
        <v>1383</v>
      </c>
      <c r="C26" s="2500"/>
      <c r="D26" s="2500"/>
      <c r="E26" s="2500"/>
      <c r="F26" s="2500"/>
      <c r="G26" s="2500"/>
      <c r="H26" s="2500"/>
      <c r="I26" s="2500"/>
      <c r="J26" s="2502"/>
      <c r="K26" s="1940"/>
      <c r="L26" s="1940"/>
    </row>
    <row r="27" spans="1:12">
      <c r="A27" s="1932"/>
      <c r="B27" s="2498" t="s">
        <v>1384</v>
      </c>
      <c r="C27" s="2493"/>
      <c r="D27" s="2493"/>
      <c r="E27" s="2493"/>
      <c r="F27" s="2493"/>
      <c r="G27" s="2494"/>
      <c r="H27" s="2495"/>
      <c r="I27" s="2495"/>
      <c r="J27" s="2496"/>
      <c r="K27" s="1938"/>
      <c r="L27" s="1938"/>
    </row>
    <row r="28" spans="1:12">
      <c r="A28" s="1932"/>
      <c r="B28" s="2498" t="s">
        <v>1385</v>
      </c>
      <c r="C28" s="2493"/>
      <c r="D28" s="2493"/>
      <c r="E28" s="2493"/>
      <c r="F28" s="2493"/>
      <c r="G28" s="1941"/>
      <c r="H28" s="1941"/>
      <c r="I28" s="1941"/>
      <c r="J28" s="2503"/>
      <c r="K28" s="1942"/>
      <c r="L28" s="1942"/>
    </row>
    <row r="29" spans="1:12">
      <c r="A29" s="1932"/>
      <c r="B29" s="2498" t="s">
        <v>1386</v>
      </c>
      <c r="C29" s="2493"/>
      <c r="D29" s="2493"/>
      <c r="E29" s="2493"/>
      <c r="F29" s="2493"/>
      <c r="G29" s="1941"/>
      <c r="H29" s="1941"/>
      <c r="I29" s="1941"/>
      <c r="J29" s="2503"/>
      <c r="K29" s="1942"/>
      <c r="L29" s="1942"/>
    </row>
    <row r="30" spans="1:12" ht="7.15" customHeight="1">
      <c r="A30" s="1932"/>
      <c r="B30" s="2498"/>
      <c r="C30" s="2493"/>
      <c r="D30" s="2493"/>
      <c r="E30" s="2493"/>
      <c r="F30" s="2493"/>
      <c r="G30" s="1941"/>
      <c r="H30" s="1941"/>
      <c r="I30" s="1941"/>
      <c r="J30" s="2503"/>
      <c r="K30" s="1942"/>
      <c r="L30" s="1942"/>
    </row>
    <row r="31" spans="1:12">
      <c r="A31" s="1932"/>
      <c r="B31" s="2498" t="s">
        <v>1387</v>
      </c>
      <c r="C31" s="2493"/>
      <c r="D31" s="2493"/>
      <c r="E31" s="2493"/>
      <c r="F31" s="2493"/>
      <c r="G31" s="1941"/>
      <c r="H31" s="1941"/>
      <c r="I31" s="1941"/>
      <c r="J31" s="2503"/>
      <c r="K31" s="1942"/>
      <c r="L31" s="1942"/>
    </row>
    <row r="32" spans="1:12">
      <c r="A32" s="1932"/>
      <c r="B32" s="2498" t="s">
        <v>1388</v>
      </c>
      <c r="C32" s="2493"/>
      <c r="D32" s="2493"/>
      <c r="E32" s="2493"/>
      <c r="F32" s="2493"/>
      <c r="G32" s="1941"/>
      <c r="H32" s="1941"/>
      <c r="I32" s="1941"/>
      <c r="J32" s="2503"/>
      <c r="K32" s="1942"/>
      <c r="L32" s="1942"/>
    </row>
    <row r="33" spans="1:12">
      <c r="A33" s="1932"/>
      <c r="B33" s="2498" t="s">
        <v>1389</v>
      </c>
      <c r="C33" s="2493"/>
      <c r="D33" s="2493"/>
      <c r="E33" s="2493"/>
      <c r="F33" s="2493"/>
      <c r="G33" s="1941"/>
      <c r="H33" s="1941"/>
      <c r="I33" s="1941"/>
      <c r="J33" s="2503"/>
      <c r="K33" s="1942"/>
      <c r="L33" s="1942"/>
    </row>
    <row r="34" spans="1:12">
      <c r="A34" s="1932"/>
      <c r="B34" s="2498" t="s">
        <v>1390</v>
      </c>
      <c r="C34" s="2493"/>
      <c r="D34" s="2493"/>
      <c r="E34" s="2493"/>
      <c r="F34" s="2493"/>
      <c r="G34" s="1941"/>
      <c r="H34" s="1941"/>
      <c r="I34" s="1941"/>
      <c r="J34" s="2503"/>
      <c r="K34" s="1942"/>
      <c r="L34" s="1942"/>
    </row>
    <row r="35" spans="1:12" s="1945" customFormat="1">
      <c r="A35" s="1943"/>
      <c r="B35" s="2498" t="s">
        <v>1391</v>
      </c>
      <c r="C35" s="2493"/>
      <c r="D35" s="2493"/>
      <c r="E35" s="2493"/>
      <c r="F35" s="2493"/>
      <c r="G35" s="1941"/>
      <c r="H35" s="1941"/>
      <c r="I35" s="1941"/>
      <c r="J35" s="2503"/>
      <c r="K35" s="1944"/>
      <c r="L35" s="1944"/>
    </row>
    <row r="36" spans="1:12">
      <c r="A36" s="1932"/>
      <c r="B36" s="2498" t="s">
        <v>1392</v>
      </c>
      <c r="C36" s="2493"/>
      <c r="D36" s="2493"/>
      <c r="E36" s="2493"/>
      <c r="F36" s="2493"/>
      <c r="G36" s="1941"/>
      <c r="H36" s="1941"/>
      <c r="I36" s="1941"/>
      <c r="J36" s="2503"/>
      <c r="K36" s="1942"/>
      <c r="L36" s="1942"/>
    </row>
    <row r="37" spans="1:12" ht="7.15" customHeight="1">
      <c r="A37" s="1932"/>
      <c r="B37" s="2498"/>
      <c r="C37" s="2493"/>
      <c r="D37" s="2493"/>
      <c r="E37" s="2493"/>
      <c r="F37" s="2493"/>
      <c r="G37" s="1941"/>
      <c r="H37" s="1941"/>
      <c r="I37" s="1941"/>
      <c r="J37" s="2503"/>
      <c r="K37" s="1942"/>
      <c r="L37" s="1942"/>
    </row>
    <row r="38" spans="1:12">
      <c r="A38" s="1946"/>
      <c r="B38" s="2498" t="s">
        <v>1393</v>
      </c>
      <c r="C38" s="2493"/>
      <c r="D38" s="2493"/>
      <c r="E38" s="2493"/>
      <c r="F38" s="2493"/>
      <c r="G38" s="1941"/>
      <c r="H38" s="1941"/>
      <c r="I38" s="1941"/>
      <c r="J38" s="2503"/>
      <c r="K38" s="1942"/>
      <c r="L38" s="1942"/>
    </row>
    <row r="39" spans="1:12">
      <c r="A39" s="1946"/>
      <c r="B39" s="2498" t="s">
        <v>1394</v>
      </c>
      <c r="C39" s="2493"/>
      <c r="D39" s="2493"/>
      <c r="E39" s="2493"/>
      <c r="F39" s="2493"/>
      <c r="G39" s="1941"/>
      <c r="H39" s="1941"/>
      <c r="I39" s="1941"/>
      <c r="J39" s="2503"/>
      <c r="K39" s="1942"/>
      <c r="L39" s="1942"/>
    </row>
    <row r="40" spans="1:12">
      <c r="A40" s="1946"/>
      <c r="B40" s="2498" t="s">
        <v>1395</v>
      </c>
      <c r="C40" s="2493"/>
      <c r="D40" s="2493"/>
      <c r="E40" s="2493"/>
      <c r="F40" s="2493"/>
      <c r="G40" s="1941"/>
      <c r="H40" s="1941"/>
      <c r="I40" s="1941"/>
      <c r="J40" s="2503"/>
      <c r="K40" s="1942"/>
      <c r="L40" s="1942"/>
    </row>
    <row r="41" spans="1:12" ht="7.15" customHeight="1">
      <c r="A41" s="1946"/>
      <c r="B41" s="2498"/>
      <c r="C41" s="2493"/>
      <c r="D41" s="2493"/>
      <c r="E41" s="2493"/>
      <c r="F41" s="2493"/>
      <c r="G41" s="1941"/>
      <c r="H41" s="1941"/>
      <c r="I41" s="1941"/>
      <c r="J41" s="2503"/>
      <c r="K41" s="1942"/>
      <c r="L41" s="1942"/>
    </row>
    <row r="42" spans="1:12">
      <c r="A42" s="1946"/>
      <c r="B42" s="2498" t="s">
        <v>1776</v>
      </c>
      <c r="C42" s="2493"/>
      <c r="D42" s="2493"/>
      <c r="E42" s="2493"/>
      <c r="F42" s="2493"/>
      <c r="G42" s="1941"/>
      <c r="H42" s="1941"/>
      <c r="I42" s="1941"/>
      <c r="J42" s="2503"/>
      <c r="K42" s="1942"/>
      <c r="L42" s="1942"/>
    </row>
    <row r="43" spans="1:12">
      <c r="A43" s="1946"/>
      <c r="B43" s="2498" t="s">
        <v>1754</v>
      </c>
      <c r="C43" s="2493"/>
      <c r="D43" s="2493"/>
      <c r="E43" s="2493"/>
      <c r="F43" s="2493"/>
      <c r="G43" s="1941"/>
      <c r="H43" s="1941"/>
      <c r="I43" s="1941"/>
      <c r="J43" s="2503"/>
      <c r="K43" s="1942"/>
      <c r="L43" s="1942"/>
    </row>
    <row r="44" spans="1:12">
      <c r="A44" s="1946"/>
      <c r="B44" s="2498" t="s">
        <v>1777</v>
      </c>
      <c r="C44" s="2493"/>
      <c r="D44" s="2493"/>
      <c r="E44" s="2493"/>
      <c r="F44" s="2493"/>
      <c r="G44" s="1941"/>
      <c r="H44" s="1941"/>
      <c r="I44" s="1941"/>
      <c r="J44" s="2503"/>
      <c r="K44" s="1942"/>
      <c r="L44" s="1942"/>
    </row>
    <row r="45" spans="1:12">
      <c r="A45" s="1946"/>
      <c r="B45" s="2498" t="s">
        <v>1755</v>
      </c>
      <c r="C45" s="2493"/>
      <c r="D45" s="2493"/>
      <c r="E45" s="2493"/>
      <c r="F45" s="2493"/>
      <c r="G45" s="1941"/>
      <c r="H45" s="1941"/>
      <c r="I45" s="1941"/>
      <c r="J45" s="2503"/>
      <c r="K45" s="1942"/>
      <c r="L45" s="1942"/>
    </row>
    <row r="46" spans="1:12">
      <c r="A46" s="1946"/>
      <c r="B46" s="2498" t="s">
        <v>1756</v>
      </c>
      <c r="C46" s="2493"/>
      <c r="D46" s="2493"/>
      <c r="E46" s="2493"/>
      <c r="F46" s="2493"/>
      <c r="G46" s="1941"/>
      <c r="H46" s="1941"/>
      <c r="I46" s="1941"/>
      <c r="J46" s="2503"/>
      <c r="K46" s="1942"/>
      <c r="L46" s="1942"/>
    </row>
    <row r="47" spans="1:12">
      <c r="A47" s="1946"/>
      <c r="B47" s="2498" t="s">
        <v>1757</v>
      </c>
      <c r="C47" s="2493"/>
      <c r="D47" s="2493"/>
      <c r="E47" s="2493"/>
      <c r="F47" s="2493"/>
      <c r="G47" s="1941"/>
      <c r="H47" s="1941"/>
      <c r="I47" s="1941"/>
      <c r="J47" s="2503"/>
      <c r="K47" s="1942"/>
      <c r="L47" s="1942"/>
    </row>
    <row r="48" spans="1:12" s="1915" customFormat="1" ht="7.15" customHeight="1">
      <c r="A48" s="1947"/>
      <c r="B48" s="2498"/>
      <c r="C48" s="2493"/>
      <c r="D48" s="2493"/>
      <c r="E48" s="2493"/>
      <c r="F48" s="2493"/>
      <c r="G48" s="1941"/>
      <c r="H48" s="1941"/>
      <c r="I48" s="1941"/>
      <c r="J48" s="2503"/>
      <c r="K48" s="1941"/>
      <c r="L48" s="1941"/>
    </row>
    <row r="49" spans="1:12">
      <c r="A49" s="1946"/>
      <c r="B49" s="2594" t="s">
        <v>1758</v>
      </c>
      <c r="C49" s="2493"/>
      <c r="D49" s="2493"/>
      <c r="E49" s="2493"/>
      <c r="F49" s="2493"/>
      <c r="G49" s="2594"/>
      <c r="H49" s="2594"/>
      <c r="I49" s="2594"/>
      <c r="J49" s="2504"/>
      <c r="K49" s="1948"/>
      <c r="L49" s="1948"/>
    </row>
    <row r="50" spans="1:12" ht="13.5" thickBot="1">
      <c r="A50" s="1946"/>
      <c r="B50" s="2595"/>
      <c r="C50" s="2595"/>
      <c r="D50" s="2595"/>
      <c r="E50" s="2595"/>
      <c r="F50" s="2595"/>
      <c r="G50" s="2595"/>
      <c r="H50" s="2595"/>
      <c r="I50" s="2595"/>
      <c r="J50" s="2505"/>
      <c r="K50" s="1949"/>
      <c r="L50" s="1949"/>
    </row>
    <row r="51" spans="1:12" ht="16" customHeight="1" thickBot="1">
      <c r="A51" s="1946"/>
      <c r="B51" s="2595"/>
      <c r="C51" s="2596" t="s">
        <v>1236</v>
      </c>
      <c r="D51" s="2597">
        <v>2013</v>
      </c>
      <c r="E51" s="2598">
        <v>2012</v>
      </c>
      <c r="F51" s="2598">
        <v>2011</v>
      </c>
      <c r="G51" s="2595"/>
      <c r="H51" s="2595"/>
      <c r="I51" s="2595"/>
      <c r="J51" s="1950"/>
      <c r="K51" s="1949"/>
      <c r="L51" s="1949"/>
    </row>
    <row r="52" spans="1:12" ht="16" customHeight="1" thickBot="1">
      <c r="A52" s="1946"/>
      <c r="B52" s="2595"/>
      <c r="C52" s="2596" t="s">
        <v>1237</v>
      </c>
      <c r="D52" s="2604">
        <f>E55</f>
        <v>106</v>
      </c>
      <c r="E52" s="2599">
        <f>F55</f>
        <v>109</v>
      </c>
      <c r="F52" s="2599">
        <v>147</v>
      </c>
      <c r="G52" s="2595"/>
      <c r="H52" s="2595"/>
      <c r="I52" s="2595"/>
      <c r="J52" s="1950"/>
      <c r="K52" s="1949"/>
      <c r="L52" s="1949"/>
    </row>
    <row r="53" spans="1:12" ht="16" customHeight="1" thickBot="1">
      <c r="A53" s="1946"/>
      <c r="B53" s="2595"/>
      <c r="C53" s="2596" t="s">
        <v>1238</v>
      </c>
      <c r="D53" s="2605">
        <v>17</v>
      </c>
      <c r="E53" s="2600">
        <v>31</v>
      </c>
      <c r="F53" s="2600">
        <v>27</v>
      </c>
      <c r="G53" s="2595"/>
      <c r="H53" s="2595"/>
      <c r="I53" s="2595"/>
      <c r="J53" s="1950"/>
      <c r="K53" s="1949"/>
      <c r="L53" s="1949"/>
    </row>
    <row r="54" spans="1:12" ht="16" customHeight="1" thickBot="1">
      <c r="A54" s="1946"/>
      <c r="B54" s="2595"/>
      <c r="C54" s="2596" t="s">
        <v>1239</v>
      </c>
      <c r="D54" s="2605">
        <v>-23</v>
      </c>
      <c r="E54" s="2600">
        <v>-34</v>
      </c>
      <c r="F54" s="2600">
        <v>-65</v>
      </c>
      <c r="G54" s="2595"/>
      <c r="H54" s="2595"/>
      <c r="I54" s="2595"/>
      <c r="J54" s="1950"/>
      <c r="K54" s="1949"/>
      <c r="L54" s="1949"/>
    </row>
    <row r="55" spans="1:12" ht="16" customHeight="1" thickBot="1">
      <c r="A55" s="1946"/>
      <c r="B55" s="2595"/>
      <c r="C55" s="2596" t="s">
        <v>1240</v>
      </c>
      <c r="D55" s="2606">
        <f>SUM(D52:D54)</f>
        <v>100</v>
      </c>
      <c r="E55" s="2599">
        <f>SUM(E52:E54)</f>
        <v>106</v>
      </c>
      <c r="F55" s="2599">
        <f>SUM(F52:F54)</f>
        <v>109</v>
      </c>
      <c r="G55" s="2595"/>
      <c r="H55" s="2595"/>
      <c r="I55" s="2595"/>
      <c r="J55" s="1950"/>
      <c r="K55" s="1949"/>
      <c r="L55" s="1949"/>
    </row>
    <row r="56" spans="1:12" ht="16" customHeight="1" thickBot="1">
      <c r="A56" s="1946"/>
      <c r="B56" s="2595"/>
      <c r="C56" s="2596" t="s">
        <v>1352</v>
      </c>
      <c r="D56" s="2606">
        <v>13</v>
      </c>
      <c r="E56" s="2599">
        <v>43</v>
      </c>
      <c r="F56" s="2599">
        <v>44</v>
      </c>
      <c r="G56" s="2595"/>
      <c r="H56" s="2595"/>
      <c r="I56" s="2595"/>
      <c r="J56" s="1950"/>
      <c r="K56" s="1949"/>
      <c r="L56" s="1949"/>
    </row>
    <row r="57" spans="1:12">
      <c r="A57" s="1946"/>
      <c r="B57" s="2595"/>
      <c r="C57" s="2595"/>
      <c r="D57" s="2595"/>
      <c r="E57" s="2595"/>
      <c r="F57" s="2595"/>
      <c r="G57" s="2595"/>
      <c r="H57" s="2595"/>
      <c r="I57" s="2595"/>
      <c r="J57" s="1950"/>
      <c r="K57" s="1949"/>
      <c r="L57" s="1949"/>
    </row>
    <row r="58" spans="1:12">
      <c r="A58" s="1947"/>
      <c r="B58" s="2498" t="s">
        <v>1396</v>
      </c>
      <c r="C58" s="2493"/>
      <c r="D58" s="2493"/>
      <c r="E58" s="2493"/>
      <c r="F58" s="2493"/>
      <c r="G58" s="1941"/>
      <c r="H58" s="1941"/>
      <c r="I58" s="1941"/>
      <c r="J58" s="2503"/>
      <c r="K58" s="1942"/>
      <c r="L58" s="1942"/>
    </row>
    <row r="59" spans="1:12">
      <c r="A59" s="1947"/>
      <c r="B59" s="2498" t="s">
        <v>1759</v>
      </c>
      <c r="C59" s="2495"/>
      <c r="D59" s="2495"/>
      <c r="E59" s="2495"/>
      <c r="F59" s="2495"/>
      <c r="G59" s="2506"/>
      <c r="H59" s="2507"/>
      <c r="I59" s="2507"/>
      <c r="J59" s="2508"/>
    </row>
    <row r="60" spans="1:12">
      <c r="A60" s="1947"/>
      <c r="B60" s="2498" t="s">
        <v>1760</v>
      </c>
      <c r="C60" s="2495"/>
      <c r="D60" s="2495"/>
      <c r="E60" s="2495"/>
      <c r="F60" s="2495"/>
      <c r="G60" s="2506"/>
      <c r="H60" s="2507"/>
      <c r="I60" s="2507"/>
      <c r="J60" s="2508"/>
    </row>
    <row r="61" spans="1:12">
      <c r="A61" s="1947"/>
      <c r="B61" s="2495" t="s">
        <v>1397</v>
      </c>
      <c r="C61" s="2495"/>
      <c r="D61" s="2495"/>
      <c r="E61" s="2495"/>
      <c r="F61" s="2495"/>
      <c r="G61" s="2506"/>
      <c r="H61" s="2507"/>
      <c r="I61" s="2507"/>
      <c r="J61" s="2508"/>
    </row>
    <row r="62" spans="1:12">
      <c r="A62" s="1947"/>
      <c r="B62" s="2495" t="s">
        <v>1398</v>
      </c>
      <c r="C62" s="2495"/>
      <c r="D62" s="2495"/>
      <c r="E62" s="2495"/>
      <c r="F62" s="2495"/>
      <c r="G62" s="2506"/>
      <c r="H62" s="2507"/>
      <c r="I62" s="2507"/>
      <c r="J62" s="2508"/>
    </row>
    <row r="63" spans="1:12">
      <c r="A63" s="1947"/>
      <c r="B63" s="2495" t="s">
        <v>1761</v>
      </c>
      <c r="C63" s="2495"/>
      <c r="D63" s="2495"/>
      <c r="E63" s="2495"/>
      <c r="F63" s="2495"/>
      <c r="G63" s="2506"/>
      <c r="H63" s="2507"/>
      <c r="I63" s="2507"/>
      <c r="J63" s="2508"/>
    </row>
    <row r="64" spans="1:12">
      <c r="A64" s="1947"/>
      <c r="B64" s="2495" t="s">
        <v>1399</v>
      </c>
      <c r="C64" s="2495"/>
      <c r="D64" s="2495"/>
      <c r="E64" s="2495"/>
      <c r="F64" s="2495"/>
      <c r="G64" s="2506"/>
      <c r="H64" s="2507"/>
      <c r="I64" s="2507"/>
      <c r="J64" s="2508"/>
    </row>
    <row r="65" spans="1:10">
      <c r="A65" s="1947"/>
      <c r="B65" s="2498" t="s">
        <v>1400</v>
      </c>
      <c r="C65" s="2495"/>
      <c r="D65" s="2495"/>
      <c r="E65" s="2495"/>
      <c r="F65" s="2495"/>
      <c r="G65" s="2506"/>
      <c r="H65" s="2507"/>
      <c r="I65" s="2507"/>
      <c r="J65" s="2508"/>
    </row>
    <row r="66" spans="1:10">
      <c r="A66" s="1947"/>
      <c r="B66" s="2498" t="s">
        <v>1401</v>
      </c>
      <c r="C66" s="2495"/>
      <c r="D66" s="2495"/>
      <c r="E66" s="2495"/>
      <c r="F66" s="2495"/>
      <c r="G66" s="2506"/>
      <c r="H66" s="2507"/>
      <c r="I66" s="2507"/>
      <c r="J66" s="2508"/>
    </row>
    <row r="67" spans="1:10">
      <c r="A67" s="1947"/>
      <c r="B67" s="2495" t="s">
        <v>1402</v>
      </c>
      <c r="C67" s="2495"/>
      <c r="D67" s="2495"/>
      <c r="E67" s="2495"/>
      <c r="F67" s="2495"/>
      <c r="G67" s="2506"/>
      <c r="H67" s="2507"/>
      <c r="I67" s="2507"/>
      <c r="J67" s="2508"/>
    </row>
    <row r="68" spans="1:10">
      <c r="A68" s="2509"/>
      <c r="B68" s="2495" t="s">
        <v>1403</v>
      </c>
      <c r="C68" s="2495"/>
      <c r="D68" s="2495"/>
      <c r="E68" s="2495"/>
      <c r="F68" s="2495"/>
      <c r="G68" s="2506"/>
      <c r="H68" s="2507"/>
      <c r="I68" s="2507"/>
      <c r="J68" s="2508"/>
    </row>
    <row r="69" spans="1:10">
      <c r="A69" s="2509"/>
      <c r="B69" s="2495"/>
      <c r="C69" s="2495"/>
      <c r="D69" s="2495"/>
      <c r="E69" s="2495"/>
      <c r="F69" s="2495"/>
      <c r="G69" s="2506"/>
      <c r="H69" s="2507"/>
      <c r="I69" s="2507"/>
      <c r="J69" s="2508"/>
    </row>
    <row r="70" spans="1:10" ht="13.5" thickBot="1">
      <c r="A70" s="1946"/>
      <c r="B70" s="2601"/>
      <c r="C70" s="2495"/>
      <c r="D70" s="2495"/>
      <c r="E70" s="2495"/>
      <c r="F70" s="2495"/>
      <c r="G70" s="2495"/>
      <c r="H70" s="2507"/>
      <c r="I70" s="2507"/>
      <c r="J70" s="1951"/>
    </row>
    <row r="71" spans="1:10">
      <c r="A71" s="2693" t="s">
        <v>195</v>
      </c>
      <c r="B71" s="2693"/>
      <c r="C71" s="2693"/>
      <c r="D71" s="2693"/>
      <c r="E71" s="2693"/>
      <c r="F71" s="2693"/>
      <c r="G71" s="2693"/>
      <c r="H71" s="2693"/>
      <c r="I71" s="2693"/>
      <c r="J71" s="2693"/>
    </row>
    <row r="72" spans="1:10">
      <c r="C72" s="1953"/>
      <c r="D72" s="1953"/>
      <c r="E72" s="1953"/>
      <c r="F72" s="1953"/>
      <c r="G72" s="1953"/>
      <c r="H72" s="1953"/>
      <c r="I72" s="1953"/>
      <c r="J72" s="1953"/>
    </row>
    <row r="73" spans="1:10">
      <c r="C73" s="1953"/>
      <c r="D73" s="1953"/>
      <c r="E73" s="1953"/>
      <c r="F73" s="1953"/>
      <c r="G73" s="1953"/>
      <c r="H73" s="1953"/>
      <c r="I73" s="1953"/>
      <c r="J73" s="1953"/>
    </row>
    <row r="74" spans="1:10">
      <c r="C74" s="1953"/>
      <c r="D74" s="1953"/>
      <c r="E74" s="1953"/>
      <c r="F74" s="1953"/>
      <c r="G74" s="1953"/>
      <c r="H74" s="1953"/>
      <c r="I74" s="1953"/>
      <c r="J74" s="1953"/>
    </row>
    <row r="75" spans="1:10">
      <c r="C75" s="1953"/>
      <c r="D75" s="1953"/>
      <c r="E75" s="1953"/>
      <c r="F75" s="1953"/>
      <c r="G75" s="1953"/>
      <c r="H75" s="1953"/>
      <c r="I75" s="1953"/>
      <c r="J75" s="1953"/>
    </row>
    <row r="76" spans="1:10">
      <c r="C76" s="1953"/>
      <c r="D76" s="1953"/>
      <c r="E76" s="1953"/>
      <c r="F76" s="1953"/>
      <c r="G76" s="1953"/>
      <c r="H76" s="1953"/>
      <c r="I76" s="1953"/>
      <c r="J76" s="1953"/>
    </row>
    <row r="77" spans="1:10">
      <c r="C77" s="1953"/>
      <c r="D77" s="1953"/>
      <c r="E77" s="1953"/>
      <c r="F77" s="1953"/>
      <c r="G77" s="1953"/>
      <c r="H77" s="1953"/>
      <c r="I77" s="1953"/>
      <c r="J77" s="1953"/>
    </row>
  </sheetData>
  <mergeCells count="1">
    <mergeCell ref="A71:J71"/>
  </mergeCells>
  <printOptions horizontalCentered="1" gridLinesSet="0"/>
  <pageMargins left="0.47" right="0" top="0.5" bottom="0.25" header="0" footer="0"/>
  <pageSetup scale="83" orientation="portrait" horizontalDpi="4294967293" verticalDpi="300" r:id="rId1"/>
  <headerFooter alignWithMargins="0"/>
</worksheet>
</file>

<file path=xl/worksheets/sheet20.xml><?xml version="1.0" encoding="utf-8"?>
<worksheet xmlns="http://schemas.openxmlformats.org/spreadsheetml/2006/main" xmlns:r="http://schemas.openxmlformats.org/officeDocument/2006/relationships">
  <sheetPr codeName="Sheet18">
    <tabColor rgb="FF92D050"/>
    <pageSetUpPr fitToPage="1"/>
  </sheetPr>
  <dimension ref="A1:M74"/>
  <sheetViews>
    <sheetView showGridLines="0" workbookViewId="0"/>
  </sheetViews>
  <sheetFormatPr defaultColWidth="10.26953125" defaultRowHeight="10.5"/>
  <cols>
    <col min="1" max="1" width="4.54296875" style="379" customWidth="1"/>
    <col min="2" max="2" width="17.81640625" style="406" customWidth="1"/>
    <col min="3" max="3" width="16.54296875" style="406" customWidth="1"/>
    <col min="4" max="4" width="1.7265625" style="406" customWidth="1"/>
    <col min="5" max="5" width="29" style="379" customWidth="1"/>
    <col min="6" max="6" width="2.26953125" style="379" customWidth="1"/>
    <col min="7" max="7" width="11.1796875" style="398" customWidth="1"/>
    <col min="8" max="8" width="13.7265625" style="379" customWidth="1"/>
    <col min="9" max="9" width="6.7265625" style="379" customWidth="1"/>
    <col min="10" max="10" width="10.26953125" style="379"/>
    <col min="11" max="11" width="10.26953125" style="398"/>
    <col min="12" max="256" width="10.26953125" style="379"/>
    <col min="257" max="257" width="4.54296875" style="379" customWidth="1"/>
    <col min="258" max="258" width="17.81640625" style="379" customWidth="1"/>
    <col min="259" max="259" width="16.54296875" style="379" customWidth="1"/>
    <col min="260" max="260" width="1.7265625" style="379" customWidth="1"/>
    <col min="261" max="261" width="29" style="379" customWidth="1"/>
    <col min="262" max="262" width="2.26953125" style="379" customWidth="1"/>
    <col min="263" max="263" width="11.1796875" style="379" customWidth="1"/>
    <col min="264" max="264" width="13.7265625" style="379" customWidth="1"/>
    <col min="265" max="265" width="6.7265625" style="379" customWidth="1"/>
    <col min="266" max="512" width="10.26953125" style="379"/>
    <col min="513" max="513" width="4.54296875" style="379" customWidth="1"/>
    <col min="514" max="514" width="17.81640625" style="379" customWidth="1"/>
    <col min="515" max="515" width="16.54296875" style="379" customWidth="1"/>
    <col min="516" max="516" width="1.7265625" style="379" customWidth="1"/>
    <col min="517" max="517" width="29" style="379" customWidth="1"/>
    <col min="518" max="518" width="2.26953125" style="379" customWidth="1"/>
    <col min="519" max="519" width="11.1796875" style="379" customWidth="1"/>
    <col min="520" max="520" width="13.7265625" style="379" customWidth="1"/>
    <col min="521" max="521" width="6.7265625" style="379" customWidth="1"/>
    <col min="522" max="768" width="10.26953125" style="379"/>
    <col min="769" max="769" width="4.54296875" style="379" customWidth="1"/>
    <col min="770" max="770" width="17.81640625" style="379" customWidth="1"/>
    <col min="771" max="771" width="16.54296875" style="379" customWidth="1"/>
    <col min="772" max="772" width="1.7265625" style="379" customWidth="1"/>
    <col min="773" max="773" width="29" style="379" customWidth="1"/>
    <col min="774" max="774" width="2.26953125" style="379" customWidth="1"/>
    <col min="775" max="775" width="11.1796875" style="379" customWidth="1"/>
    <col min="776" max="776" width="13.7265625" style="379" customWidth="1"/>
    <col min="777" max="777" width="6.7265625" style="379" customWidth="1"/>
    <col min="778" max="1024" width="10.26953125" style="379"/>
    <col min="1025" max="1025" width="4.54296875" style="379" customWidth="1"/>
    <col min="1026" max="1026" width="17.81640625" style="379" customWidth="1"/>
    <col min="1027" max="1027" width="16.54296875" style="379" customWidth="1"/>
    <col min="1028" max="1028" width="1.7265625" style="379" customWidth="1"/>
    <col min="1029" max="1029" width="29" style="379" customWidth="1"/>
    <col min="1030" max="1030" width="2.26953125" style="379" customWidth="1"/>
    <col min="1031" max="1031" width="11.1796875" style="379" customWidth="1"/>
    <col min="1032" max="1032" width="13.7265625" style="379" customWidth="1"/>
    <col min="1033" max="1033" width="6.7265625" style="379" customWidth="1"/>
    <col min="1034" max="1280" width="10.26953125" style="379"/>
    <col min="1281" max="1281" width="4.54296875" style="379" customWidth="1"/>
    <col min="1282" max="1282" width="17.81640625" style="379" customWidth="1"/>
    <col min="1283" max="1283" width="16.54296875" style="379" customWidth="1"/>
    <col min="1284" max="1284" width="1.7265625" style="379" customWidth="1"/>
    <col min="1285" max="1285" width="29" style="379" customWidth="1"/>
    <col min="1286" max="1286" width="2.26953125" style="379" customWidth="1"/>
    <col min="1287" max="1287" width="11.1796875" style="379" customWidth="1"/>
    <col min="1288" max="1288" width="13.7265625" style="379" customWidth="1"/>
    <col min="1289" max="1289" width="6.7265625" style="379" customWidth="1"/>
    <col min="1290" max="1536" width="10.26953125" style="379"/>
    <col min="1537" max="1537" width="4.54296875" style="379" customWidth="1"/>
    <col min="1538" max="1538" width="17.81640625" style="379" customWidth="1"/>
    <col min="1539" max="1539" width="16.54296875" style="379" customWidth="1"/>
    <col min="1540" max="1540" width="1.7265625" style="379" customWidth="1"/>
    <col min="1541" max="1541" width="29" style="379" customWidth="1"/>
    <col min="1542" max="1542" width="2.26953125" style="379" customWidth="1"/>
    <col min="1543" max="1543" width="11.1796875" style="379" customWidth="1"/>
    <col min="1544" max="1544" width="13.7265625" style="379" customWidth="1"/>
    <col min="1545" max="1545" width="6.7265625" style="379" customWidth="1"/>
    <col min="1546" max="1792" width="10.26953125" style="379"/>
    <col min="1793" max="1793" width="4.54296875" style="379" customWidth="1"/>
    <col min="1794" max="1794" width="17.81640625" style="379" customWidth="1"/>
    <col min="1795" max="1795" width="16.54296875" style="379" customWidth="1"/>
    <col min="1796" max="1796" width="1.7265625" style="379" customWidth="1"/>
    <col min="1797" max="1797" width="29" style="379" customWidth="1"/>
    <col min="1798" max="1798" width="2.26953125" style="379" customWidth="1"/>
    <col min="1799" max="1799" width="11.1796875" style="379" customWidth="1"/>
    <col min="1800" max="1800" width="13.7265625" style="379" customWidth="1"/>
    <col min="1801" max="1801" width="6.7265625" style="379" customWidth="1"/>
    <col min="1802" max="2048" width="10.26953125" style="379"/>
    <col min="2049" max="2049" width="4.54296875" style="379" customWidth="1"/>
    <col min="2050" max="2050" width="17.81640625" style="379" customWidth="1"/>
    <col min="2051" max="2051" width="16.54296875" style="379" customWidth="1"/>
    <col min="2052" max="2052" width="1.7265625" style="379" customWidth="1"/>
    <col min="2053" max="2053" width="29" style="379" customWidth="1"/>
    <col min="2054" max="2054" width="2.26953125" style="379" customWidth="1"/>
    <col min="2055" max="2055" width="11.1796875" style="379" customWidth="1"/>
    <col min="2056" max="2056" width="13.7265625" style="379" customWidth="1"/>
    <col min="2057" max="2057" width="6.7265625" style="379" customWidth="1"/>
    <col min="2058" max="2304" width="10.26953125" style="379"/>
    <col min="2305" max="2305" width="4.54296875" style="379" customWidth="1"/>
    <col min="2306" max="2306" width="17.81640625" style="379" customWidth="1"/>
    <col min="2307" max="2307" width="16.54296875" style="379" customWidth="1"/>
    <col min="2308" max="2308" width="1.7265625" style="379" customWidth="1"/>
    <col min="2309" max="2309" width="29" style="379" customWidth="1"/>
    <col min="2310" max="2310" width="2.26953125" style="379" customWidth="1"/>
    <col min="2311" max="2311" width="11.1796875" style="379" customWidth="1"/>
    <col min="2312" max="2312" width="13.7265625" style="379" customWidth="1"/>
    <col min="2313" max="2313" width="6.7265625" style="379" customWidth="1"/>
    <col min="2314" max="2560" width="10.26953125" style="379"/>
    <col min="2561" max="2561" width="4.54296875" style="379" customWidth="1"/>
    <col min="2562" max="2562" width="17.81640625" style="379" customWidth="1"/>
    <col min="2563" max="2563" width="16.54296875" style="379" customWidth="1"/>
    <col min="2564" max="2564" width="1.7265625" style="379" customWidth="1"/>
    <col min="2565" max="2565" width="29" style="379" customWidth="1"/>
    <col min="2566" max="2566" width="2.26953125" style="379" customWidth="1"/>
    <col min="2567" max="2567" width="11.1796875" style="379" customWidth="1"/>
    <col min="2568" max="2568" width="13.7265625" style="379" customWidth="1"/>
    <col min="2569" max="2569" width="6.7265625" style="379" customWidth="1"/>
    <col min="2570" max="2816" width="10.26953125" style="379"/>
    <col min="2817" max="2817" width="4.54296875" style="379" customWidth="1"/>
    <col min="2818" max="2818" width="17.81640625" style="379" customWidth="1"/>
    <col min="2819" max="2819" width="16.54296875" style="379" customWidth="1"/>
    <col min="2820" max="2820" width="1.7265625" style="379" customWidth="1"/>
    <col min="2821" max="2821" width="29" style="379" customWidth="1"/>
    <col min="2822" max="2822" width="2.26953125" style="379" customWidth="1"/>
    <col min="2823" max="2823" width="11.1796875" style="379" customWidth="1"/>
    <col min="2824" max="2824" width="13.7265625" style="379" customWidth="1"/>
    <col min="2825" max="2825" width="6.7265625" style="379" customWidth="1"/>
    <col min="2826" max="3072" width="10.26953125" style="379"/>
    <col min="3073" max="3073" width="4.54296875" style="379" customWidth="1"/>
    <col min="3074" max="3074" width="17.81640625" style="379" customWidth="1"/>
    <col min="3075" max="3075" width="16.54296875" style="379" customWidth="1"/>
    <col min="3076" max="3076" width="1.7265625" style="379" customWidth="1"/>
    <col min="3077" max="3077" width="29" style="379" customWidth="1"/>
    <col min="3078" max="3078" width="2.26953125" style="379" customWidth="1"/>
    <col min="3079" max="3079" width="11.1796875" style="379" customWidth="1"/>
    <col min="3080" max="3080" width="13.7265625" style="379" customWidth="1"/>
    <col min="3081" max="3081" width="6.7265625" style="379" customWidth="1"/>
    <col min="3082" max="3328" width="10.26953125" style="379"/>
    <col min="3329" max="3329" width="4.54296875" style="379" customWidth="1"/>
    <col min="3330" max="3330" width="17.81640625" style="379" customWidth="1"/>
    <col min="3331" max="3331" width="16.54296875" style="379" customWidth="1"/>
    <col min="3332" max="3332" width="1.7265625" style="379" customWidth="1"/>
    <col min="3333" max="3333" width="29" style="379" customWidth="1"/>
    <col min="3334" max="3334" width="2.26953125" style="379" customWidth="1"/>
    <col min="3335" max="3335" width="11.1796875" style="379" customWidth="1"/>
    <col min="3336" max="3336" width="13.7265625" style="379" customWidth="1"/>
    <col min="3337" max="3337" width="6.7265625" style="379" customWidth="1"/>
    <col min="3338" max="3584" width="10.26953125" style="379"/>
    <col min="3585" max="3585" width="4.54296875" style="379" customWidth="1"/>
    <col min="3586" max="3586" width="17.81640625" style="379" customWidth="1"/>
    <col min="3587" max="3587" width="16.54296875" style="379" customWidth="1"/>
    <col min="3588" max="3588" width="1.7265625" style="379" customWidth="1"/>
    <col min="3589" max="3589" width="29" style="379" customWidth="1"/>
    <col min="3590" max="3590" width="2.26953125" style="379" customWidth="1"/>
    <col min="3591" max="3591" width="11.1796875" style="379" customWidth="1"/>
    <col min="3592" max="3592" width="13.7265625" style="379" customWidth="1"/>
    <col min="3593" max="3593" width="6.7265625" style="379" customWidth="1"/>
    <col min="3594" max="3840" width="10.26953125" style="379"/>
    <col min="3841" max="3841" width="4.54296875" style="379" customWidth="1"/>
    <col min="3842" max="3842" width="17.81640625" style="379" customWidth="1"/>
    <col min="3843" max="3843" width="16.54296875" style="379" customWidth="1"/>
    <col min="3844" max="3844" width="1.7265625" style="379" customWidth="1"/>
    <col min="3845" max="3845" width="29" style="379" customWidth="1"/>
    <col min="3846" max="3846" width="2.26953125" style="379" customWidth="1"/>
    <col min="3847" max="3847" width="11.1796875" style="379" customWidth="1"/>
    <col min="3848" max="3848" width="13.7265625" style="379" customWidth="1"/>
    <col min="3849" max="3849" width="6.7265625" style="379" customWidth="1"/>
    <col min="3850" max="4096" width="10.26953125" style="379"/>
    <col min="4097" max="4097" width="4.54296875" style="379" customWidth="1"/>
    <col min="4098" max="4098" width="17.81640625" style="379" customWidth="1"/>
    <col min="4099" max="4099" width="16.54296875" style="379" customWidth="1"/>
    <col min="4100" max="4100" width="1.7265625" style="379" customWidth="1"/>
    <col min="4101" max="4101" width="29" style="379" customWidth="1"/>
    <col min="4102" max="4102" width="2.26953125" style="379" customWidth="1"/>
    <col min="4103" max="4103" width="11.1796875" style="379" customWidth="1"/>
    <col min="4104" max="4104" width="13.7265625" style="379" customWidth="1"/>
    <col min="4105" max="4105" width="6.7265625" style="379" customWidth="1"/>
    <col min="4106" max="4352" width="10.26953125" style="379"/>
    <col min="4353" max="4353" width="4.54296875" style="379" customWidth="1"/>
    <col min="4354" max="4354" width="17.81640625" style="379" customWidth="1"/>
    <col min="4355" max="4355" width="16.54296875" style="379" customWidth="1"/>
    <col min="4356" max="4356" width="1.7265625" style="379" customWidth="1"/>
    <col min="4357" max="4357" width="29" style="379" customWidth="1"/>
    <col min="4358" max="4358" width="2.26953125" style="379" customWidth="1"/>
    <col min="4359" max="4359" width="11.1796875" style="379" customWidth="1"/>
    <col min="4360" max="4360" width="13.7265625" style="379" customWidth="1"/>
    <col min="4361" max="4361" width="6.7265625" style="379" customWidth="1"/>
    <col min="4362" max="4608" width="10.26953125" style="379"/>
    <col min="4609" max="4609" width="4.54296875" style="379" customWidth="1"/>
    <col min="4610" max="4610" width="17.81640625" style="379" customWidth="1"/>
    <col min="4611" max="4611" width="16.54296875" style="379" customWidth="1"/>
    <col min="4612" max="4612" width="1.7265625" style="379" customWidth="1"/>
    <col min="4613" max="4613" width="29" style="379" customWidth="1"/>
    <col min="4614" max="4614" width="2.26953125" style="379" customWidth="1"/>
    <col min="4615" max="4615" width="11.1796875" style="379" customWidth="1"/>
    <col min="4616" max="4616" width="13.7265625" style="379" customWidth="1"/>
    <col min="4617" max="4617" width="6.7265625" style="379" customWidth="1"/>
    <col min="4618" max="4864" width="10.26953125" style="379"/>
    <col min="4865" max="4865" width="4.54296875" style="379" customWidth="1"/>
    <col min="4866" max="4866" width="17.81640625" style="379" customWidth="1"/>
    <col min="4867" max="4867" width="16.54296875" style="379" customWidth="1"/>
    <col min="4868" max="4868" width="1.7265625" style="379" customWidth="1"/>
    <col min="4869" max="4869" width="29" style="379" customWidth="1"/>
    <col min="4870" max="4870" width="2.26953125" style="379" customWidth="1"/>
    <col min="4871" max="4871" width="11.1796875" style="379" customWidth="1"/>
    <col min="4872" max="4872" width="13.7265625" style="379" customWidth="1"/>
    <col min="4873" max="4873" width="6.7265625" style="379" customWidth="1"/>
    <col min="4874" max="5120" width="10.26953125" style="379"/>
    <col min="5121" max="5121" width="4.54296875" style="379" customWidth="1"/>
    <col min="5122" max="5122" width="17.81640625" style="379" customWidth="1"/>
    <col min="5123" max="5123" width="16.54296875" style="379" customWidth="1"/>
    <col min="5124" max="5124" width="1.7265625" style="379" customWidth="1"/>
    <col min="5125" max="5125" width="29" style="379" customWidth="1"/>
    <col min="5126" max="5126" width="2.26953125" style="379" customWidth="1"/>
    <col min="5127" max="5127" width="11.1796875" style="379" customWidth="1"/>
    <col min="5128" max="5128" width="13.7265625" style="379" customWidth="1"/>
    <col min="5129" max="5129" width="6.7265625" style="379" customWidth="1"/>
    <col min="5130" max="5376" width="10.26953125" style="379"/>
    <col min="5377" max="5377" width="4.54296875" style="379" customWidth="1"/>
    <col min="5378" max="5378" width="17.81640625" style="379" customWidth="1"/>
    <col min="5379" max="5379" width="16.54296875" style="379" customWidth="1"/>
    <col min="5380" max="5380" width="1.7265625" style="379" customWidth="1"/>
    <col min="5381" max="5381" width="29" style="379" customWidth="1"/>
    <col min="5382" max="5382" width="2.26953125" style="379" customWidth="1"/>
    <col min="5383" max="5383" width="11.1796875" style="379" customWidth="1"/>
    <col min="5384" max="5384" width="13.7265625" style="379" customWidth="1"/>
    <col min="5385" max="5385" width="6.7265625" style="379" customWidth="1"/>
    <col min="5386" max="5632" width="10.26953125" style="379"/>
    <col min="5633" max="5633" width="4.54296875" style="379" customWidth="1"/>
    <col min="5634" max="5634" width="17.81640625" style="379" customWidth="1"/>
    <col min="5635" max="5635" width="16.54296875" style="379" customWidth="1"/>
    <col min="5636" max="5636" width="1.7265625" style="379" customWidth="1"/>
    <col min="5637" max="5637" width="29" style="379" customWidth="1"/>
    <col min="5638" max="5638" width="2.26953125" style="379" customWidth="1"/>
    <col min="5639" max="5639" width="11.1796875" style="379" customWidth="1"/>
    <col min="5640" max="5640" width="13.7265625" style="379" customWidth="1"/>
    <col min="5641" max="5641" width="6.7265625" style="379" customWidth="1"/>
    <col min="5642" max="5888" width="10.26953125" style="379"/>
    <col min="5889" max="5889" width="4.54296875" style="379" customWidth="1"/>
    <col min="5890" max="5890" width="17.81640625" style="379" customWidth="1"/>
    <col min="5891" max="5891" width="16.54296875" style="379" customWidth="1"/>
    <col min="5892" max="5892" width="1.7265625" style="379" customWidth="1"/>
    <col min="5893" max="5893" width="29" style="379" customWidth="1"/>
    <col min="5894" max="5894" width="2.26953125" style="379" customWidth="1"/>
    <col min="5895" max="5895" width="11.1796875" style="379" customWidth="1"/>
    <col min="5896" max="5896" width="13.7265625" style="379" customWidth="1"/>
    <col min="5897" max="5897" width="6.7265625" style="379" customWidth="1"/>
    <col min="5898" max="6144" width="10.26953125" style="379"/>
    <col min="6145" max="6145" width="4.54296875" style="379" customWidth="1"/>
    <col min="6146" max="6146" width="17.81640625" style="379" customWidth="1"/>
    <col min="6147" max="6147" width="16.54296875" style="379" customWidth="1"/>
    <col min="6148" max="6148" width="1.7265625" style="379" customWidth="1"/>
    <col min="6149" max="6149" width="29" style="379" customWidth="1"/>
    <col min="6150" max="6150" width="2.26953125" style="379" customWidth="1"/>
    <col min="6151" max="6151" width="11.1796875" style="379" customWidth="1"/>
    <col min="6152" max="6152" width="13.7265625" style="379" customWidth="1"/>
    <col min="6153" max="6153" width="6.7265625" style="379" customWidth="1"/>
    <col min="6154" max="6400" width="10.26953125" style="379"/>
    <col min="6401" max="6401" width="4.54296875" style="379" customWidth="1"/>
    <col min="6402" max="6402" width="17.81640625" style="379" customWidth="1"/>
    <col min="6403" max="6403" width="16.54296875" style="379" customWidth="1"/>
    <col min="6404" max="6404" width="1.7265625" style="379" customWidth="1"/>
    <col min="6405" max="6405" width="29" style="379" customWidth="1"/>
    <col min="6406" max="6406" width="2.26953125" style="379" customWidth="1"/>
    <col min="6407" max="6407" width="11.1796875" style="379" customWidth="1"/>
    <col min="6408" max="6408" width="13.7265625" style="379" customWidth="1"/>
    <col min="6409" max="6409" width="6.7265625" style="379" customWidth="1"/>
    <col min="6410" max="6656" width="10.26953125" style="379"/>
    <col min="6657" max="6657" width="4.54296875" style="379" customWidth="1"/>
    <col min="6658" max="6658" width="17.81640625" style="379" customWidth="1"/>
    <col min="6659" max="6659" width="16.54296875" style="379" customWidth="1"/>
    <col min="6660" max="6660" width="1.7265625" style="379" customWidth="1"/>
    <col min="6661" max="6661" width="29" style="379" customWidth="1"/>
    <col min="6662" max="6662" width="2.26953125" style="379" customWidth="1"/>
    <col min="6663" max="6663" width="11.1796875" style="379" customWidth="1"/>
    <col min="6664" max="6664" width="13.7265625" style="379" customWidth="1"/>
    <col min="6665" max="6665" width="6.7265625" style="379" customWidth="1"/>
    <col min="6666" max="6912" width="10.26953125" style="379"/>
    <col min="6913" max="6913" width="4.54296875" style="379" customWidth="1"/>
    <col min="6914" max="6914" width="17.81640625" style="379" customWidth="1"/>
    <col min="6915" max="6915" width="16.54296875" style="379" customWidth="1"/>
    <col min="6916" max="6916" width="1.7265625" style="379" customWidth="1"/>
    <col min="6917" max="6917" width="29" style="379" customWidth="1"/>
    <col min="6918" max="6918" width="2.26953125" style="379" customWidth="1"/>
    <col min="6919" max="6919" width="11.1796875" style="379" customWidth="1"/>
    <col min="6920" max="6920" width="13.7265625" style="379" customWidth="1"/>
    <col min="6921" max="6921" width="6.7265625" style="379" customWidth="1"/>
    <col min="6922" max="7168" width="10.26953125" style="379"/>
    <col min="7169" max="7169" width="4.54296875" style="379" customWidth="1"/>
    <col min="7170" max="7170" width="17.81640625" style="379" customWidth="1"/>
    <col min="7171" max="7171" width="16.54296875" style="379" customWidth="1"/>
    <col min="7172" max="7172" width="1.7265625" style="379" customWidth="1"/>
    <col min="7173" max="7173" width="29" style="379" customWidth="1"/>
    <col min="7174" max="7174" width="2.26953125" style="379" customWidth="1"/>
    <col min="7175" max="7175" width="11.1796875" style="379" customWidth="1"/>
    <col min="7176" max="7176" width="13.7265625" style="379" customWidth="1"/>
    <col min="7177" max="7177" width="6.7265625" style="379" customWidth="1"/>
    <col min="7178" max="7424" width="10.26953125" style="379"/>
    <col min="7425" max="7425" width="4.54296875" style="379" customWidth="1"/>
    <col min="7426" max="7426" width="17.81640625" style="379" customWidth="1"/>
    <col min="7427" max="7427" width="16.54296875" style="379" customWidth="1"/>
    <col min="7428" max="7428" width="1.7265625" style="379" customWidth="1"/>
    <col min="7429" max="7429" width="29" style="379" customWidth="1"/>
    <col min="7430" max="7430" width="2.26953125" style="379" customWidth="1"/>
    <col min="7431" max="7431" width="11.1796875" style="379" customWidth="1"/>
    <col min="7432" max="7432" width="13.7265625" style="379" customWidth="1"/>
    <col min="7433" max="7433" width="6.7265625" style="379" customWidth="1"/>
    <col min="7434" max="7680" width="10.26953125" style="379"/>
    <col min="7681" max="7681" width="4.54296875" style="379" customWidth="1"/>
    <col min="7682" max="7682" width="17.81640625" style="379" customWidth="1"/>
    <col min="7683" max="7683" width="16.54296875" style="379" customWidth="1"/>
    <col min="7684" max="7684" width="1.7265625" style="379" customWidth="1"/>
    <col min="7685" max="7685" width="29" style="379" customWidth="1"/>
    <col min="7686" max="7686" width="2.26953125" style="379" customWidth="1"/>
    <col min="7687" max="7687" width="11.1796875" style="379" customWidth="1"/>
    <col min="7688" max="7688" width="13.7265625" style="379" customWidth="1"/>
    <col min="7689" max="7689" width="6.7265625" style="379" customWidth="1"/>
    <col min="7690" max="7936" width="10.26953125" style="379"/>
    <col min="7937" max="7937" width="4.54296875" style="379" customWidth="1"/>
    <col min="7938" max="7938" width="17.81640625" style="379" customWidth="1"/>
    <col min="7939" max="7939" width="16.54296875" style="379" customWidth="1"/>
    <col min="7940" max="7940" width="1.7265625" style="379" customWidth="1"/>
    <col min="7941" max="7941" width="29" style="379" customWidth="1"/>
    <col min="7942" max="7942" width="2.26953125" style="379" customWidth="1"/>
    <col min="7943" max="7943" width="11.1796875" style="379" customWidth="1"/>
    <col min="7944" max="7944" width="13.7265625" style="379" customWidth="1"/>
    <col min="7945" max="7945" width="6.7265625" style="379" customWidth="1"/>
    <col min="7946" max="8192" width="10.26953125" style="379"/>
    <col min="8193" max="8193" width="4.54296875" style="379" customWidth="1"/>
    <col min="8194" max="8194" width="17.81640625" style="379" customWidth="1"/>
    <col min="8195" max="8195" width="16.54296875" style="379" customWidth="1"/>
    <col min="8196" max="8196" width="1.7265625" style="379" customWidth="1"/>
    <col min="8197" max="8197" width="29" style="379" customWidth="1"/>
    <col min="8198" max="8198" width="2.26953125" style="379" customWidth="1"/>
    <col min="8199" max="8199" width="11.1796875" style="379" customWidth="1"/>
    <col min="8200" max="8200" width="13.7265625" style="379" customWidth="1"/>
    <col min="8201" max="8201" width="6.7265625" style="379" customWidth="1"/>
    <col min="8202" max="8448" width="10.26953125" style="379"/>
    <col min="8449" max="8449" width="4.54296875" style="379" customWidth="1"/>
    <col min="8450" max="8450" width="17.81640625" style="379" customWidth="1"/>
    <col min="8451" max="8451" width="16.54296875" style="379" customWidth="1"/>
    <col min="8452" max="8452" width="1.7265625" style="379" customWidth="1"/>
    <col min="8453" max="8453" width="29" style="379" customWidth="1"/>
    <col min="8454" max="8454" width="2.26953125" style="379" customWidth="1"/>
    <col min="8455" max="8455" width="11.1796875" style="379" customWidth="1"/>
    <col min="8456" max="8456" width="13.7265625" style="379" customWidth="1"/>
    <col min="8457" max="8457" width="6.7265625" style="379" customWidth="1"/>
    <col min="8458" max="8704" width="10.26953125" style="379"/>
    <col min="8705" max="8705" width="4.54296875" style="379" customWidth="1"/>
    <col min="8706" max="8706" width="17.81640625" style="379" customWidth="1"/>
    <col min="8707" max="8707" width="16.54296875" style="379" customWidth="1"/>
    <col min="8708" max="8708" width="1.7265625" style="379" customWidth="1"/>
    <col min="8709" max="8709" width="29" style="379" customWidth="1"/>
    <col min="8710" max="8710" width="2.26953125" style="379" customWidth="1"/>
    <col min="8711" max="8711" width="11.1796875" style="379" customWidth="1"/>
    <col min="8712" max="8712" width="13.7265625" style="379" customWidth="1"/>
    <col min="8713" max="8713" width="6.7265625" style="379" customWidth="1"/>
    <col min="8714" max="8960" width="10.26953125" style="379"/>
    <col min="8961" max="8961" width="4.54296875" style="379" customWidth="1"/>
    <col min="8962" max="8962" width="17.81640625" style="379" customWidth="1"/>
    <col min="8963" max="8963" width="16.54296875" style="379" customWidth="1"/>
    <col min="8964" max="8964" width="1.7265625" style="379" customWidth="1"/>
    <col min="8965" max="8965" width="29" style="379" customWidth="1"/>
    <col min="8966" max="8966" width="2.26953125" style="379" customWidth="1"/>
    <col min="8967" max="8967" width="11.1796875" style="379" customWidth="1"/>
    <col min="8968" max="8968" width="13.7265625" style="379" customWidth="1"/>
    <col min="8969" max="8969" width="6.7265625" style="379" customWidth="1"/>
    <col min="8970" max="9216" width="10.26953125" style="379"/>
    <col min="9217" max="9217" width="4.54296875" style="379" customWidth="1"/>
    <col min="9218" max="9218" width="17.81640625" style="379" customWidth="1"/>
    <col min="9219" max="9219" width="16.54296875" style="379" customWidth="1"/>
    <col min="9220" max="9220" width="1.7265625" style="379" customWidth="1"/>
    <col min="9221" max="9221" width="29" style="379" customWidth="1"/>
    <col min="9222" max="9222" width="2.26953125" style="379" customWidth="1"/>
    <col min="9223" max="9223" width="11.1796875" style="379" customWidth="1"/>
    <col min="9224" max="9224" width="13.7265625" style="379" customWidth="1"/>
    <col min="9225" max="9225" width="6.7265625" style="379" customWidth="1"/>
    <col min="9226" max="9472" width="10.26953125" style="379"/>
    <col min="9473" max="9473" width="4.54296875" style="379" customWidth="1"/>
    <col min="9474" max="9474" width="17.81640625" style="379" customWidth="1"/>
    <col min="9475" max="9475" width="16.54296875" style="379" customWidth="1"/>
    <col min="9476" max="9476" width="1.7265625" style="379" customWidth="1"/>
    <col min="9477" max="9477" width="29" style="379" customWidth="1"/>
    <col min="9478" max="9478" width="2.26953125" style="379" customWidth="1"/>
    <col min="9479" max="9479" width="11.1796875" style="379" customWidth="1"/>
    <col min="9480" max="9480" width="13.7265625" style="379" customWidth="1"/>
    <col min="9481" max="9481" width="6.7265625" style="379" customWidth="1"/>
    <col min="9482" max="9728" width="10.26953125" style="379"/>
    <col min="9729" max="9729" width="4.54296875" style="379" customWidth="1"/>
    <col min="9730" max="9730" width="17.81640625" style="379" customWidth="1"/>
    <col min="9731" max="9731" width="16.54296875" style="379" customWidth="1"/>
    <col min="9732" max="9732" width="1.7265625" style="379" customWidth="1"/>
    <col min="9733" max="9733" width="29" style="379" customWidth="1"/>
    <col min="9734" max="9734" width="2.26953125" style="379" customWidth="1"/>
    <col min="9735" max="9735" width="11.1796875" style="379" customWidth="1"/>
    <col min="9736" max="9736" width="13.7265625" style="379" customWidth="1"/>
    <col min="9737" max="9737" width="6.7265625" style="379" customWidth="1"/>
    <col min="9738" max="9984" width="10.26953125" style="379"/>
    <col min="9985" max="9985" width="4.54296875" style="379" customWidth="1"/>
    <col min="9986" max="9986" width="17.81640625" style="379" customWidth="1"/>
    <col min="9987" max="9987" width="16.54296875" style="379" customWidth="1"/>
    <col min="9988" max="9988" width="1.7265625" style="379" customWidth="1"/>
    <col min="9989" max="9989" width="29" style="379" customWidth="1"/>
    <col min="9990" max="9990" width="2.26953125" style="379" customWidth="1"/>
    <col min="9991" max="9991" width="11.1796875" style="379" customWidth="1"/>
    <col min="9992" max="9992" width="13.7265625" style="379" customWidth="1"/>
    <col min="9993" max="9993" width="6.7265625" style="379" customWidth="1"/>
    <col min="9994" max="10240" width="10.26953125" style="379"/>
    <col min="10241" max="10241" width="4.54296875" style="379" customWidth="1"/>
    <col min="10242" max="10242" width="17.81640625" style="379" customWidth="1"/>
    <col min="10243" max="10243" width="16.54296875" style="379" customWidth="1"/>
    <col min="10244" max="10244" width="1.7265625" style="379" customWidth="1"/>
    <col min="10245" max="10245" width="29" style="379" customWidth="1"/>
    <col min="10246" max="10246" width="2.26953125" style="379" customWidth="1"/>
    <col min="10247" max="10247" width="11.1796875" style="379" customWidth="1"/>
    <col min="10248" max="10248" width="13.7265625" style="379" customWidth="1"/>
    <col min="10249" max="10249" width="6.7265625" style="379" customWidth="1"/>
    <col min="10250" max="10496" width="10.26953125" style="379"/>
    <col min="10497" max="10497" width="4.54296875" style="379" customWidth="1"/>
    <col min="10498" max="10498" width="17.81640625" style="379" customWidth="1"/>
    <col min="10499" max="10499" width="16.54296875" style="379" customWidth="1"/>
    <col min="10500" max="10500" width="1.7265625" style="379" customWidth="1"/>
    <col min="10501" max="10501" width="29" style="379" customWidth="1"/>
    <col min="10502" max="10502" width="2.26953125" style="379" customWidth="1"/>
    <col min="10503" max="10503" width="11.1796875" style="379" customWidth="1"/>
    <col min="10504" max="10504" width="13.7265625" style="379" customWidth="1"/>
    <col min="10505" max="10505" width="6.7265625" style="379" customWidth="1"/>
    <col min="10506" max="10752" width="10.26953125" style="379"/>
    <col min="10753" max="10753" width="4.54296875" style="379" customWidth="1"/>
    <col min="10754" max="10754" width="17.81640625" style="379" customWidth="1"/>
    <col min="10755" max="10755" width="16.54296875" style="379" customWidth="1"/>
    <col min="10756" max="10756" width="1.7265625" style="379" customWidth="1"/>
    <col min="10757" max="10757" width="29" style="379" customWidth="1"/>
    <col min="10758" max="10758" width="2.26953125" style="379" customWidth="1"/>
    <col min="10759" max="10759" width="11.1796875" style="379" customWidth="1"/>
    <col min="10760" max="10760" width="13.7265625" style="379" customWidth="1"/>
    <col min="10761" max="10761" width="6.7265625" style="379" customWidth="1"/>
    <col min="10762" max="11008" width="10.26953125" style="379"/>
    <col min="11009" max="11009" width="4.54296875" style="379" customWidth="1"/>
    <col min="11010" max="11010" width="17.81640625" style="379" customWidth="1"/>
    <col min="11011" max="11011" width="16.54296875" style="379" customWidth="1"/>
    <col min="11012" max="11012" width="1.7265625" style="379" customWidth="1"/>
    <col min="11013" max="11013" width="29" style="379" customWidth="1"/>
    <col min="11014" max="11014" width="2.26953125" style="379" customWidth="1"/>
    <col min="11015" max="11015" width="11.1796875" style="379" customWidth="1"/>
    <col min="11016" max="11016" width="13.7265625" style="379" customWidth="1"/>
    <col min="11017" max="11017" width="6.7265625" style="379" customWidth="1"/>
    <col min="11018" max="11264" width="10.26953125" style="379"/>
    <col min="11265" max="11265" width="4.54296875" style="379" customWidth="1"/>
    <col min="11266" max="11266" width="17.81640625" style="379" customWidth="1"/>
    <col min="11267" max="11267" width="16.54296875" style="379" customWidth="1"/>
    <col min="11268" max="11268" width="1.7265625" style="379" customWidth="1"/>
    <col min="11269" max="11269" width="29" style="379" customWidth="1"/>
    <col min="11270" max="11270" width="2.26953125" style="379" customWidth="1"/>
    <col min="11271" max="11271" width="11.1796875" style="379" customWidth="1"/>
    <col min="11272" max="11272" width="13.7265625" style="379" customWidth="1"/>
    <col min="11273" max="11273" width="6.7265625" style="379" customWidth="1"/>
    <col min="11274" max="11520" width="10.26953125" style="379"/>
    <col min="11521" max="11521" width="4.54296875" style="379" customWidth="1"/>
    <col min="11522" max="11522" width="17.81640625" style="379" customWidth="1"/>
    <col min="11523" max="11523" width="16.54296875" style="379" customWidth="1"/>
    <col min="11524" max="11524" width="1.7265625" style="379" customWidth="1"/>
    <col min="11525" max="11525" width="29" style="379" customWidth="1"/>
    <col min="11526" max="11526" width="2.26953125" style="379" customWidth="1"/>
    <col min="11527" max="11527" width="11.1796875" style="379" customWidth="1"/>
    <col min="11528" max="11528" width="13.7265625" style="379" customWidth="1"/>
    <col min="11529" max="11529" width="6.7265625" style="379" customWidth="1"/>
    <col min="11530" max="11776" width="10.26953125" style="379"/>
    <col min="11777" max="11777" width="4.54296875" style="379" customWidth="1"/>
    <col min="11778" max="11778" width="17.81640625" style="379" customWidth="1"/>
    <col min="11779" max="11779" width="16.54296875" style="379" customWidth="1"/>
    <col min="11780" max="11780" width="1.7265625" style="379" customWidth="1"/>
    <col min="11781" max="11781" width="29" style="379" customWidth="1"/>
    <col min="11782" max="11782" width="2.26953125" style="379" customWidth="1"/>
    <col min="11783" max="11783" width="11.1796875" style="379" customWidth="1"/>
    <col min="11784" max="11784" width="13.7265625" style="379" customWidth="1"/>
    <col min="11785" max="11785" width="6.7265625" style="379" customWidth="1"/>
    <col min="11786" max="12032" width="10.26953125" style="379"/>
    <col min="12033" max="12033" width="4.54296875" style="379" customWidth="1"/>
    <col min="12034" max="12034" width="17.81640625" style="379" customWidth="1"/>
    <col min="12035" max="12035" width="16.54296875" style="379" customWidth="1"/>
    <col min="12036" max="12036" width="1.7265625" style="379" customWidth="1"/>
    <col min="12037" max="12037" width="29" style="379" customWidth="1"/>
    <col min="12038" max="12038" width="2.26953125" style="379" customWidth="1"/>
    <col min="12039" max="12039" width="11.1796875" style="379" customWidth="1"/>
    <col min="12040" max="12040" width="13.7265625" style="379" customWidth="1"/>
    <col min="12041" max="12041" width="6.7265625" style="379" customWidth="1"/>
    <col min="12042" max="12288" width="10.26953125" style="379"/>
    <col min="12289" max="12289" width="4.54296875" style="379" customWidth="1"/>
    <col min="12290" max="12290" width="17.81640625" style="379" customWidth="1"/>
    <col min="12291" max="12291" width="16.54296875" style="379" customWidth="1"/>
    <col min="12292" max="12292" width="1.7265625" style="379" customWidth="1"/>
    <col min="12293" max="12293" width="29" style="379" customWidth="1"/>
    <col min="12294" max="12294" width="2.26953125" style="379" customWidth="1"/>
    <col min="12295" max="12295" width="11.1796875" style="379" customWidth="1"/>
    <col min="12296" max="12296" width="13.7265625" style="379" customWidth="1"/>
    <col min="12297" max="12297" width="6.7265625" style="379" customWidth="1"/>
    <col min="12298" max="12544" width="10.26953125" style="379"/>
    <col min="12545" max="12545" width="4.54296875" style="379" customWidth="1"/>
    <col min="12546" max="12546" width="17.81640625" style="379" customWidth="1"/>
    <col min="12547" max="12547" width="16.54296875" style="379" customWidth="1"/>
    <col min="12548" max="12548" width="1.7265625" style="379" customWidth="1"/>
    <col min="12549" max="12549" width="29" style="379" customWidth="1"/>
    <col min="12550" max="12550" width="2.26953125" style="379" customWidth="1"/>
    <col min="12551" max="12551" width="11.1796875" style="379" customWidth="1"/>
    <col min="12552" max="12552" width="13.7265625" style="379" customWidth="1"/>
    <col min="12553" max="12553" width="6.7265625" style="379" customWidth="1"/>
    <col min="12554" max="12800" width="10.26953125" style="379"/>
    <col min="12801" max="12801" width="4.54296875" style="379" customWidth="1"/>
    <col min="12802" max="12802" width="17.81640625" style="379" customWidth="1"/>
    <col min="12803" max="12803" width="16.54296875" style="379" customWidth="1"/>
    <col min="12804" max="12804" width="1.7265625" style="379" customWidth="1"/>
    <col min="12805" max="12805" width="29" style="379" customWidth="1"/>
    <col min="12806" max="12806" width="2.26953125" style="379" customWidth="1"/>
    <col min="12807" max="12807" width="11.1796875" style="379" customWidth="1"/>
    <col min="12808" max="12808" width="13.7265625" style="379" customWidth="1"/>
    <col min="12809" max="12809" width="6.7265625" style="379" customWidth="1"/>
    <col min="12810" max="13056" width="10.26953125" style="379"/>
    <col min="13057" max="13057" width="4.54296875" style="379" customWidth="1"/>
    <col min="13058" max="13058" width="17.81640625" style="379" customWidth="1"/>
    <col min="13059" max="13059" width="16.54296875" style="379" customWidth="1"/>
    <col min="13060" max="13060" width="1.7265625" style="379" customWidth="1"/>
    <col min="13061" max="13061" width="29" style="379" customWidth="1"/>
    <col min="13062" max="13062" width="2.26953125" style="379" customWidth="1"/>
    <col min="13063" max="13063" width="11.1796875" style="379" customWidth="1"/>
    <col min="13064" max="13064" width="13.7265625" style="379" customWidth="1"/>
    <col min="13065" max="13065" width="6.7265625" style="379" customWidth="1"/>
    <col min="13066" max="13312" width="10.26953125" style="379"/>
    <col min="13313" max="13313" width="4.54296875" style="379" customWidth="1"/>
    <col min="13314" max="13314" width="17.81640625" style="379" customWidth="1"/>
    <col min="13315" max="13315" width="16.54296875" style="379" customWidth="1"/>
    <col min="13316" max="13316" width="1.7265625" style="379" customWidth="1"/>
    <col min="13317" max="13317" width="29" style="379" customWidth="1"/>
    <col min="13318" max="13318" width="2.26953125" style="379" customWidth="1"/>
    <col min="13319" max="13319" width="11.1796875" style="379" customWidth="1"/>
    <col min="13320" max="13320" width="13.7265625" style="379" customWidth="1"/>
    <col min="13321" max="13321" width="6.7265625" style="379" customWidth="1"/>
    <col min="13322" max="13568" width="10.26953125" style="379"/>
    <col min="13569" max="13569" width="4.54296875" style="379" customWidth="1"/>
    <col min="13570" max="13570" width="17.81640625" style="379" customWidth="1"/>
    <col min="13571" max="13571" width="16.54296875" style="379" customWidth="1"/>
    <col min="13572" max="13572" width="1.7265625" style="379" customWidth="1"/>
    <col min="13573" max="13573" width="29" style="379" customWidth="1"/>
    <col min="13574" max="13574" width="2.26953125" style="379" customWidth="1"/>
    <col min="13575" max="13575" width="11.1796875" style="379" customWidth="1"/>
    <col min="13576" max="13576" width="13.7265625" style="379" customWidth="1"/>
    <col min="13577" max="13577" width="6.7265625" style="379" customWidth="1"/>
    <col min="13578" max="13824" width="10.26953125" style="379"/>
    <col min="13825" max="13825" width="4.54296875" style="379" customWidth="1"/>
    <col min="13826" max="13826" width="17.81640625" style="379" customWidth="1"/>
    <col min="13827" max="13827" width="16.54296875" style="379" customWidth="1"/>
    <col min="13828" max="13828" width="1.7265625" style="379" customWidth="1"/>
    <col min="13829" max="13829" width="29" style="379" customWidth="1"/>
    <col min="13830" max="13830" width="2.26953125" style="379" customWidth="1"/>
    <col min="13831" max="13831" width="11.1796875" style="379" customWidth="1"/>
    <col min="13832" max="13832" width="13.7265625" style="379" customWidth="1"/>
    <col min="13833" max="13833" width="6.7265625" style="379" customWidth="1"/>
    <col min="13834" max="14080" width="10.26953125" style="379"/>
    <col min="14081" max="14081" width="4.54296875" style="379" customWidth="1"/>
    <col min="14082" max="14082" width="17.81640625" style="379" customWidth="1"/>
    <col min="14083" max="14083" width="16.54296875" style="379" customWidth="1"/>
    <col min="14084" max="14084" width="1.7265625" style="379" customWidth="1"/>
    <col min="14085" max="14085" width="29" style="379" customWidth="1"/>
    <col min="14086" max="14086" width="2.26953125" style="379" customWidth="1"/>
    <col min="14087" max="14087" width="11.1796875" style="379" customWidth="1"/>
    <col min="14088" max="14088" width="13.7265625" style="379" customWidth="1"/>
    <col min="14089" max="14089" width="6.7265625" style="379" customWidth="1"/>
    <col min="14090" max="14336" width="10.26953125" style="379"/>
    <col min="14337" max="14337" width="4.54296875" style="379" customWidth="1"/>
    <col min="14338" max="14338" width="17.81640625" style="379" customWidth="1"/>
    <col min="14339" max="14339" width="16.54296875" style="379" customWidth="1"/>
    <col min="14340" max="14340" width="1.7265625" style="379" customWidth="1"/>
    <col min="14341" max="14341" width="29" style="379" customWidth="1"/>
    <col min="14342" max="14342" width="2.26953125" style="379" customWidth="1"/>
    <col min="14343" max="14343" width="11.1796875" style="379" customWidth="1"/>
    <col min="14344" max="14344" width="13.7265625" style="379" customWidth="1"/>
    <col min="14345" max="14345" width="6.7265625" style="379" customWidth="1"/>
    <col min="14346" max="14592" width="10.26953125" style="379"/>
    <col min="14593" max="14593" width="4.54296875" style="379" customWidth="1"/>
    <col min="14594" max="14594" width="17.81640625" style="379" customWidth="1"/>
    <col min="14595" max="14595" width="16.54296875" style="379" customWidth="1"/>
    <col min="14596" max="14596" width="1.7265625" style="379" customWidth="1"/>
    <col min="14597" max="14597" width="29" style="379" customWidth="1"/>
    <col min="14598" max="14598" width="2.26953125" style="379" customWidth="1"/>
    <col min="14599" max="14599" width="11.1796875" style="379" customWidth="1"/>
    <col min="14600" max="14600" width="13.7265625" style="379" customWidth="1"/>
    <col min="14601" max="14601" width="6.7265625" style="379" customWidth="1"/>
    <col min="14602" max="14848" width="10.26953125" style="379"/>
    <col min="14849" max="14849" width="4.54296875" style="379" customWidth="1"/>
    <col min="14850" max="14850" width="17.81640625" style="379" customWidth="1"/>
    <col min="14851" max="14851" width="16.54296875" style="379" customWidth="1"/>
    <col min="14852" max="14852" width="1.7265625" style="379" customWidth="1"/>
    <col min="14853" max="14853" width="29" style="379" customWidth="1"/>
    <col min="14854" max="14854" width="2.26953125" style="379" customWidth="1"/>
    <col min="14855" max="14855" width="11.1796875" style="379" customWidth="1"/>
    <col min="14856" max="14856" width="13.7265625" style="379" customWidth="1"/>
    <col min="14857" max="14857" width="6.7265625" style="379" customWidth="1"/>
    <col min="14858" max="15104" width="10.26953125" style="379"/>
    <col min="15105" max="15105" width="4.54296875" style="379" customWidth="1"/>
    <col min="15106" max="15106" width="17.81640625" style="379" customWidth="1"/>
    <col min="15107" max="15107" width="16.54296875" style="379" customWidth="1"/>
    <col min="15108" max="15108" width="1.7265625" style="379" customWidth="1"/>
    <col min="15109" max="15109" width="29" style="379" customWidth="1"/>
    <col min="15110" max="15110" width="2.26953125" style="379" customWidth="1"/>
    <col min="15111" max="15111" width="11.1796875" style="379" customWidth="1"/>
    <col min="15112" max="15112" width="13.7265625" style="379" customWidth="1"/>
    <col min="15113" max="15113" width="6.7265625" style="379" customWidth="1"/>
    <col min="15114" max="15360" width="10.26953125" style="379"/>
    <col min="15361" max="15361" width="4.54296875" style="379" customWidth="1"/>
    <col min="15362" max="15362" width="17.81640625" style="379" customWidth="1"/>
    <col min="15363" max="15363" width="16.54296875" style="379" customWidth="1"/>
    <col min="15364" max="15364" width="1.7265625" style="379" customWidth="1"/>
    <col min="15365" max="15365" width="29" style="379" customWidth="1"/>
    <col min="15366" max="15366" width="2.26953125" style="379" customWidth="1"/>
    <col min="15367" max="15367" width="11.1796875" style="379" customWidth="1"/>
    <col min="15368" max="15368" width="13.7265625" style="379" customWidth="1"/>
    <col min="15369" max="15369" width="6.7265625" style="379" customWidth="1"/>
    <col min="15370" max="15616" width="10.26953125" style="379"/>
    <col min="15617" max="15617" width="4.54296875" style="379" customWidth="1"/>
    <col min="15618" max="15618" width="17.81640625" style="379" customWidth="1"/>
    <col min="15619" max="15619" width="16.54296875" style="379" customWidth="1"/>
    <col min="15620" max="15620" width="1.7265625" style="379" customWidth="1"/>
    <col min="15621" max="15621" width="29" style="379" customWidth="1"/>
    <col min="15622" max="15622" width="2.26953125" style="379" customWidth="1"/>
    <col min="15623" max="15623" width="11.1796875" style="379" customWidth="1"/>
    <col min="15624" max="15624" width="13.7265625" style="379" customWidth="1"/>
    <col min="15625" max="15625" width="6.7265625" style="379" customWidth="1"/>
    <col min="15626" max="15872" width="10.26953125" style="379"/>
    <col min="15873" max="15873" width="4.54296875" style="379" customWidth="1"/>
    <col min="15874" max="15874" width="17.81640625" style="379" customWidth="1"/>
    <col min="15875" max="15875" width="16.54296875" style="379" customWidth="1"/>
    <col min="15876" max="15876" width="1.7265625" style="379" customWidth="1"/>
    <col min="15877" max="15877" width="29" style="379" customWidth="1"/>
    <col min="15878" max="15878" width="2.26953125" style="379" customWidth="1"/>
    <col min="15879" max="15879" width="11.1796875" style="379" customWidth="1"/>
    <col min="15880" max="15880" width="13.7265625" style="379" customWidth="1"/>
    <col min="15881" max="15881" width="6.7265625" style="379" customWidth="1"/>
    <col min="15882" max="16128" width="10.26953125" style="379"/>
    <col min="16129" max="16129" width="4.54296875" style="379" customWidth="1"/>
    <col min="16130" max="16130" width="17.81640625" style="379" customWidth="1"/>
    <col min="16131" max="16131" width="16.54296875" style="379" customWidth="1"/>
    <col min="16132" max="16132" width="1.7265625" style="379" customWidth="1"/>
    <col min="16133" max="16133" width="29" style="379" customWidth="1"/>
    <col min="16134" max="16134" width="2.26953125" style="379" customWidth="1"/>
    <col min="16135" max="16135" width="11.1796875" style="379" customWidth="1"/>
    <col min="16136" max="16136" width="13.7265625" style="379" customWidth="1"/>
    <col min="16137" max="16137" width="6.7265625" style="379" customWidth="1"/>
    <col min="16138" max="16384" width="10.26953125" style="379"/>
  </cols>
  <sheetData>
    <row r="1" spans="1:11" s="483" customFormat="1" ht="12" thickBot="1">
      <c r="A1" s="513">
        <v>14</v>
      </c>
      <c r="B1" s="514"/>
      <c r="C1" s="515"/>
      <c r="D1" s="515"/>
      <c r="E1" s="516"/>
      <c r="F1" s="516"/>
      <c r="G1" s="516"/>
      <c r="H1" s="516"/>
      <c r="I1" s="360" t="str">
        <f>'Annual Report'!$A$2</f>
        <v>Road Initials:    GTC           Year  2013</v>
      </c>
      <c r="J1" s="427"/>
    </row>
    <row r="2" spans="1:11" s="365" customFormat="1" ht="15.75" customHeight="1">
      <c r="A2" s="361" t="s">
        <v>1525</v>
      </c>
      <c r="B2" s="363"/>
      <c r="C2" s="363"/>
      <c r="D2" s="363"/>
      <c r="E2" s="363"/>
      <c r="F2" s="363"/>
      <c r="G2" s="460"/>
      <c r="H2" s="363"/>
      <c r="I2" s="364"/>
      <c r="K2" s="483"/>
    </row>
    <row r="3" spans="1:11" s="365" customFormat="1" ht="15.75" customHeight="1">
      <c r="A3" s="366"/>
      <c r="B3" s="368"/>
      <c r="C3" s="368"/>
      <c r="D3" s="368"/>
      <c r="E3" s="368"/>
      <c r="F3" s="368"/>
      <c r="G3" s="461"/>
      <c r="H3" s="368"/>
      <c r="I3" s="369"/>
      <c r="K3" s="483"/>
    </row>
    <row r="4" spans="1:11" s="373" customFormat="1" ht="11.5">
      <c r="A4" s="370" t="s">
        <v>671</v>
      </c>
      <c r="B4" s="371"/>
      <c r="C4" s="371"/>
      <c r="D4" s="371"/>
      <c r="E4" s="371"/>
      <c r="F4" s="371"/>
      <c r="G4" s="462"/>
      <c r="H4" s="368"/>
      <c r="I4" s="372"/>
      <c r="K4" s="2633"/>
    </row>
    <row r="5" spans="1:11" s="365" customFormat="1" ht="15.75" customHeight="1">
      <c r="A5" s="366" t="s">
        <v>808</v>
      </c>
      <c r="B5" s="367"/>
      <c r="C5" s="368"/>
      <c r="D5" s="368"/>
      <c r="E5" s="368"/>
      <c r="F5" s="461"/>
      <c r="G5" s="368"/>
      <c r="H5" s="368"/>
      <c r="I5" s="369"/>
      <c r="K5" s="483"/>
    </row>
    <row r="6" spans="1:11">
      <c r="A6" s="380"/>
      <c r="B6" s="383"/>
      <c r="C6" s="383"/>
      <c r="D6" s="383"/>
      <c r="E6" s="377"/>
      <c r="F6" s="377"/>
      <c r="G6" s="464"/>
      <c r="H6" s="377"/>
      <c r="I6" s="378"/>
    </row>
    <row r="7" spans="1:11" ht="11.5">
      <c r="A7" s="380"/>
      <c r="B7" s="382" t="s">
        <v>1171</v>
      </c>
      <c r="C7" s="383"/>
      <c r="D7" s="383"/>
      <c r="E7" s="387"/>
      <c r="F7" s="387"/>
      <c r="G7" s="464"/>
      <c r="H7" s="377"/>
      <c r="I7" s="378"/>
    </row>
    <row r="8" spans="1:11" ht="10.5" customHeight="1">
      <c r="A8" s="380"/>
      <c r="B8" s="383"/>
      <c r="C8" s="383"/>
      <c r="D8" s="383"/>
      <c r="E8" s="377"/>
      <c r="F8" s="377"/>
      <c r="G8" s="464"/>
      <c r="H8" s="377"/>
      <c r="I8" s="378"/>
    </row>
    <row r="9" spans="1:11" ht="12.4" customHeight="1">
      <c r="A9" s="380"/>
      <c r="B9" s="386" t="s">
        <v>1172</v>
      </c>
      <c r="C9" s="383"/>
      <c r="D9" s="383"/>
      <c r="E9" s="377"/>
      <c r="F9" s="377"/>
      <c r="G9" s="464"/>
      <c r="H9" s="377"/>
      <c r="I9" s="378"/>
    </row>
    <row r="10" spans="1:11" ht="10.5" customHeight="1">
      <c r="A10" s="380"/>
      <c r="B10" s="383"/>
      <c r="C10" s="383"/>
      <c r="D10" s="383"/>
      <c r="E10" s="377"/>
      <c r="F10" s="377"/>
      <c r="G10" s="464"/>
      <c r="H10" s="377"/>
      <c r="I10" s="378"/>
    </row>
    <row r="11" spans="1:11" ht="12.4" customHeight="1">
      <c r="A11" s="380"/>
      <c r="B11" s="386" t="s">
        <v>1736</v>
      </c>
      <c r="C11" s="383"/>
      <c r="D11" s="383"/>
      <c r="E11" s="377"/>
      <c r="F11" s="377"/>
      <c r="G11" s="464"/>
      <c r="H11" s="377"/>
      <c r="I11" s="378"/>
    </row>
    <row r="12" spans="1:11">
      <c r="A12" s="388"/>
      <c r="B12" s="383"/>
      <c r="C12" s="383"/>
      <c r="D12" s="383"/>
      <c r="E12" s="377"/>
      <c r="F12" s="377"/>
      <c r="G12" s="395"/>
      <c r="H12" s="389"/>
      <c r="I12" s="517"/>
    </row>
    <row r="13" spans="1:11" ht="13.15" customHeight="1">
      <c r="A13" s="388"/>
      <c r="B13" s="2637" t="s">
        <v>1173</v>
      </c>
      <c r="C13" s="2695" t="s">
        <v>1174</v>
      </c>
      <c r="D13" s="2695"/>
      <c r="E13" s="2695"/>
      <c r="F13" s="518"/>
      <c r="G13" s="2638">
        <v>2013</v>
      </c>
      <c r="H13" s="2639">
        <v>2012</v>
      </c>
      <c r="I13" s="393"/>
    </row>
    <row r="14" spans="1:11" ht="5.25" customHeight="1">
      <c r="A14" s="512"/>
      <c r="B14" s="519"/>
      <c r="C14" s="389"/>
      <c r="D14" s="389"/>
      <c r="E14" s="520"/>
      <c r="F14" s="520"/>
      <c r="G14" s="520"/>
      <c r="H14" s="520"/>
      <c r="I14" s="393"/>
    </row>
    <row r="15" spans="1:11">
      <c r="A15" s="388"/>
      <c r="B15" s="521"/>
      <c r="C15" s="389"/>
      <c r="D15" s="389"/>
      <c r="E15" s="520"/>
      <c r="F15" s="520"/>
      <c r="G15" s="520"/>
      <c r="H15" s="520"/>
      <c r="I15" s="393"/>
    </row>
    <row r="16" spans="1:11" ht="4.5" customHeight="1">
      <c r="A16" s="388"/>
      <c r="B16" s="522"/>
      <c r="C16" s="389"/>
      <c r="D16" s="389"/>
      <c r="E16" s="523"/>
      <c r="F16" s="523"/>
      <c r="G16" s="523"/>
      <c r="H16" s="523"/>
      <c r="I16" s="393"/>
    </row>
    <row r="17" spans="1:11" ht="13.15" hidden="1" customHeight="1">
      <c r="A17" s="388"/>
      <c r="B17" s="524" t="s">
        <v>1175</v>
      </c>
      <c r="C17" s="2696" t="s">
        <v>1254</v>
      </c>
      <c r="D17" s="2696"/>
      <c r="E17" s="2696"/>
      <c r="F17" s="525"/>
      <c r="G17" s="526">
        <v>0</v>
      </c>
      <c r="H17" s="527">
        <v>0</v>
      </c>
      <c r="I17" s="393"/>
    </row>
    <row r="18" spans="1:11" ht="13.15" customHeight="1">
      <c r="A18" s="388"/>
      <c r="B18" s="2640" t="s">
        <v>1175</v>
      </c>
      <c r="C18" s="2694" t="s">
        <v>1404</v>
      </c>
      <c r="D18" s="2694"/>
      <c r="E18" s="2694"/>
      <c r="F18" s="528"/>
      <c r="G18" s="2644">
        <f>'310-P27'!E39</f>
        <v>0</v>
      </c>
      <c r="H18" s="2645">
        <v>390906</v>
      </c>
      <c r="I18" s="393"/>
    </row>
    <row r="19" spans="1:11" ht="13.15" customHeight="1">
      <c r="A19" s="388"/>
      <c r="B19" s="2641"/>
      <c r="C19" s="2694" t="s">
        <v>1255</v>
      </c>
      <c r="D19" s="2694"/>
      <c r="E19" s="2694"/>
      <c r="F19" s="525"/>
      <c r="G19" s="2646">
        <f>-'200 Liabilities-P6'!F14</f>
        <v>-138669</v>
      </c>
      <c r="H19" s="2643">
        <v>-224736</v>
      </c>
      <c r="I19" s="393"/>
    </row>
    <row r="20" spans="1:11" ht="13.15" customHeight="1">
      <c r="A20" s="388"/>
      <c r="B20" s="2642"/>
      <c r="C20" s="2641"/>
      <c r="D20" s="2643"/>
      <c r="E20" s="2643"/>
      <c r="F20" s="529"/>
      <c r="G20" s="443"/>
      <c r="H20" s="411"/>
      <c r="I20" s="393"/>
    </row>
    <row r="21" spans="1:11" ht="13.15" customHeight="1">
      <c r="A21" s="388"/>
      <c r="B21" s="2640" t="s">
        <v>1176</v>
      </c>
      <c r="C21" s="2694" t="s">
        <v>1254</v>
      </c>
      <c r="D21" s="2694"/>
      <c r="E21" s="2694"/>
      <c r="F21" s="523"/>
      <c r="G21" s="2646">
        <f>'200 Assets-P5'!F18</f>
        <v>3331</v>
      </c>
      <c r="H21" s="2643">
        <v>3223</v>
      </c>
      <c r="I21" s="393"/>
    </row>
    <row r="22" spans="1:11" ht="13.15" customHeight="1">
      <c r="A22" s="388"/>
      <c r="B22" s="458"/>
      <c r="C22" s="2694" t="s">
        <v>1414</v>
      </c>
      <c r="D22" s="2694"/>
      <c r="E22" s="2694"/>
      <c r="F22" s="528"/>
      <c r="G22" s="2646">
        <f>'310-P27'!E42</f>
        <v>44386</v>
      </c>
      <c r="H22" s="2643">
        <v>38624</v>
      </c>
      <c r="I22" s="393"/>
    </row>
    <row r="23" spans="1:11" ht="13.15" customHeight="1">
      <c r="A23" s="388"/>
      <c r="B23" s="458"/>
      <c r="C23" s="2694" t="s">
        <v>1415</v>
      </c>
      <c r="D23" s="2694"/>
      <c r="E23" s="2694"/>
      <c r="F23" s="528"/>
      <c r="G23" s="2646">
        <f>'310-P27'!E46</f>
        <v>-8216</v>
      </c>
      <c r="H23" s="2643">
        <v>-8364</v>
      </c>
      <c r="I23" s="393"/>
    </row>
    <row r="24" spans="1:11" ht="13.15" customHeight="1">
      <c r="A24" s="388"/>
      <c r="B24" s="401"/>
      <c r="C24" s="2694" t="s">
        <v>1148</v>
      </c>
      <c r="D24" s="2694"/>
      <c r="E24" s="2694"/>
      <c r="F24" s="528"/>
      <c r="G24" s="2646">
        <f>-'200 Liabilities-P6'!F27</f>
        <v>-4891000</v>
      </c>
      <c r="H24" s="2643">
        <v>-4940100</v>
      </c>
      <c r="I24" s="397"/>
      <c r="K24" s="2634"/>
    </row>
    <row r="25" spans="1:11" ht="13.15" customHeight="1" thickBot="1">
      <c r="A25" s="388"/>
      <c r="B25" s="530"/>
      <c r="C25" s="531"/>
      <c r="D25" s="531"/>
      <c r="E25" s="532"/>
      <c r="F25" s="532"/>
      <c r="G25" s="2290"/>
      <c r="H25" s="533"/>
      <c r="I25" s="393"/>
    </row>
    <row r="26" spans="1:11">
      <c r="A26" s="388"/>
      <c r="B26" s="387"/>
      <c r="C26" s="387"/>
      <c r="D26" s="387"/>
      <c r="E26" s="387"/>
      <c r="F26" s="387"/>
      <c r="G26" s="396"/>
      <c r="H26" s="392"/>
      <c r="I26" s="393"/>
    </row>
    <row r="27" spans="1:11" ht="13.15" customHeight="1">
      <c r="A27" s="380"/>
      <c r="B27" s="386" t="s">
        <v>1177</v>
      </c>
      <c r="C27" s="383"/>
      <c r="D27" s="383"/>
      <c r="E27" s="377"/>
      <c r="F27" s="377"/>
      <c r="G27" s="464"/>
      <c r="H27" s="377"/>
      <c r="I27" s="378"/>
    </row>
    <row r="28" spans="1:11">
      <c r="A28" s="388"/>
      <c r="B28" s="387"/>
      <c r="C28" s="387"/>
      <c r="D28" s="387"/>
      <c r="E28" s="387"/>
      <c r="F28" s="387"/>
      <c r="G28" s="396"/>
      <c r="H28" s="392"/>
      <c r="I28" s="393"/>
    </row>
    <row r="29" spans="1:11" ht="13.15" customHeight="1">
      <c r="A29" s="388"/>
      <c r="B29" s="2637" t="s">
        <v>1173</v>
      </c>
      <c r="C29" s="2695" t="s">
        <v>1174</v>
      </c>
      <c r="D29" s="2695"/>
      <c r="E29" s="2695"/>
      <c r="F29" s="518"/>
      <c r="G29" s="2638">
        <f>G13</f>
        <v>2013</v>
      </c>
      <c r="H29" s="2638">
        <f>H13</f>
        <v>2012</v>
      </c>
      <c r="I29" s="393"/>
    </row>
    <row r="30" spans="1:11" ht="5.25" customHeight="1">
      <c r="A30" s="512"/>
      <c r="B30" s="519"/>
      <c r="C30" s="389"/>
      <c r="D30" s="389"/>
      <c r="E30" s="520"/>
      <c r="F30" s="520"/>
      <c r="G30" s="534"/>
      <c r="H30" s="520"/>
      <c r="I30" s="393"/>
    </row>
    <row r="31" spans="1:11">
      <c r="A31" s="388"/>
      <c r="B31" s="521"/>
      <c r="C31" s="389"/>
      <c r="D31" s="389"/>
      <c r="E31" s="520"/>
      <c r="F31" s="520"/>
      <c r="G31" s="534"/>
      <c r="H31" s="535"/>
      <c r="I31" s="393"/>
    </row>
    <row r="32" spans="1:11" ht="4.5" customHeight="1">
      <c r="A32" s="388"/>
      <c r="B32" s="521"/>
      <c r="C32" s="389"/>
      <c r="D32" s="389"/>
      <c r="E32" s="520"/>
      <c r="F32" s="520"/>
      <c r="G32" s="534"/>
      <c r="H32" s="535"/>
      <c r="I32" s="393"/>
    </row>
    <row r="33" spans="1:13" ht="13.15" customHeight="1">
      <c r="A33" s="388"/>
      <c r="B33" s="2640" t="s">
        <v>1175</v>
      </c>
      <c r="C33" s="2694" t="s">
        <v>1256</v>
      </c>
      <c r="D33" s="2694"/>
      <c r="E33" s="2694"/>
      <c r="F33" s="520"/>
      <c r="G33" s="2644">
        <f>-'200 Liabilities-P6'!F36</f>
        <v>-10</v>
      </c>
      <c r="H33" s="2645">
        <v>-10</v>
      </c>
      <c r="I33" s="393"/>
      <c r="J33" s="536"/>
      <c r="L33"/>
      <c r="M33"/>
    </row>
    <row r="34" spans="1:13" ht="13.15" customHeight="1">
      <c r="A34" s="388"/>
      <c r="B34" s="521"/>
      <c r="C34" s="2694" t="s">
        <v>1258</v>
      </c>
      <c r="D34" s="2694"/>
      <c r="E34" s="2694"/>
      <c r="F34" s="520"/>
      <c r="G34" s="2646">
        <f>-'200 Liabilities-P6'!F40</f>
        <v>-163070</v>
      </c>
      <c r="H34" s="2643">
        <v>-160391</v>
      </c>
      <c r="I34" s="393"/>
      <c r="J34" s="536"/>
      <c r="L34"/>
      <c r="M34"/>
    </row>
    <row r="35" spans="1:13" ht="13.15" customHeight="1">
      <c r="A35" s="388"/>
      <c r="B35" s="521"/>
      <c r="C35" s="2694" t="s">
        <v>1700</v>
      </c>
      <c r="D35" s="2694"/>
      <c r="E35" s="2694"/>
      <c r="F35" s="520"/>
      <c r="G35" s="2646" t="e">
        <f>'220-P19'!#REF!</f>
        <v>#REF!</v>
      </c>
      <c r="H35" s="2643">
        <v>1170000</v>
      </c>
      <c r="I35" s="393"/>
      <c r="J35" s="536"/>
      <c r="L35"/>
      <c r="M35"/>
    </row>
    <row r="36" spans="1:13" ht="13" thickBot="1">
      <c r="A36" s="388"/>
      <c r="B36" s="530"/>
      <c r="C36" s="531"/>
      <c r="D36" s="531"/>
      <c r="E36" s="532"/>
      <c r="F36" s="532"/>
      <c r="G36" s="2290"/>
      <c r="H36" s="533"/>
      <c r="I36" s="393"/>
      <c r="L36"/>
      <c r="M36"/>
    </row>
    <row r="37" spans="1:13">
      <c r="A37" s="388"/>
      <c r="B37" s="521"/>
      <c r="C37" s="523"/>
      <c r="D37" s="523"/>
      <c r="E37" s="537"/>
      <c r="F37" s="537"/>
      <c r="G37" s="396"/>
      <c r="H37" s="392"/>
      <c r="I37" s="393"/>
    </row>
    <row r="38" spans="1:13" ht="13.15" customHeight="1">
      <c r="A38" s="380"/>
      <c r="B38" s="386" t="s">
        <v>1178</v>
      </c>
      <c r="C38" s="377"/>
      <c r="D38" s="377"/>
      <c r="E38" s="377"/>
      <c r="F38" s="377"/>
      <c r="G38" s="464"/>
      <c r="H38" s="377"/>
      <c r="I38" s="378"/>
    </row>
    <row r="39" spans="1:13" ht="13.15" customHeight="1">
      <c r="A39" s="380"/>
      <c r="B39" s="386" t="s">
        <v>1179</v>
      </c>
      <c r="C39" s="383"/>
      <c r="D39" s="383"/>
      <c r="E39" s="377"/>
      <c r="F39" s="377"/>
      <c r="G39" s="464"/>
      <c r="H39" s="377"/>
      <c r="I39" s="378"/>
    </row>
    <row r="40" spans="1:13">
      <c r="A40" s="380"/>
      <c r="B40" s="383"/>
      <c r="C40" s="383"/>
      <c r="D40" s="383"/>
      <c r="E40" s="377"/>
      <c r="F40" s="377"/>
      <c r="G40" s="464"/>
      <c r="H40" s="377"/>
      <c r="I40" s="378"/>
    </row>
    <row r="41" spans="1:13" ht="26.25" customHeight="1">
      <c r="A41" s="380"/>
      <c r="B41" s="2637" t="s">
        <v>1173</v>
      </c>
      <c r="C41" s="2647" t="s">
        <v>1180</v>
      </c>
      <c r="D41" s="2647"/>
      <c r="E41" s="2647" t="s">
        <v>1174</v>
      </c>
      <c r="F41" s="2647"/>
      <c r="G41" s="2638">
        <f>G13</f>
        <v>2013</v>
      </c>
      <c r="H41" s="2638">
        <f>H13</f>
        <v>2012</v>
      </c>
      <c r="I41" s="378"/>
    </row>
    <row r="42" spans="1:13">
      <c r="A42" s="380"/>
      <c r="B42" s="519"/>
      <c r="C42" s="520"/>
      <c r="D42" s="520"/>
      <c r="E42" s="520"/>
      <c r="F42" s="520"/>
      <c r="G42" s="520"/>
      <c r="H42" s="520"/>
      <c r="I42" s="378"/>
    </row>
    <row r="43" spans="1:13">
      <c r="A43" s="380"/>
      <c r="B43" s="521"/>
      <c r="C43" s="520"/>
      <c r="D43" s="520"/>
      <c r="E43" s="520"/>
      <c r="F43" s="520"/>
      <c r="G43" s="520"/>
      <c r="H43" s="535"/>
      <c r="I43" s="378"/>
    </row>
    <row r="44" spans="1:13" ht="23">
      <c r="A44" s="380"/>
      <c r="B44" s="2640" t="s">
        <v>1176</v>
      </c>
      <c r="C44" s="2648" t="s">
        <v>1181</v>
      </c>
      <c r="D44" s="2648"/>
      <c r="E44" s="2648" t="s">
        <v>1257</v>
      </c>
      <c r="F44" s="2648"/>
      <c r="G44" s="2644">
        <v>323354</v>
      </c>
      <c r="H44" s="2645">
        <v>271197</v>
      </c>
      <c r="I44" s="378"/>
    </row>
    <row r="45" spans="1:13">
      <c r="A45" s="380"/>
      <c r="I45" s="378"/>
    </row>
    <row r="46" spans="1:13" ht="4.5" customHeight="1" thickBot="1">
      <c r="A46" s="380"/>
      <c r="B46" s="530"/>
      <c r="C46" s="531"/>
      <c r="D46" s="531"/>
      <c r="E46" s="531"/>
      <c r="F46" s="531"/>
      <c r="G46" s="531"/>
      <c r="H46" s="538"/>
      <c r="I46" s="378"/>
    </row>
    <row r="47" spans="1:13" ht="13.15" customHeight="1">
      <c r="A47" s="388"/>
      <c r="B47" s="387"/>
      <c r="C47" s="387"/>
      <c r="D47" s="387"/>
      <c r="E47" s="387"/>
      <c r="F47" s="387"/>
      <c r="G47" s="396"/>
      <c r="H47" s="392"/>
      <c r="I47" s="393"/>
    </row>
    <row r="48" spans="1:13" ht="11.5" hidden="1">
      <c r="A48" s="388"/>
      <c r="B48" s="386" t="s">
        <v>1182</v>
      </c>
      <c r="C48" s="387"/>
      <c r="D48" s="387"/>
      <c r="E48" s="391"/>
      <c r="F48" s="391"/>
      <c r="G48" s="396"/>
      <c r="H48" s="392"/>
      <c r="I48" s="393"/>
    </row>
    <row r="49" spans="1:9" ht="11.5" hidden="1">
      <c r="A49" s="394"/>
      <c r="B49" s="386" t="s">
        <v>447</v>
      </c>
      <c r="C49" s="387"/>
      <c r="D49" s="387"/>
      <c r="E49" s="391"/>
      <c r="F49" s="391"/>
      <c r="G49" s="396"/>
      <c r="H49" s="392"/>
      <c r="I49" s="393"/>
    </row>
    <row r="50" spans="1:9" ht="3.75" customHeight="1">
      <c r="A50" s="394"/>
      <c r="B50" s="386"/>
      <c r="C50" s="387"/>
      <c r="D50" s="387"/>
      <c r="E50" s="391"/>
      <c r="F50" s="391"/>
      <c r="G50" s="396"/>
      <c r="H50" s="392"/>
      <c r="I50" s="393"/>
    </row>
    <row r="51" spans="1:9" ht="13.15" customHeight="1">
      <c r="A51" s="2291" t="s">
        <v>756</v>
      </c>
      <c r="B51" s="399" t="s">
        <v>1183</v>
      </c>
      <c r="C51" s="2292"/>
      <c r="D51" s="2292"/>
      <c r="E51" s="2292"/>
      <c r="F51" s="2292"/>
      <c r="G51" s="396"/>
      <c r="H51" s="396"/>
      <c r="I51" s="397"/>
    </row>
    <row r="52" spans="1:9" ht="13.15" customHeight="1">
      <c r="A52" s="2293"/>
      <c r="B52" s="399" t="s">
        <v>1184</v>
      </c>
      <c r="C52" s="2292"/>
      <c r="D52" s="2292"/>
      <c r="E52" s="2292"/>
      <c r="F52" s="2292"/>
      <c r="G52" s="396"/>
      <c r="H52" s="396"/>
      <c r="I52" s="397"/>
    </row>
    <row r="53" spans="1:9" ht="4.5" customHeight="1">
      <c r="A53" s="2293"/>
      <c r="B53" s="399"/>
      <c r="C53" s="2292"/>
      <c r="D53" s="2292"/>
      <c r="E53" s="2292"/>
      <c r="F53" s="2292"/>
      <c r="G53" s="396"/>
      <c r="H53" s="396"/>
      <c r="I53" s="397"/>
    </row>
    <row r="54" spans="1:9" ht="13.15" customHeight="1">
      <c r="A54" s="2291" t="s">
        <v>757</v>
      </c>
      <c r="B54" s="399" t="s">
        <v>1185</v>
      </c>
      <c r="C54" s="2292"/>
      <c r="D54" s="2292"/>
      <c r="E54" s="2294"/>
      <c r="F54" s="2294"/>
      <c r="G54" s="396"/>
      <c r="H54" s="396"/>
      <c r="I54" s="397"/>
    </row>
    <row r="55" spans="1:9" ht="13.15" customHeight="1">
      <c r="A55" s="2293"/>
      <c r="B55" s="399" t="s">
        <v>1186</v>
      </c>
      <c r="C55" s="2292"/>
      <c r="D55" s="2292"/>
      <c r="E55" s="2294"/>
      <c r="F55" s="2294"/>
      <c r="G55" s="396"/>
      <c r="H55" s="396"/>
      <c r="I55" s="397"/>
    </row>
    <row r="56" spans="1:9" ht="13.15" customHeight="1">
      <c r="A56" s="2291"/>
      <c r="B56" s="399" t="s">
        <v>1187</v>
      </c>
      <c r="C56" s="2292"/>
      <c r="D56" s="2292"/>
      <c r="E56" s="2294"/>
      <c r="F56" s="2294"/>
      <c r="G56" s="396"/>
      <c r="H56" s="396"/>
      <c r="I56" s="397"/>
    </row>
    <row r="57" spans="1:9" ht="4.5" customHeight="1">
      <c r="A57" s="2291"/>
      <c r="B57" s="399"/>
      <c r="C57" s="2292"/>
      <c r="D57" s="2292"/>
      <c r="E57" s="2292"/>
      <c r="F57" s="2292"/>
      <c r="G57" s="396"/>
      <c r="H57" s="396"/>
      <c r="I57" s="397"/>
    </row>
    <row r="58" spans="1:9" ht="13.15" customHeight="1">
      <c r="A58" s="2291" t="s">
        <v>1149</v>
      </c>
      <c r="B58" s="399" t="s">
        <v>1188</v>
      </c>
      <c r="C58" s="2292"/>
      <c r="D58" s="2292"/>
      <c r="E58" s="2292"/>
      <c r="F58" s="2292"/>
      <c r="G58" s="396"/>
      <c r="H58" s="396"/>
      <c r="I58" s="397"/>
    </row>
    <row r="59" spans="1:9" ht="13.15" customHeight="1">
      <c r="A59" s="2291"/>
      <c r="B59" s="399" t="s">
        <v>1778</v>
      </c>
      <c r="C59" s="2292"/>
      <c r="D59" s="2292"/>
      <c r="E59" s="2294"/>
      <c r="F59" s="2294"/>
      <c r="G59" s="396"/>
      <c r="H59" s="396"/>
      <c r="I59" s="397"/>
    </row>
    <row r="60" spans="1:9" ht="11.5">
      <c r="A60" s="394"/>
      <c r="B60" s="386"/>
      <c r="C60" s="387"/>
      <c r="D60" s="387"/>
      <c r="E60" s="391"/>
      <c r="F60" s="391"/>
      <c r="G60" s="396"/>
      <c r="H60" s="392"/>
      <c r="I60" s="393"/>
    </row>
    <row r="61" spans="1:9" ht="11.5">
      <c r="A61" s="394"/>
      <c r="B61" s="386"/>
      <c r="C61" s="387"/>
      <c r="D61" s="387"/>
      <c r="E61" s="391"/>
      <c r="F61" s="391"/>
      <c r="G61" s="396"/>
      <c r="H61" s="392"/>
      <c r="I61" s="393"/>
    </row>
    <row r="62" spans="1:9" ht="11.5">
      <c r="A62" s="394"/>
      <c r="B62" s="386"/>
      <c r="C62" s="387"/>
      <c r="D62" s="387"/>
      <c r="E62" s="391"/>
      <c r="F62" s="391"/>
      <c r="G62" s="396"/>
      <c r="H62" s="392"/>
      <c r="I62" s="393"/>
    </row>
    <row r="63" spans="1:9" ht="11.5">
      <c r="A63" s="394"/>
      <c r="B63" s="386"/>
      <c r="C63" s="387"/>
      <c r="D63" s="387"/>
      <c r="E63" s="391"/>
      <c r="F63" s="391"/>
      <c r="G63" s="396"/>
      <c r="H63" s="392"/>
      <c r="I63" s="393"/>
    </row>
    <row r="64" spans="1:9" ht="11.5">
      <c r="A64" s="394"/>
      <c r="B64" s="386"/>
      <c r="C64" s="387"/>
      <c r="D64" s="387"/>
      <c r="E64" s="391"/>
      <c r="F64" s="391"/>
      <c r="G64" s="396"/>
      <c r="H64" s="392"/>
      <c r="I64" s="393"/>
    </row>
    <row r="65" spans="1:9" ht="11.5">
      <c r="A65" s="394"/>
      <c r="B65" s="386"/>
      <c r="C65" s="387"/>
      <c r="D65" s="387"/>
      <c r="E65" s="391"/>
      <c r="F65" s="391"/>
      <c r="G65" s="396"/>
      <c r="H65" s="392"/>
      <c r="I65" s="393"/>
    </row>
    <row r="66" spans="1:9" ht="11.5">
      <c r="A66" s="394"/>
      <c r="B66" s="386"/>
      <c r="C66" s="387"/>
      <c r="D66" s="387"/>
      <c r="E66" s="391"/>
      <c r="F66" s="391"/>
      <c r="G66" s="396"/>
      <c r="H66" s="392"/>
      <c r="I66" s="393"/>
    </row>
    <row r="67" spans="1:9" ht="11.5">
      <c r="A67" s="394"/>
      <c r="B67" s="386"/>
      <c r="C67" s="387"/>
      <c r="D67" s="387"/>
      <c r="E67" s="391"/>
      <c r="F67" s="391"/>
      <c r="G67" s="396"/>
      <c r="H67" s="392"/>
      <c r="I67" s="393"/>
    </row>
    <row r="68" spans="1:9" ht="11.5">
      <c r="A68" s="394"/>
      <c r="B68" s="386"/>
      <c r="C68" s="387"/>
      <c r="D68" s="387"/>
      <c r="E68" s="391"/>
      <c r="F68" s="391"/>
      <c r="G68" s="396"/>
      <c r="H68" s="392"/>
      <c r="I68" s="393"/>
    </row>
    <row r="69" spans="1:9" ht="11.5">
      <c r="A69" s="394"/>
      <c r="B69" s="386"/>
      <c r="C69" s="387"/>
      <c r="D69" s="387"/>
      <c r="E69" s="391"/>
      <c r="F69" s="391"/>
      <c r="G69" s="396"/>
      <c r="H69" s="392"/>
      <c r="I69" s="393"/>
    </row>
    <row r="70" spans="1:9" ht="6" customHeight="1">
      <c r="A70" s="394"/>
      <c r="B70" s="386"/>
      <c r="C70" s="387"/>
      <c r="D70" s="387"/>
      <c r="E70" s="391"/>
      <c r="F70" s="391"/>
      <c r="G70" s="396"/>
      <c r="H70" s="392"/>
      <c r="I70" s="393"/>
    </row>
    <row r="71" spans="1:9" ht="4.5" customHeight="1">
      <c r="A71" s="394"/>
      <c r="B71" s="386"/>
      <c r="C71" s="387"/>
      <c r="D71" s="387"/>
      <c r="E71" s="387"/>
      <c r="F71" s="387"/>
      <c r="G71" s="396"/>
      <c r="H71" s="392"/>
      <c r="I71" s="393"/>
    </row>
    <row r="72" spans="1:9" ht="11.5">
      <c r="A72" s="394"/>
      <c r="B72" s="386"/>
      <c r="C72" s="387"/>
      <c r="D72" s="387"/>
      <c r="E72" s="391"/>
      <c r="F72" s="391"/>
      <c r="G72" s="396"/>
      <c r="H72" s="392"/>
      <c r="I72" s="393"/>
    </row>
    <row r="73" spans="1:9" ht="12" thickBot="1">
      <c r="A73" s="539"/>
      <c r="B73" s="540"/>
      <c r="C73" s="541"/>
      <c r="D73" s="541"/>
      <c r="E73" s="541"/>
      <c r="F73" s="541"/>
      <c r="G73" s="516"/>
      <c r="H73" s="542"/>
      <c r="I73" s="543"/>
    </row>
    <row r="74" spans="1:9" ht="11.5">
      <c r="I74" s="458" t="s">
        <v>195</v>
      </c>
    </row>
  </sheetData>
  <mergeCells count="12">
    <mergeCell ref="C35:E35"/>
    <mergeCell ref="C13:E13"/>
    <mergeCell ref="C17:E17"/>
    <mergeCell ref="C19:E19"/>
    <mergeCell ref="C18:E18"/>
    <mergeCell ref="C34:E34"/>
    <mergeCell ref="C22:E22"/>
    <mergeCell ref="C21:E21"/>
    <mergeCell ref="C24:E24"/>
    <mergeCell ref="C29:E29"/>
    <mergeCell ref="C33:E33"/>
    <mergeCell ref="C23:E23"/>
  </mergeCells>
  <phoneticPr fontId="0" type="noConversion"/>
  <printOptions horizontalCentered="1" gridLinesSet="0"/>
  <pageMargins left="0.4" right="0.65" top="0.4" bottom="0.33" header="0.5" footer="0.5"/>
  <pageSetup scale="8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sheetPr>
    <tabColor rgb="FF92D050"/>
    <pageSetUpPr fitToPage="1"/>
  </sheetPr>
  <dimension ref="A1:G72"/>
  <sheetViews>
    <sheetView showGridLines="0" workbookViewId="0"/>
  </sheetViews>
  <sheetFormatPr defaultColWidth="10.26953125" defaultRowHeight="10.5"/>
  <cols>
    <col min="1" max="1" width="5.26953125" style="379" customWidth="1"/>
    <col min="2" max="2" width="17.81640625" style="406" customWidth="1"/>
    <col min="3" max="3" width="8.7265625" style="406" customWidth="1"/>
    <col min="4" max="4" width="23.54296875" style="379" customWidth="1"/>
    <col min="5" max="5" width="20.1796875" style="379" customWidth="1"/>
    <col min="6" max="6" width="1.81640625" style="379" customWidth="1"/>
    <col min="7" max="7" width="24.1796875" style="379" customWidth="1"/>
    <col min="8" max="256" width="10.26953125" style="379"/>
    <col min="257" max="257" width="5.26953125" style="379" customWidth="1"/>
    <col min="258" max="258" width="17.81640625" style="379" customWidth="1"/>
    <col min="259" max="259" width="8.7265625" style="379" customWidth="1"/>
    <col min="260" max="260" width="23.54296875" style="379" customWidth="1"/>
    <col min="261" max="261" width="20.1796875" style="379" customWidth="1"/>
    <col min="262" max="262" width="1.81640625" style="379" customWidth="1"/>
    <col min="263" max="263" width="24.1796875" style="379" customWidth="1"/>
    <col min="264" max="512" width="10.26953125" style="379"/>
    <col min="513" max="513" width="5.26953125" style="379" customWidth="1"/>
    <col min="514" max="514" width="17.81640625" style="379" customWidth="1"/>
    <col min="515" max="515" width="8.7265625" style="379" customWidth="1"/>
    <col min="516" max="516" width="23.54296875" style="379" customWidth="1"/>
    <col min="517" max="517" width="20.1796875" style="379" customWidth="1"/>
    <col min="518" max="518" width="1.81640625" style="379" customWidth="1"/>
    <col min="519" max="519" width="24.1796875" style="379" customWidth="1"/>
    <col min="520" max="768" width="10.26953125" style="379"/>
    <col min="769" max="769" width="5.26953125" style="379" customWidth="1"/>
    <col min="770" max="770" width="17.81640625" style="379" customWidth="1"/>
    <col min="771" max="771" width="8.7265625" style="379" customWidth="1"/>
    <col min="772" max="772" width="23.54296875" style="379" customWidth="1"/>
    <col min="773" max="773" width="20.1796875" style="379" customWidth="1"/>
    <col min="774" max="774" width="1.81640625" style="379" customWidth="1"/>
    <col min="775" max="775" width="24.1796875" style="379" customWidth="1"/>
    <col min="776" max="1024" width="10.26953125" style="379"/>
    <col min="1025" max="1025" width="5.26953125" style="379" customWidth="1"/>
    <col min="1026" max="1026" width="17.81640625" style="379" customWidth="1"/>
    <col min="1027" max="1027" width="8.7265625" style="379" customWidth="1"/>
    <col min="1028" max="1028" width="23.54296875" style="379" customWidth="1"/>
    <col min="1029" max="1029" width="20.1796875" style="379" customWidth="1"/>
    <col min="1030" max="1030" width="1.81640625" style="379" customWidth="1"/>
    <col min="1031" max="1031" width="24.1796875" style="379" customWidth="1"/>
    <col min="1032" max="1280" width="10.26953125" style="379"/>
    <col min="1281" max="1281" width="5.26953125" style="379" customWidth="1"/>
    <col min="1282" max="1282" width="17.81640625" style="379" customWidth="1"/>
    <col min="1283" max="1283" width="8.7265625" style="379" customWidth="1"/>
    <col min="1284" max="1284" width="23.54296875" style="379" customWidth="1"/>
    <col min="1285" max="1285" width="20.1796875" style="379" customWidth="1"/>
    <col min="1286" max="1286" width="1.81640625" style="379" customWidth="1"/>
    <col min="1287" max="1287" width="24.1796875" style="379" customWidth="1"/>
    <col min="1288" max="1536" width="10.26953125" style="379"/>
    <col min="1537" max="1537" width="5.26953125" style="379" customWidth="1"/>
    <col min="1538" max="1538" width="17.81640625" style="379" customWidth="1"/>
    <col min="1539" max="1539" width="8.7265625" style="379" customWidth="1"/>
    <col min="1540" max="1540" width="23.54296875" style="379" customWidth="1"/>
    <col min="1541" max="1541" width="20.1796875" style="379" customWidth="1"/>
    <col min="1542" max="1542" width="1.81640625" style="379" customWidth="1"/>
    <col min="1543" max="1543" width="24.1796875" style="379" customWidth="1"/>
    <col min="1544" max="1792" width="10.26953125" style="379"/>
    <col min="1793" max="1793" width="5.26953125" style="379" customWidth="1"/>
    <col min="1794" max="1794" width="17.81640625" style="379" customWidth="1"/>
    <col min="1795" max="1795" width="8.7265625" style="379" customWidth="1"/>
    <col min="1796" max="1796" width="23.54296875" style="379" customWidth="1"/>
    <col min="1797" max="1797" width="20.1796875" style="379" customWidth="1"/>
    <col min="1798" max="1798" width="1.81640625" style="379" customWidth="1"/>
    <col min="1799" max="1799" width="24.1796875" style="379" customWidth="1"/>
    <col min="1800" max="2048" width="10.26953125" style="379"/>
    <col min="2049" max="2049" width="5.26953125" style="379" customWidth="1"/>
    <col min="2050" max="2050" width="17.81640625" style="379" customWidth="1"/>
    <col min="2051" max="2051" width="8.7265625" style="379" customWidth="1"/>
    <col min="2052" max="2052" width="23.54296875" style="379" customWidth="1"/>
    <col min="2053" max="2053" width="20.1796875" style="379" customWidth="1"/>
    <col min="2054" max="2054" width="1.81640625" style="379" customWidth="1"/>
    <col min="2055" max="2055" width="24.1796875" style="379" customWidth="1"/>
    <col min="2056" max="2304" width="10.26953125" style="379"/>
    <col min="2305" max="2305" width="5.26953125" style="379" customWidth="1"/>
    <col min="2306" max="2306" width="17.81640625" style="379" customWidth="1"/>
    <col min="2307" max="2307" width="8.7265625" style="379" customWidth="1"/>
    <col min="2308" max="2308" width="23.54296875" style="379" customWidth="1"/>
    <col min="2309" max="2309" width="20.1796875" style="379" customWidth="1"/>
    <col min="2310" max="2310" width="1.81640625" style="379" customWidth="1"/>
    <col min="2311" max="2311" width="24.1796875" style="379" customWidth="1"/>
    <col min="2312" max="2560" width="10.26953125" style="379"/>
    <col min="2561" max="2561" width="5.26953125" style="379" customWidth="1"/>
    <col min="2562" max="2562" width="17.81640625" style="379" customWidth="1"/>
    <col min="2563" max="2563" width="8.7265625" style="379" customWidth="1"/>
    <col min="2564" max="2564" width="23.54296875" style="379" customWidth="1"/>
    <col min="2565" max="2565" width="20.1796875" style="379" customWidth="1"/>
    <col min="2566" max="2566" width="1.81640625" style="379" customWidth="1"/>
    <col min="2567" max="2567" width="24.1796875" style="379" customWidth="1"/>
    <col min="2568" max="2816" width="10.26953125" style="379"/>
    <col min="2817" max="2817" width="5.26953125" style="379" customWidth="1"/>
    <col min="2818" max="2818" width="17.81640625" style="379" customWidth="1"/>
    <col min="2819" max="2819" width="8.7265625" style="379" customWidth="1"/>
    <col min="2820" max="2820" width="23.54296875" style="379" customWidth="1"/>
    <col min="2821" max="2821" width="20.1796875" style="379" customWidth="1"/>
    <col min="2822" max="2822" width="1.81640625" style="379" customWidth="1"/>
    <col min="2823" max="2823" width="24.1796875" style="379" customWidth="1"/>
    <col min="2824" max="3072" width="10.26953125" style="379"/>
    <col min="3073" max="3073" width="5.26953125" style="379" customWidth="1"/>
    <col min="3074" max="3074" width="17.81640625" style="379" customWidth="1"/>
    <col min="3075" max="3075" width="8.7265625" style="379" customWidth="1"/>
    <col min="3076" max="3076" width="23.54296875" style="379" customWidth="1"/>
    <col min="3077" max="3077" width="20.1796875" style="379" customWidth="1"/>
    <col min="3078" max="3078" width="1.81640625" style="379" customWidth="1"/>
    <col min="3079" max="3079" width="24.1796875" style="379" customWidth="1"/>
    <col min="3080" max="3328" width="10.26953125" style="379"/>
    <col min="3329" max="3329" width="5.26953125" style="379" customWidth="1"/>
    <col min="3330" max="3330" width="17.81640625" style="379" customWidth="1"/>
    <col min="3331" max="3331" width="8.7265625" style="379" customWidth="1"/>
    <col min="3332" max="3332" width="23.54296875" style="379" customWidth="1"/>
    <col min="3333" max="3333" width="20.1796875" style="379" customWidth="1"/>
    <col min="3334" max="3334" width="1.81640625" style="379" customWidth="1"/>
    <col min="3335" max="3335" width="24.1796875" style="379" customWidth="1"/>
    <col min="3336" max="3584" width="10.26953125" style="379"/>
    <col min="3585" max="3585" width="5.26953125" style="379" customWidth="1"/>
    <col min="3586" max="3586" width="17.81640625" style="379" customWidth="1"/>
    <col min="3587" max="3587" width="8.7265625" style="379" customWidth="1"/>
    <col min="3588" max="3588" width="23.54296875" style="379" customWidth="1"/>
    <col min="3589" max="3589" width="20.1796875" style="379" customWidth="1"/>
    <col min="3590" max="3590" width="1.81640625" style="379" customWidth="1"/>
    <col min="3591" max="3591" width="24.1796875" style="379" customWidth="1"/>
    <col min="3592" max="3840" width="10.26953125" style="379"/>
    <col min="3841" max="3841" width="5.26953125" style="379" customWidth="1"/>
    <col min="3842" max="3842" width="17.81640625" style="379" customWidth="1"/>
    <col min="3843" max="3843" width="8.7265625" style="379" customWidth="1"/>
    <col min="3844" max="3844" width="23.54296875" style="379" customWidth="1"/>
    <col min="3845" max="3845" width="20.1796875" style="379" customWidth="1"/>
    <col min="3846" max="3846" width="1.81640625" style="379" customWidth="1"/>
    <col min="3847" max="3847" width="24.1796875" style="379" customWidth="1"/>
    <col min="3848" max="4096" width="10.26953125" style="379"/>
    <col min="4097" max="4097" width="5.26953125" style="379" customWidth="1"/>
    <col min="4098" max="4098" width="17.81640625" style="379" customWidth="1"/>
    <col min="4099" max="4099" width="8.7265625" style="379" customWidth="1"/>
    <col min="4100" max="4100" width="23.54296875" style="379" customWidth="1"/>
    <col min="4101" max="4101" width="20.1796875" style="379" customWidth="1"/>
    <col min="4102" max="4102" width="1.81640625" style="379" customWidth="1"/>
    <col min="4103" max="4103" width="24.1796875" style="379" customWidth="1"/>
    <col min="4104" max="4352" width="10.26953125" style="379"/>
    <col min="4353" max="4353" width="5.26953125" style="379" customWidth="1"/>
    <col min="4354" max="4354" width="17.81640625" style="379" customWidth="1"/>
    <col min="4355" max="4355" width="8.7265625" style="379" customWidth="1"/>
    <col min="4356" max="4356" width="23.54296875" style="379" customWidth="1"/>
    <col min="4357" max="4357" width="20.1796875" style="379" customWidth="1"/>
    <col min="4358" max="4358" width="1.81640625" style="379" customWidth="1"/>
    <col min="4359" max="4359" width="24.1796875" style="379" customWidth="1"/>
    <col min="4360" max="4608" width="10.26953125" style="379"/>
    <col min="4609" max="4609" width="5.26953125" style="379" customWidth="1"/>
    <col min="4610" max="4610" width="17.81640625" style="379" customWidth="1"/>
    <col min="4611" max="4611" width="8.7265625" style="379" customWidth="1"/>
    <col min="4612" max="4612" width="23.54296875" style="379" customWidth="1"/>
    <col min="4613" max="4613" width="20.1796875" style="379" customWidth="1"/>
    <col min="4614" max="4614" width="1.81640625" style="379" customWidth="1"/>
    <col min="4615" max="4615" width="24.1796875" style="379" customWidth="1"/>
    <col min="4616" max="4864" width="10.26953125" style="379"/>
    <col min="4865" max="4865" width="5.26953125" style="379" customWidth="1"/>
    <col min="4866" max="4866" width="17.81640625" style="379" customWidth="1"/>
    <col min="4867" max="4867" width="8.7265625" style="379" customWidth="1"/>
    <col min="4868" max="4868" width="23.54296875" style="379" customWidth="1"/>
    <col min="4869" max="4869" width="20.1796875" style="379" customWidth="1"/>
    <col min="4870" max="4870" width="1.81640625" style="379" customWidth="1"/>
    <col min="4871" max="4871" width="24.1796875" style="379" customWidth="1"/>
    <col min="4872" max="5120" width="10.26953125" style="379"/>
    <col min="5121" max="5121" width="5.26953125" style="379" customWidth="1"/>
    <col min="5122" max="5122" width="17.81640625" style="379" customWidth="1"/>
    <col min="5123" max="5123" width="8.7265625" style="379" customWidth="1"/>
    <col min="5124" max="5124" width="23.54296875" style="379" customWidth="1"/>
    <col min="5125" max="5125" width="20.1796875" style="379" customWidth="1"/>
    <col min="5126" max="5126" width="1.81640625" style="379" customWidth="1"/>
    <col min="5127" max="5127" width="24.1796875" style="379" customWidth="1"/>
    <col min="5128" max="5376" width="10.26953125" style="379"/>
    <col min="5377" max="5377" width="5.26953125" style="379" customWidth="1"/>
    <col min="5378" max="5378" width="17.81640625" style="379" customWidth="1"/>
    <col min="5379" max="5379" width="8.7265625" style="379" customWidth="1"/>
    <col min="5380" max="5380" width="23.54296875" style="379" customWidth="1"/>
    <col min="5381" max="5381" width="20.1796875" style="379" customWidth="1"/>
    <col min="5382" max="5382" width="1.81640625" style="379" customWidth="1"/>
    <col min="5383" max="5383" width="24.1796875" style="379" customWidth="1"/>
    <col min="5384" max="5632" width="10.26953125" style="379"/>
    <col min="5633" max="5633" width="5.26953125" style="379" customWidth="1"/>
    <col min="5634" max="5634" width="17.81640625" style="379" customWidth="1"/>
    <col min="5635" max="5635" width="8.7265625" style="379" customWidth="1"/>
    <col min="5636" max="5636" width="23.54296875" style="379" customWidth="1"/>
    <col min="5637" max="5637" width="20.1796875" style="379" customWidth="1"/>
    <col min="5638" max="5638" width="1.81640625" style="379" customWidth="1"/>
    <col min="5639" max="5639" width="24.1796875" style="379" customWidth="1"/>
    <col min="5640" max="5888" width="10.26953125" style="379"/>
    <col min="5889" max="5889" width="5.26953125" style="379" customWidth="1"/>
    <col min="5890" max="5890" width="17.81640625" style="379" customWidth="1"/>
    <col min="5891" max="5891" width="8.7265625" style="379" customWidth="1"/>
    <col min="5892" max="5892" width="23.54296875" style="379" customWidth="1"/>
    <col min="5893" max="5893" width="20.1796875" style="379" customWidth="1"/>
    <col min="5894" max="5894" width="1.81640625" style="379" customWidth="1"/>
    <col min="5895" max="5895" width="24.1796875" style="379" customWidth="1"/>
    <col min="5896" max="6144" width="10.26953125" style="379"/>
    <col min="6145" max="6145" width="5.26953125" style="379" customWidth="1"/>
    <col min="6146" max="6146" width="17.81640625" style="379" customWidth="1"/>
    <col min="6147" max="6147" width="8.7265625" style="379" customWidth="1"/>
    <col min="6148" max="6148" width="23.54296875" style="379" customWidth="1"/>
    <col min="6149" max="6149" width="20.1796875" style="379" customWidth="1"/>
    <col min="6150" max="6150" width="1.81640625" style="379" customWidth="1"/>
    <col min="6151" max="6151" width="24.1796875" style="379" customWidth="1"/>
    <col min="6152" max="6400" width="10.26953125" style="379"/>
    <col min="6401" max="6401" width="5.26953125" style="379" customWidth="1"/>
    <col min="6402" max="6402" width="17.81640625" style="379" customWidth="1"/>
    <col min="6403" max="6403" width="8.7265625" style="379" customWidth="1"/>
    <col min="6404" max="6404" width="23.54296875" style="379" customWidth="1"/>
    <col min="6405" max="6405" width="20.1796875" style="379" customWidth="1"/>
    <col min="6406" max="6406" width="1.81640625" style="379" customWidth="1"/>
    <col min="6407" max="6407" width="24.1796875" style="379" customWidth="1"/>
    <col min="6408" max="6656" width="10.26953125" style="379"/>
    <col min="6657" max="6657" width="5.26953125" style="379" customWidth="1"/>
    <col min="6658" max="6658" width="17.81640625" style="379" customWidth="1"/>
    <col min="6659" max="6659" width="8.7265625" style="379" customWidth="1"/>
    <col min="6660" max="6660" width="23.54296875" style="379" customWidth="1"/>
    <col min="6661" max="6661" width="20.1796875" style="379" customWidth="1"/>
    <col min="6662" max="6662" width="1.81640625" style="379" customWidth="1"/>
    <col min="6663" max="6663" width="24.1796875" style="379" customWidth="1"/>
    <col min="6664" max="6912" width="10.26953125" style="379"/>
    <col min="6913" max="6913" width="5.26953125" style="379" customWidth="1"/>
    <col min="6914" max="6914" width="17.81640625" style="379" customWidth="1"/>
    <col min="6915" max="6915" width="8.7265625" style="379" customWidth="1"/>
    <col min="6916" max="6916" width="23.54296875" style="379" customWidth="1"/>
    <col min="6917" max="6917" width="20.1796875" style="379" customWidth="1"/>
    <col min="6918" max="6918" width="1.81640625" style="379" customWidth="1"/>
    <col min="6919" max="6919" width="24.1796875" style="379" customWidth="1"/>
    <col min="6920" max="7168" width="10.26953125" style="379"/>
    <col min="7169" max="7169" width="5.26953125" style="379" customWidth="1"/>
    <col min="7170" max="7170" width="17.81640625" style="379" customWidth="1"/>
    <col min="7171" max="7171" width="8.7265625" style="379" customWidth="1"/>
    <col min="7172" max="7172" width="23.54296875" style="379" customWidth="1"/>
    <col min="7173" max="7173" width="20.1796875" style="379" customWidth="1"/>
    <col min="7174" max="7174" width="1.81640625" style="379" customWidth="1"/>
    <col min="7175" max="7175" width="24.1796875" style="379" customWidth="1"/>
    <col min="7176" max="7424" width="10.26953125" style="379"/>
    <col min="7425" max="7425" width="5.26953125" style="379" customWidth="1"/>
    <col min="7426" max="7426" width="17.81640625" style="379" customWidth="1"/>
    <col min="7427" max="7427" width="8.7265625" style="379" customWidth="1"/>
    <col min="7428" max="7428" width="23.54296875" style="379" customWidth="1"/>
    <col min="7429" max="7429" width="20.1796875" style="379" customWidth="1"/>
    <col min="7430" max="7430" width="1.81640625" style="379" customWidth="1"/>
    <col min="7431" max="7431" width="24.1796875" style="379" customWidth="1"/>
    <col min="7432" max="7680" width="10.26953125" style="379"/>
    <col min="7681" max="7681" width="5.26953125" style="379" customWidth="1"/>
    <col min="7682" max="7682" width="17.81640625" style="379" customWidth="1"/>
    <col min="7683" max="7683" width="8.7265625" style="379" customWidth="1"/>
    <col min="7684" max="7684" width="23.54296875" style="379" customWidth="1"/>
    <col min="7685" max="7685" width="20.1796875" style="379" customWidth="1"/>
    <col min="7686" max="7686" width="1.81640625" style="379" customWidth="1"/>
    <col min="7687" max="7687" width="24.1796875" style="379" customWidth="1"/>
    <col min="7688" max="7936" width="10.26953125" style="379"/>
    <col min="7937" max="7937" width="5.26953125" style="379" customWidth="1"/>
    <col min="7938" max="7938" width="17.81640625" style="379" customWidth="1"/>
    <col min="7939" max="7939" width="8.7265625" style="379" customWidth="1"/>
    <col min="7940" max="7940" width="23.54296875" style="379" customWidth="1"/>
    <col min="7941" max="7941" width="20.1796875" style="379" customWidth="1"/>
    <col min="7942" max="7942" width="1.81640625" style="379" customWidth="1"/>
    <col min="7943" max="7943" width="24.1796875" style="379" customWidth="1"/>
    <col min="7944" max="8192" width="10.26953125" style="379"/>
    <col min="8193" max="8193" width="5.26953125" style="379" customWidth="1"/>
    <col min="8194" max="8194" width="17.81640625" style="379" customWidth="1"/>
    <col min="8195" max="8195" width="8.7265625" style="379" customWidth="1"/>
    <col min="8196" max="8196" width="23.54296875" style="379" customWidth="1"/>
    <col min="8197" max="8197" width="20.1796875" style="379" customWidth="1"/>
    <col min="8198" max="8198" width="1.81640625" style="379" customWidth="1"/>
    <col min="8199" max="8199" width="24.1796875" style="379" customWidth="1"/>
    <col min="8200" max="8448" width="10.26953125" style="379"/>
    <col min="8449" max="8449" width="5.26953125" style="379" customWidth="1"/>
    <col min="8450" max="8450" width="17.81640625" style="379" customWidth="1"/>
    <col min="8451" max="8451" width="8.7265625" style="379" customWidth="1"/>
    <col min="8452" max="8452" width="23.54296875" style="379" customWidth="1"/>
    <col min="8453" max="8453" width="20.1796875" style="379" customWidth="1"/>
    <col min="8454" max="8454" width="1.81640625" style="379" customWidth="1"/>
    <col min="8455" max="8455" width="24.1796875" style="379" customWidth="1"/>
    <col min="8456" max="8704" width="10.26953125" style="379"/>
    <col min="8705" max="8705" width="5.26953125" style="379" customWidth="1"/>
    <col min="8706" max="8706" width="17.81640625" style="379" customWidth="1"/>
    <col min="8707" max="8707" width="8.7265625" style="379" customWidth="1"/>
    <col min="8708" max="8708" width="23.54296875" style="379" customWidth="1"/>
    <col min="8709" max="8709" width="20.1796875" style="379" customWidth="1"/>
    <col min="8710" max="8710" width="1.81640625" style="379" customWidth="1"/>
    <col min="8711" max="8711" width="24.1796875" style="379" customWidth="1"/>
    <col min="8712" max="8960" width="10.26953125" style="379"/>
    <col min="8961" max="8961" width="5.26953125" style="379" customWidth="1"/>
    <col min="8962" max="8962" width="17.81640625" style="379" customWidth="1"/>
    <col min="8963" max="8963" width="8.7265625" style="379" customWidth="1"/>
    <col min="8964" max="8964" width="23.54296875" style="379" customWidth="1"/>
    <col min="8965" max="8965" width="20.1796875" style="379" customWidth="1"/>
    <col min="8966" max="8966" width="1.81640625" style="379" customWidth="1"/>
    <col min="8967" max="8967" width="24.1796875" style="379" customWidth="1"/>
    <col min="8968" max="9216" width="10.26953125" style="379"/>
    <col min="9217" max="9217" width="5.26953125" style="379" customWidth="1"/>
    <col min="9218" max="9218" width="17.81640625" style="379" customWidth="1"/>
    <col min="9219" max="9219" width="8.7265625" style="379" customWidth="1"/>
    <col min="9220" max="9220" width="23.54296875" style="379" customWidth="1"/>
    <col min="9221" max="9221" width="20.1796875" style="379" customWidth="1"/>
    <col min="9222" max="9222" width="1.81640625" style="379" customWidth="1"/>
    <col min="9223" max="9223" width="24.1796875" style="379" customWidth="1"/>
    <col min="9224" max="9472" width="10.26953125" style="379"/>
    <col min="9473" max="9473" width="5.26953125" style="379" customWidth="1"/>
    <col min="9474" max="9474" width="17.81640625" style="379" customWidth="1"/>
    <col min="9475" max="9475" width="8.7265625" style="379" customWidth="1"/>
    <col min="9476" max="9476" width="23.54296875" style="379" customWidth="1"/>
    <col min="9477" max="9477" width="20.1796875" style="379" customWidth="1"/>
    <col min="9478" max="9478" width="1.81640625" style="379" customWidth="1"/>
    <col min="9479" max="9479" width="24.1796875" style="379" customWidth="1"/>
    <col min="9480" max="9728" width="10.26953125" style="379"/>
    <col min="9729" max="9729" width="5.26953125" style="379" customWidth="1"/>
    <col min="9730" max="9730" width="17.81640625" style="379" customWidth="1"/>
    <col min="9731" max="9731" width="8.7265625" style="379" customWidth="1"/>
    <col min="9732" max="9732" width="23.54296875" style="379" customWidth="1"/>
    <col min="9733" max="9733" width="20.1796875" style="379" customWidth="1"/>
    <col min="9734" max="9734" width="1.81640625" style="379" customWidth="1"/>
    <col min="9735" max="9735" width="24.1796875" style="379" customWidth="1"/>
    <col min="9736" max="9984" width="10.26953125" style="379"/>
    <col min="9985" max="9985" width="5.26953125" style="379" customWidth="1"/>
    <col min="9986" max="9986" width="17.81640625" style="379" customWidth="1"/>
    <col min="9987" max="9987" width="8.7265625" style="379" customWidth="1"/>
    <col min="9988" max="9988" width="23.54296875" style="379" customWidth="1"/>
    <col min="9989" max="9989" width="20.1796875" style="379" customWidth="1"/>
    <col min="9990" max="9990" width="1.81640625" style="379" customWidth="1"/>
    <col min="9991" max="9991" width="24.1796875" style="379" customWidth="1"/>
    <col min="9992" max="10240" width="10.26953125" style="379"/>
    <col min="10241" max="10241" width="5.26953125" style="379" customWidth="1"/>
    <col min="10242" max="10242" width="17.81640625" style="379" customWidth="1"/>
    <col min="10243" max="10243" width="8.7265625" style="379" customWidth="1"/>
    <col min="10244" max="10244" width="23.54296875" style="379" customWidth="1"/>
    <col min="10245" max="10245" width="20.1796875" style="379" customWidth="1"/>
    <col min="10246" max="10246" width="1.81640625" style="379" customWidth="1"/>
    <col min="10247" max="10247" width="24.1796875" style="379" customWidth="1"/>
    <col min="10248" max="10496" width="10.26953125" style="379"/>
    <col min="10497" max="10497" width="5.26953125" style="379" customWidth="1"/>
    <col min="10498" max="10498" width="17.81640625" style="379" customWidth="1"/>
    <col min="10499" max="10499" width="8.7265625" style="379" customWidth="1"/>
    <col min="10500" max="10500" width="23.54296875" style="379" customWidth="1"/>
    <col min="10501" max="10501" width="20.1796875" style="379" customWidth="1"/>
    <col min="10502" max="10502" width="1.81640625" style="379" customWidth="1"/>
    <col min="10503" max="10503" width="24.1796875" style="379" customWidth="1"/>
    <col min="10504" max="10752" width="10.26953125" style="379"/>
    <col min="10753" max="10753" width="5.26953125" style="379" customWidth="1"/>
    <col min="10754" max="10754" width="17.81640625" style="379" customWidth="1"/>
    <col min="10755" max="10755" width="8.7265625" style="379" customWidth="1"/>
    <col min="10756" max="10756" width="23.54296875" style="379" customWidth="1"/>
    <col min="10757" max="10757" width="20.1796875" style="379" customWidth="1"/>
    <col min="10758" max="10758" width="1.81640625" style="379" customWidth="1"/>
    <col min="10759" max="10759" width="24.1796875" style="379" customWidth="1"/>
    <col min="10760" max="11008" width="10.26953125" style="379"/>
    <col min="11009" max="11009" width="5.26953125" style="379" customWidth="1"/>
    <col min="11010" max="11010" width="17.81640625" style="379" customWidth="1"/>
    <col min="11011" max="11011" width="8.7265625" style="379" customWidth="1"/>
    <col min="11012" max="11012" width="23.54296875" style="379" customWidth="1"/>
    <col min="11013" max="11013" width="20.1796875" style="379" customWidth="1"/>
    <col min="11014" max="11014" width="1.81640625" style="379" customWidth="1"/>
    <col min="11015" max="11015" width="24.1796875" style="379" customWidth="1"/>
    <col min="11016" max="11264" width="10.26953125" style="379"/>
    <col min="11265" max="11265" width="5.26953125" style="379" customWidth="1"/>
    <col min="11266" max="11266" width="17.81640625" style="379" customWidth="1"/>
    <col min="11267" max="11267" width="8.7265625" style="379" customWidth="1"/>
    <col min="11268" max="11268" width="23.54296875" style="379" customWidth="1"/>
    <col min="11269" max="11269" width="20.1796875" style="379" customWidth="1"/>
    <col min="11270" max="11270" width="1.81640625" style="379" customWidth="1"/>
    <col min="11271" max="11271" width="24.1796875" style="379" customWidth="1"/>
    <col min="11272" max="11520" width="10.26953125" style="379"/>
    <col min="11521" max="11521" width="5.26953125" style="379" customWidth="1"/>
    <col min="11522" max="11522" width="17.81640625" style="379" customWidth="1"/>
    <col min="11523" max="11523" width="8.7265625" style="379" customWidth="1"/>
    <col min="11524" max="11524" width="23.54296875" style="379" customWidth="1"/>
    <col min="11525" max="11525" width="20.1796875" style="379" customWidth="1"/>
    <col min="11526" max="11526" width="1.81640625" style="379" customWidth="1"/>
    <col min="11527" max="11527" width="24.1796875" style="379" customWidth="1"/>
    <col min="11528" max="11776" width="10.26953125" style="379"/>
    <col min="11777" max="11777" width="5.26953125" style="379" customWidth="1"/>
    <col min="11778" max="11778" width="17.81640625" style="379" customWidth="1"/>
    <col min="11779" max="11779" width="8.7265625" style="379" customWidth="1"/>
    <col min="11780" max="11780" width="23.54296875" style="379" customWidth="1"/>
    <col min="11781" max="11781" width="20.1796875" style="379" customWidth="1"/>
    <col min="11782" max="11782" width="1.81640625" style="379" customWidth="1"/>
    <col min="11783" max="11783" width="24.1796875" style="379" customWidth="1"/>
    <col min="11784" max="12032" width="10.26953125" style="379"/>
    <col min="12033" max="12033" width="5.26953125" style="379" customWidth="1"/>
    <col min="12034" max="12034" width="17.81640625" style="379" customWidth="1"/>
    <col min="12035" max="12035" width="8.7265625" style="379" customWidth="1"/>
    <col min="12036" max="12036" width="23.54296875" style="379" customWidth="1"/>
    <col min="12037" max="12037" width="20.1796875" style="379" customWidth="1"/>
    <col min="12038" max="12038" width="1.81640625" style="379" customWidth="1"/>
    <col min="12039" max="12039" width="24.1796875" style="379" customWidth="1"/>
    <col min="12040" max="12288" width="10.26953125" style="379"/>
    <col min="12289" max="12289" width="5.26953125" style="379" customWidth="1"/>
    <col min="12290" max="12290" width="17.81640625" style="379" customWidth="1"/>
    <col min="12291" max="12291" width="8.7265625" style="379" customWidth="1"/>
    <col min="12292" max="12292" width="23.54296875" style="379" customWidth="1"/>
    <col min="12293" max="12293" width="20.1796875" style="379" customWidth="1"/>
    <col min="12294" max="12294" width="1.81640625" style="379" customWidth="1"/>
    <col min="12295" max="12295" width="24.1796875" style="379" customWidth="1"/>
    <col min="12296" max="12544" width="10.26953125" style="379"/>
    <col min="12545" max="12545" width="5.26953125" style="379" customWidth="1"/>
    <col min="12546" max="12546" width="17.81640625" style="379" customWidth="1"/>
    <col min="12547" max="12547" width="8.7265625" style="379" customWidth="1"/>
    <col min="12548" max="12548" width="23.54296875" style="379" customWidth="1"/>
    <col min="12549" max="12549" width="20.1796875" style="379" customWidth="1"/>
    <col min="12550" max="12550" width="1.81640625" style="379" customWidth="1"/>
    <col min="12551" max="12551" width="24.1796875" style="379" customWidth="1"/>
    <col min="12552" max="12800" width="10.26953125" style="379"/>
    <col min="12801" max="12801" width="5.26953125" style="379" customWidth="1"/>
    <col min="12802" max="12802" width="17.81640625" style="379" customWidth="1"/>
    <col min="12803" max="12803" width="8.7265625" style="379" customWidth="1"/>
    <col min="12804" max="12804" width="23.54296875" style="379" customWidth="1"/>
    <col min="12805" max="12805" width="20.1796875" style="379" customWidth="1"/>
    <col min="12806" max="12806" width="1.81640625" style="379" customWidth="1"/>
    <col min="12807" max="12807" width="24.1796875" style="379" customWidth="1"/>
    <col min="12808" max="13056" width="10.26953125" style="379"/>
    <col min="13057" max="13057" width="5.26953125" style="379" customWidth="1"/>
    <col min="13058" max="13058" width="17.81640625" style="379" customWidth="1"/>
    <col min="13059" max="13059" width="8.7265625" style="379" customWidth="1"/>
    <col min="13060" max="13060" width="23.54296875" style="379" customWidth="1"/>
    <col min="13061" max="13061" width="20.1796875" style="379" customWidth="1"/>
    <col min="13062" max="13062" width="1.81640625" style="379" customWidth="1"/>
    <col min="13063" max="13063" width="24.1796875" style="379" customWidth="1"/>
    <col min="13064" max="13312" width="10.26953125" style="379"/>
    <col min="13313" max="13313" width="5.26953125" style="379" customWidth="1"/>
    <col min="13314" max="13314" width="17.81640625" style="379" customWidth="1"/>
    <col min="13315" max="13315" width="8.7265625" style="379" customWidth="1"/>
    <col min="13316" max="13316" width="23.54296875" style="379" customWidth="1"/>
    <col min="13317" max="13317" width="20.1796875" style="379" customWidth="1"/>
    <col min="13318" max="13318" width="1.81640625" style="379" customWidth="1"/>
    <col min="13319" max="13319" width="24.1796875" style="379" customWidth="1"/>
    <col min="13320" max="13568" width="10.26953125" style="379"/>
    <col min="13569" max="13569" width="5.26953125" style="379" customWidth="1"/>
    <col min="13570" max="13570" width="17.81640625" style="379" customWidth="1"/>
    <col min="13571" max="13571" width="8.7265625" style="379" customWidth="1"/>
    <col min="13572" max="13572" width="23.54296875" style="379" customWidth="1"/>
    <col min="13573" max="13573" width="20.1796875" style="379" customWidth="1"/>
    <col min="13574" max="13574" width="1.81640625" style="379" customWidth="1"/>
    <col min="13575" max="13575" width="24.1796875" style="379" customWidth="1"/>
    <col min="13576" max="13824" width="10.26953125" style="379"/>
    <col min="13825" max="13825" width="5.26953125" style="379" customWidth="1"/>
    <col min="13826" max="13826" width="17.81640625" style="379" customWidth="1"/>
    <col min="13827" max="13827" width="8.7265625" style="379" customWidth="1"/>
    <col min="13828" max="13828" width="23.54296875" style="379" customWidth="1"/>
    <col min="13829" max="13829" width="20.1796875" style="379" customWidth="1"/>
    <col min="13830" max="13830" width="1.81640625" style="379" customWidth="1"/>
    <col min="13831" max="13831" width="24.1796875" style="379" customWidth="1"/>
    <col min="13832" max="14080" width="10.26953125" style="379"/>
    <col min="14081" max="14081" width="5.26953125" style="379" customWidth="1"/>
    <col min="14082" max="14082" width="17.81640625" style="379" customWidth="1"/>
    <col min="14083" max="14083" width="8.7265625" style="379" customWidth="1"/>
    <col min="14084" max="14084" width="23.54296875" style="379" customWidth="1"/>
    <col min="14085" max="14085" width="20.1796875" style="379" customWidth="1"/>
    <col min="14086" max="14086" width="1.81640625" style="379" customWidth="1"/>
    <col min="14087" max="14087" width="24.1796875" style="379" customWidth="1"/>
    <col min="14088" max="14336" width="10.26953125" style="379"/>
    <col min="14337" max="14337" width="5.26953125" style="379" customWidth="1"/>
    <col min="14338" max="14338" width="17.81640625" style="379" customWidth="1"/>
    <col min="14339" max="14339" width="8.7265625" style="379" customWidth="1"/>
    <col min="14340" max="14340" width="23.54296875" style="379" customWidth="1"/>
    <col min="14341" max="14341" width="20.1796875" style="379" customWidth="1"/>
    <col min="14342" max="14342" width="1.81640625" style="379" customWidth="1"/>
    <col min="14343" max="14343" width="24.1796875" style="379" customWidth="1"/>
    <col min="14344" max="14592" width="10.26953125" style="379"/>
    <col min="14593" max="14593" width="5.26953125" style="379" customWidth="1"/>
    <col min="14594" max="14594" width="17.81640625" style="379" customWidth="1"/>
    <col min="14595" max="14595" width="8.7265625" style="379" customWidth="1"/>
    <col min="14596" max="14596" width="23.54296875" style="379" customWidth="1"/>
    <col min="14597" max="14597" width="20.1796875" style="379" customWidth="1"/>
    <col min="14598" max="14598" width="1.81640625" style="379" customWidth="1"/>
    <col min="14599" max="14599" width="24.1796875" style="379" customWidth="1"/>
    <col min="14600" max="14848" width="10.26953125" style="379"/>
    <col min="14849" max="14849" width="5.26953125" style="379" customWidth="1"/>
    <col min="14850" max="14850" width="17.81640625" style="379" customWidth="1"/>
    <col min="14851" max="14851" width="8.7265625" style="379" customWidth="1"/>
    <col min="14852" max="14852" width="23.54296875" style="379" customWidth="1"/>
    <col min="14853" max="14853" width="20.1796875" style="379" customWidth="1"/>
    <col min="14854" max="14854" width="1.81640625" style="379" customWidth="1"/>
    <col min="14855" max="14855" width="24.1796875" style="379" customWidth="1"/>
    <col min="14856" max="15104" width="10.26953125" style="379"/>
    <col min="15105" max="15105" width="5.26953125" style="379" customWidth="1"/>
    <col min="15106" max="15106" width="17.81640625" style="379" customWidth="1"/>
    <col min="15107" max="15107" width="8.7265625" style="379" customWidth="1"/>
    <col min="15108" max="15108" width="23.54296875" style="379" customWidth="1"/>
    <col min="15109" max="15109" width="20.1796875" style="379" customWidth="1"/>
    <col min="15110" max="15110" width="1.81640625" style="379" customWidth="1"/>
    <col min="15111" max="15111" width="24.1796875" style="379" customWidth="1"/>
    <col min="15112" max="15360" width="10.26953125" style="379"/>
    <col min="15361" max="15361" width="5.26953125" style="379" customWidth="1"/>
    <col min="15362" max="15362" width="17.81640625" style="379" customWidth="1"/>
    <col min="15363" max="15363" width="8.7265625" style="379" customWidth="1"/>
    <col min="15364" max="15364" width="23.54296875" style="379" customWidth="1"/>
    <col min="15365" max="15365" width="20.1796875" style="379" customWidth="1"/>
    <col min="15366" max="15366" width="1.81640625" style="379" customWidth="1"/>
    <col min="15367" max="15367" width="24.1796875" style="379" customWidth="1"/>
    <col min="15368" max="15616" width="10.26953125" style="379"/>
    <col min="15617" max="15617" width="5.26953125" style="379" customWidth="1"/>
    <col min="15618" max="15618" width="17.81640625" style="379" customWidth="1"/>
    <col min="15619" max="15619" width="8.7265625" style="379" customWidth="1"/>
    <col min="15620" max="15620" width="23.54296875" style="379" customWidth="1"/>
    <col min="15621" max="15621" width="20.1796875" style="379" customWidth="1"/>
    <col min="15622" max="15622" width="1.81640625" style="379" customWidth="1"/>
    <col min="15623" max="15623" width="24.1796875" style="379" customWidth="1"/>
    <col min="15624" max="15872" width="10.26953125" style="379"/>
    <col min="15873" max="15873" width="5.26953125" style="379" customWidth="1"/>
    <col min="15874" max="15874" width="17.81640625" style="379" customWidth="1"/>
    <col min="15875" max="15875" width="8.7265625" style="379" customWidth="1"/>
    <col min="15876" max="15876" width="23.54296875" style="379" customWidth="1"/>
    <col min="15877" max="15877" width="20.1796875" style="379" customWidth="1"/>
    <col min="15878" max="15878" width="1.81640625" style="379" customWidth="1"/>
    <col min="15879" max="15879" width="24.1796875" style="379" customWidth="1"/>
    <col min="15880" max="16128" width="10.26953125" style="379"/>
    <col min="16129" max="16129" width="5.26953125" style="379" customWidth="1"/>
    <col min="16130" max="16130" width="17.81640625" style="379" customWidth="1"/>
    <col min="16131" max="16131" width="8.7265625" style="379" customWidth="1"/>
    <col min="16132" max="16132" width="23.54296875" style="379" customWidth="1"/>
    <col min="16133" max="16133" width="20.1796875" style="379" customWidth="1"/>
    <col min="16134" max="16134" width="1.81640625" style="379" customWidth="1"/>
    <col min="16135" max="16135" width="24.1796875" style="379" customWidth="1"/>
    <col min="16136" max="16384" width="10.26953125" style="379"/>
  </cols>
  <sheetData>
    <row r="1" spans="1:7" s="359" customFormat="1" ht="12" thickBot="1">
      <c r="A1" s="357" t="str">
        <f>'Annual Report'!$A$2</f>
        <v>Road Initials:    GTC           Year  2013</v>
      </c>
      <c r="B1" s="358"/>
      <c r="C1" s="358"/>
      <c r="G1" s="360">
        <v>15</v>
      </c>
    </row>
    <row r="2" spans="1:7" s="365" customFormat="1" ht="15.75" customHeight="1">
      <c r="A2" s="361" t="s">
        <v>1525</v>
      </c>
      <c r="B2" s="363"/>
      <c r="C2" s="363"/>
      <c r="D2" s="363"/>
      <c r="E2" s="363"/>
      <c r="F2" s="363"/>
      <c r="G2" s="364"/>
    </row>
    <row r="3" spans="1:7" s="365" customFormat="1" ht="15.75" customHeight="1">
      <c r="A3" s="366"/>
      <c r="B3" s="368"/>
      <c r="C3" s="368"/>
      <c r="D3" s="368"/>
      <c r="E3" s="368"/>
      <c r="F3" s="368"/>
      <c r="G3" s="369"/>
    </row>
    <row r="4" spans="1:7" s="373" customFormat="1" ht="11.5">
      <c r="A4" s="370" t="s">
        <v>671</v>
      </c>
      <c r="B4" s="371"/>
      <c r="C4" s="371"/>
      <c r="D4" s="371"/>
      <c r="E4" s="371"/>
      <c r="F4" s="371"/>
      <c r="G4" s="372"/>
    </row>
    <row r="5" spans="1:7" ht="6" customHeight="1">
      <c r="A5" s="374"/>
      <c r="B5" s="376"/>
      <c r="C5" s="376"/>
      <c r="D5" s="377"/>
      <c r="E5" s="377"/>
      <c r="F5" s="377"/>
      <c r="G5" s="378"/>
    </row>
    <row r="6" spans="1:7" ht="6" customHeight="1">
      <c r="A6" s="380"/>
      <c r="B6" s="383"/>
      <c r="C6" s="383"/>
      <c r="D6" s="377"/>
      <c r="E6" s="377"/>
      <c r="F6" s="377"/>
      <c r="G6" s="378"/>
    </row>
    <row r="7" spans="1:7" ht="11.5">
      <c r="A7" s="1992"/>
      <c r="B7" s="2413" t="s">
        <v>1380</v>
      </c>
      <c r="C7" s="1996"/>
      <c r="D7" s="1999"/>
      <c r="E7" s="1989"/>
      <c r="F7" s="1989"/>
      <c r="G7" s="1990"/>
    </row>
    <row r="8" spans="1:7">
      <c r="A8" s="1992"/>
      <c r="B8" s="1996"/>
      <c r="C8" s="1996"/>
      <c r="D8" s="1989"/>
      <c r="E8" s="1989"/>
      <c r="F8" s="1989"/>
      <c r="G8" s="1990"/>
    </row>
    <row r="9" spans="1:7" ht="11.5">
      <c r="A9" s="1992"/>
      <c r="B9" s="390" t="s">
        <v>1788</v>
      </c>
      <c r="C9" s="1989"/>
      <c r="D9" s="1989"/>
      <c r="E9" s="1989"/>
      <c r="F9" s="1989"/>
      <c r="G9" s="1990"/>
    </row>
    <row r="10" spans="1:7" ht="11.5">
      <c r="A10" s="1992"/>
      <c r="B10" s="390" t="s">
        <v>1752</v>
      </c>
      <c r="C10" s="1996"/>
      <c r="D10" s="1989"/>
      <c r="E10" s="1989"/>
      <c r="F10" s="1989"/>
      <c r="G10" s="1990"/>
    </row>
    <row r="11" spans="1:7" ht="11.5">
      <c r="A11" s="1992"/>
      <c r="B11" s="390" t="s">
        <v>1753</v>
      </c>
      <c r="C11" s="1996"/>
      <c r="D11" s="1989"/>
      <c r="E11" s="1989"/>
      <c r="F11" s="1989"/>
      <c r="G11" s="1990"/>
    </row>
    <row r="12" spans="1:7" ht="11.5">
      <c r="A12" s="1992"/>
      <c r="B12" s="390" t="s">
        <v>1781</v>
      </c>
      <c r="C12" s="1996"/>
      <c r="D12" s="1989"/>
      <c r="E12" s="1989"/>
      <c r="F12" s="1989"/>
      <c r="G12" s="1990"/>
    </row>
    <row r="13" spans="1:7" ht="11.5">
      <c r="A13" s="1992"/>
      <c r="B13" s="390" t="s">
        <v>1782</v>
      </c>
      <c r="C13" s="1996"/>
      <c r="D13" s="1989"/>
      <c r="E13" s="1989"/>
      <c r="F13" s="1989"/>
      <c r="G13" s="1990"/>
    </row>
    <row r="14" spans="1:7" ht="11.5">
      <c r="A14" s="1992"/>
      <c r="B14" s="390"/>
      <c r="C14" s="1996"/>
      <c r="D14" s="1989"/>
      <c r="E14" s="1989"/>
      <c r="F14" s="1989"/>
      <c r="G14" s="1990"/>
    </row>
    <row r="15" spans="1:7" ht="11.5">
      <c r="A15" s="1992"/>
      <c r="B15" s="390"/>
      <c r="C15" s="1996"/>
      <c r="D15" s="1989"/>
      <c r="E15" s="1989"/>
      <c r="F15" s="1989"/>
      <c r="G15" s="1990"/>
    </row>
    <row r="16" spans="1:7" ht="11.5">
      <c r="A16" s="1992"/>
      <c r="B16" s="390"/>
      <c r="C16" s="1996"/>
      <c r="D16" s="1989"/>
      <c r="E16" s="1989"/>
      <c r="F16" s="1989"/>
      <c r="G16" s="1990"/>
    </row>
    <row r="17" spans="1:7" ht="8.15" customHeight="1">
      <c r="A17" s="2000"/>
      <c r="B17" s="390"/>
      <c r="C17" s="1999"/>
      <c r="D17" s="2002"/>
      <c r="E17" s="2003"/>
      <c r="F17" s="2003"/>
      <c r="G17" s="2004"/>
    </row>
    <row r="18" spans="1:7" ht="11.5">
      <c r="A18" s="388"/>
      <c r="B18" s="386"/>
      <c r="C18" s="387"/>
      <c r="D18" s="391"/>
      <c r="E18" s="392"/>
      <c r="F18" s="392"/>
      <c r="G18" s="393"/>
    </row>
    <row r="19" spans="1:7" ht="11.5">
      <c r="A19" s="388"/>
      <c r="B19" s="386"/>
      <c r="C19" s="387"/>
      <c r="D19" s="391"/>
      <c r="E19" s="392"/>
      <c r="F19" s="392"/>
      <c r="G19" s="393"/>
    </row>
    <row r="20" spans="1:7" ht="6" customHeight="1">
      <c r="A20" s="512"/>
      <c r="B20" s="386"/>
      <c r="C20" s="387"/>
      <c r="D20" s="391"/>
      <c r="E20" s="392"/>
      <c r="F20" s="392"/>
      <c r="G20" s="393"/>
    </row>
    <row r="21" spans="1:7" ht="8.15" customHeight="1">
      <c r="A21" s="388"/>
      <c r="B21" s="386"/>
      <c r="C21" s="387"/>
      <c r="D21" s="391"/>
      <c r="E21" s="392"/>
      <c r="F21" s="392"/>
      <c r="G21" s="393"/>
    </row>
    <row r="22" spans="1:7" ht="11.5">
      <c r="A22" s="388"/>
      <c r="B22" s="386"/>
      <c r="C22" s="383"/>
      <c r="D22" s="377"/>
      <c r="E22" s="377"/>
      <c r="F22" s="377"/>
      <c r="G22" s="378"/>
    </row>
    <row r="23" spans="1:7" ht="11.5">
      <c r="A23" s="512"/>
      <c r="B23" s="386"/>
      <c r="C23" s="383"/>
      <c r="D23" s="377"/>
      <c r="E23" s="377"/>
      <c r="F23" s="377"/>
      <c r="G23" s="378"/>
    </row>
    <row r="24" spans="1:7" ht="11.5">
      <c r="A24" s="388"/>
      <c r="B24" s="386"/>
      <c r="C24" s="383"/>
      <c r="D24" s="377"/>
      <c r="E24" s="377"/>
      <c r="F24" s="377"/>
      <c r="G24" s="378"/>
    </row>
    <row r="25" spans="1:7" ht="11.5">
      <c r="A25" s="388"/>
      <c r="B25" s="386"/>
      <c r="C25" s="383"/>
      <c r="D25" s="377"/>
      <c r="E25" s="377"/>
      <c r="F25" s="377"/>
      <c r="G25" s="378"/>
    </row>
    <row r="26" spans="1:7" ht="13.9" customHeight="1">
      <c r="A26" s="388"/>
      <c r="B26" s="386"/>
      <c r="C26" s="383"/>
      <c r="D26" s="377"/>
      <c r="E26" s="377"/>
      <c r="F26" s="377"/>
      <c r="G26" s="378"/>
    </row>
    <row r="27" spans="1:7" ht="11.5">
      <c r="A27" s="512"/>
      <c r="B27" s="386"/>
      <c r="C27" s="383"/>
      <c r="D27" s="377"/>
      <c r="E27" s="377"/>
      <c r="F27" s="377"/>
      <c r="G27" s="378"/>
    </row>
    <row r="28" spans="1:7" ht="11.5">
      <c r="A28" s="388"/>
      <c r="B28" s="386"/>
      <c r="C28" s="383"/>
      <c r="D28" s="377"/>
      <c r="E28" s="377"/>
      <c r="F28" s="377"/>
      <c r="G28" s="378"/>
    </row>
    <row r="29" spans="1:7" ht="11.5">
      <c r="A29" s="388"/>
      <c r="B29" s="386"/>
      <c r="C29" s="383"/>
      <c r="D29" s="377"/>
      <c r="E29" s="377"/>
      <c r="F29" s="377"/>
      <c r="G29" s="378"/>
    </row>
    <row r="30" spans="1:7" ht="11.5">
      <c r="A30" s="388"/>
      <c r="B30" s="386"/>
      <c r="C30" s="383"/>
      <c r="D30" s="377"/>
      <c r="E30" s="377"/>
      <c r="F30" s="377"/>
      <c r="G30" s="378"/>
    </row>
    <row r="31" spans="1:7" ht="11.5">
      <c r="A31" s="388"/>
      <c r="B31" s="386"/>
      <c r="C31" s="383"/>
      <c r="D31" s="377"/>
      <c r="E31" s="377"/>
      <c r="F31" s="377"/>
      <c r="G31" s="378"/>
    </row>
    <row r="32" spans="1:7" ht="11.5">
      <c r="A32" s="388"/>
      <c r="B32" s="386"/>
      <c r="C32" s="383"/>
      <c r="D32" s="377"/>
      <c r="E32" s="377"/>
      <c r="F32" s="377"/>
      <c r="G32" s="378"/>
    </row>
    <row r="33" spans="1:7" ht="13.9" customHeight="1">
      <c r="A33" s="388"/>
      <c r="B33" s="386"/>
      <c r="C33" s="383"/>
      <c r="D33" s="377"/>
      <c r="E33" s="377"/>
      <c r="F33" s="377"/>
      <c r="G33" s="378"/>
    </row>
    <row r="34" spans="1:7" ht="11.5">
      <c r="A34" s="388"/>
      <c r="B34" s="386"/>
      <c r="C34" s="383"/>
      <c r="D34" s="377"/>
      <c r="E34" s="377"/>
      <c r="F34" s="377"/>
      <c r="G34" s="378"/>
    </row>
    <row r="35" spans="1:7" ht="8.15" customHeight="1">
      <c r="A35" s="388"/>
      <c r="B35" s="386"/>
      <c r="C35" s="383"/>
      <c r="D35" s="377"/>
      <c r="E35" s="377"/>
      <c r="F35" s="377"/>
      <c r="G35" s="378"/>
    </row>
    <row r="36" spans="1:7" ht="11.5">
      <c r="A36" s="388"/>
      <c r="B36" s="386"/>
      <c r="C36" s="387"/>
      <c r="D36" s="387"/>
      <c r="E36" s="392"/>
      <c r="F36" s="392"/>
      <c r="G36" s="393"/>
    </row>
    <row r="37" spans="1:7" ht="11.5">
      <c r="A37" s="388"/>
      <c r="B37" s="386"/>
      <c r="C37" s="387"/>
      <c r="D37" s="387"/>
      <c r="E37" s="392"/>
      <c r="F37" s="392"/>
      <c r="G37" s="393"/>
    </row>
    <row r="38" spans="1:7" s="549" customFormat="1" ht="12" customHeight="1">
      <c r="A38" s="545"/>
      <c r="B38" s="386"/>
      <c r="C38" s="478"/>
      <c r="D38" s="546"/>
      <c r="E38" s="547"/>
      <c r="F38" s="547"/>
      <c r="G38" s="548"/>
    </row>
    <row r="39" spans="1:7" s="549" customFormat="1" ht="12" customHeight="1">
      <c r="A39" s="545"/>
      <c r="B39" s="386"/>
      <c r="C39" s="478"/>
      <c r="D39" s="546"/>
      <c r="E39" s="547"/>
      <c r="F39" s="547"/>
      <c r="G39" s="548"/>
    </row>
    <row r="40" spans="1:7" s="549" customFormat="1" ht="12" customHeight="1">
      <c r="A40" s="545"/>
      <c r="B40" s="386"/>
      <c r="C40" s="478"/>
      <c r="D40" s="546"/>
      <c r="E40" s="547"/>
      <c r="F40" s="547"/>
      <c r="G40" s="548"/>
    </row>
    <row r="41" spans="1:7" s="549" customFormat="1" ht="12" customHeight="1">
      <c r="A41" s="545"/>
      <c r="B41" s="386"/>
      <c r="C41" s="478"/>
      <c r="D41" s="546"/>
      <c r="E41" s="547"/>
      <c r="F41" s="547"/>
      <c r="G41" s="548"/>
    </row>
    <row r="42" spans="1:7" s="549" customFormat="1" ht="12" customHeight="1">
      <c r="A42" s="545"/>
      <c r="B42" s="386"/>
      <c r="C42" s="478"/>
      <c r="D42" s="546"/>
      <c r="E42" s="547"/>
      <c r="F42" s="547"/>
      <c r="G42" s="548"/>
    </row>
    <row r="43" spans="1:7" s="549" customFormat="1" ht="12" customHeight="1">
      <c r="A43" s="545"/>
      <c r="B43" s="544"/>
      <c r="C43" s="478"/>
      <c r="D43" s="546"/>
      <c r="E43" s="547"/>
      <c r="F43" s="547"/>
      <c r="G43" s="548"/>
    </row>
    <row r="44" spans="1:7" s="549" customFormat="1" ht="12" customHeight="1">
      <c r="A44" s="545"/>
      <c r="B44" s="386"/>
      <c r="C44" s="478"/>
      <c r="D44" s="546"/>
      <c r="E44" s="547"/>
      <c r="F44" s="547"/>
      <c r="G44" s="548"/>
    </row>
    <row r="45" spans="1:7" s="549" customFormat="1" ht="12" customHeight="1">
      <c r="A45" s="545"/>
      <c r="B45" s="386"/>
      <c r="C45" s="478"/>
      <c r="D45" s="546"/>
      <c r="E45" s="547"/>
      <c r="F45" s="547"/>
      <c r="G45" s="548"/>
    </row>
    <row r="46" spans="1:7" s="549" customFormat="1" ht="12" customHeight="1">
      <c r="A46" s="545"/>
      <c r="B46" s="386"/>
      <c r="C46" s="478"/>
      <c r="D46" s="546"/>
      <c r="E46" s="547"/>
      <c r="F46" s="547"/>
      <c r="G46" s="548"/>
    </row>
    <row r="47" spans="1:7" s="549" customFormat="1" ht="12" customHeight="1">
      <c r="A47" s="545"/>
      <c r="B47" s="386"/>
      <c r="C47" s="478"/>
      <c r="D47" s="546"/>
      <c r="E47" s="547"/>
      <c r="F47" s="547"/>
      <c r="G47" s="548"/>
    </row>
    <row r="48" spans="1:7" s="549" customFormat="1" ht="12" customHeight="1">
      <c r="A48" s="545"/>
      <c r="B48" s="386"/>
      <c r="C48" s="478"/>
      <c r="D48" s="546"/>
      <c r="E48" s="547"/>
      <c r="F48" s="547"/>
      <c r="G48" s="548"/>
    </row>
    <row r="49" spans="1:7" s="549" customFormat="1" ht="12" customHeight="1">
      <c r="A49" s="545"/>
      <c r="B49" s="386"/>
      <c r="C49" s="478"/>
      <c r="D49" s="546"/>
      <c r="E49" s="547"/>
      <c r="F49" s="547"/>
      <c r="G49" s="548"/>
    </row>
    <row r="50" spans="1:7" s="549" customFormat="1" ht="12" customHeight="1">
      <c r="A50" s="545"/>
      <c r="B50" s="386"/>
      <c r="C50" s="478"/>
      <c r="D50" s="546"/>
      <c r="E50" s="547"/>
      <c r="F50" s="547"/>
      <c r="G50" s="548"/>
    </row>
    <row r="51" spans="1:7" s="549" customFormat="1" ht="12" customHeight="1">
      <c r="A51" s="545"/>
      <c r="B51" s="386"/>
      <c r="C51" s="478"/>
      <c r="D51" s="546"/>
      <c r="E51" s="547"/>
      <c r="F51" s="547"/>
      <c r="G51" s="548"/>
    </row>
    <row r="52" spans="1:7" s="549" customFormat="1" ht="12" customHeight="1">
      <c r="A52" s="545"/>
      <c r="B52" s="386"/>
      <c r="C52" s="478"/>
      <c r="D52" s="546"/>
      <c r="E52" s="547"/>
      <c r="F52" s="547"/>
      <c r="G52" s="548"/>
    </row>
    <row r="53" spans="1:7" s="549" customFormat="1" ht="12" customHeight="1">
      <c r="A53" s="545"/>
      <c r="B53" s="386"/>
      <c r="C53" s="478"/>
      <c r="D53" s="546"/>
      <c r="E53" s="547"/>
      <c r="F53" s="547"/>
      <c r="G53" s="548"/>
    </row>
    <row r="54" spans="1:7" s="549" customFormat="1" ht="12" customHeight="1">
      <c r="A54" s="545"/>
      <c r="B54" s="386"/>
      <c r="C54" s="478"/>
      <c r="D54" s="546"/>
      <c r="E54" s="547"/>
      <c r="F54" s="547"/>
      <c r="G54" s="548"/>
    </row>
    <row r="55" spans="1:7" s="549" customFormat="1" ht="12" customHeight="1">
      <c r="A55" s="545"/>
      <c r="B55" s="386"/>
      <c r="C55" s="478"/>
      <c r="D55" s="546"/>
      <c r="E55" s="547"/>
      <c r="F55" s="547"/>
      <c r="G55" s="548"/>
    </row>
    <row r="56" spans="1:7" s="549" customFormat="1" ht="12" customHeight="1">
      <c r="A56" s="545"/>
      <c r="B56" s="386"/>
      <c r="C56" s="478"/>
      <c r="D56" s="546"/>
      <c r="E56" s="547"/>
      <c r="F56" s="547"/>
      <c r="G56" s="548"/>
    </row>
    <row r="57" spans="1:7" s="549" customFormat="1" ht="12" customHeight="1">
      <c r="A57" s="545"/>
      <c r="B57" s="386"/>
      <c r="C57" s="478"/>
      <c r="D57" s="546"/>
      <c r="E57" s="547"/>
      <c r="F57" s="547"/>
      <c r="G57" s="548"/>
    </row>
    <row r="58" spans="1:7" s="549" customFormat="1" ht="12" customHeight="1">
      <c r="A58" s="545"/>
      <c r="B58" s="386"/>
      <c r="C58" s="478"/>
      <c r="D58" s="546"/>
      <c r="E58" s="547"/>
      <c r="F58" s="547"/>
      <c r="G58" s="548"/>
    </row>
    <row r="59" spans="1:7" s="549" customFormat="1" ht="12" customHeight="1">
      <c r="A59" s="545"/>
      <c r="B59" s="386"/>
      <c r="C59" s="478"/>
      <c r="D59" s="546"/>
      <c r="E59" s="547"/>
      <c r="F59" s="547"/>
      <c r="G59" s="548"/>
    </row>
    <row r="60" spans="1:7" s="549" customFormat="1" ht="12" customHeight="1">
      <c r="A60" s="545"/>
      <c r="B60" s="386"/>
      <c r="C60" s="478"/>
      <c r="D60" s="546"/>
      <c r="E60" s="547"/>
      <c r="F60" s="547"/>
      <c r="G60" s="548"/>
    </row>
    <row r="61" spans="1:7" s="549" customFormat="1" ht="12" customHeight="1">
      <c r="A61" s="545"/>
      <c r="B61" s="386"/>
      <c r="C61" s="478"/>
      <c r="D61" s="546"/>
      <c r="E61" s="547"/>
      <c r="F61" s="547"/>
      <c r="G61" s="548"/>
    </row>
    <row r="62" spans="1:7" s="549" customFormat="1" ht="12" customHeight="1">
      <c r="A62" s="545"/>
      <c r="B62" s="386"/>
      <c r="C62" s="478"/>
      <c r="D62" s="546"/>
      <c r="E62" s="547"/>
      <c r="F62" s="547"/>
      <c r="G62" s="548"/>
    </row>
    <row r="63" spans="1:7" s="549" customFormat="1" ht="12" customHeight="1">
      <c r="A63" s="545"/>
      <c r="B63" s="386"/>
      <c r="C63" s="478"/>
      <c r="D63" s="546"/>
      <c r="E63" s="547"/>
      <c r="F63" s="547"/>
      <c r="G63" s="548"/>
    </row>
    <row r="64" spans="1:7" s="549" customFormat="1" ht="12" customHeight="1">
      <c r="A64" s="545"/>
      <c r="B64" s="386"/>
      <c r="C64" s="478"/>
      <c r="D64" s="546"/>
      <c r="E64" s="547"/>
      <c r="F64" s="547"/>
      <c r="G64" s="548"/>
    </row>
    <row r="65" spans="1:7" ht="12" customHeight="1" thickBot="1">
      <c r="A65" s="403"/>
      <c r="B65" s="404"/>
      <c r="C65" s="404"/>
      <c r="D65" s="404"/>
      <c r="E65" s="404"/>
      <c r="F65" s="404"/>
      <c r="G65" s="405"/>
    </row>
    <row r="66" spans="1:7" ht="11.5">
      <c r="A66" s="365" t="s">
        <v>195</v>
      </c>
      <c r="C66" s="407"/>
      <c r="D66" s="407"/>
      <c r="E66" s="407"/>
      <c r="F66" s="407"/>
      <c r="G66" s="407"/>
    </row>
    <row r="67" spans="1:7">
      <c r="C67" s="407"/>
      <c r="D67" s="407"/>
      <c r="E67" s="407"/>
      <c r="F67" s="407"/>
      <c r="G67" s="407"/>
    </row>
    <row r="68" spans="1:7">
      <c r="C68" s="407"/>
      <c r="D68" s="407"/>
      <c r="E68" s="407"/>
      <c r="F68" s="407"/>
      <c r="G68" s="407"/>
    </row>
    <row r="69" spans="1:7">
      <c r="C69" s="407"/>
      <c r="D69" s="407"/>
      <c r="E69" s="407"/>
      <c r="F69" s="407"/>
      <c r="G69" s="407"/>
    </row>
    <row r="70" spans="1:7">
      <c r="C70" s="407"/>
      <c r="D70" s="407"/>
      <c r="E70" s="407"/>
      <c r="F70" s="407"/>
      <c r="G70" s="407"/>
    </row>
    <row r="71" spans="1:7">
      <c r="C71" s="407"/>
      <c r="D71" s="407"/>
      <c r="E71" s="407"/>
      <c r="F71" s="407"/>
      <c r="G71" s="407"/>
    </row>
    <row r="72" spans="1:7">
      <c r="C72" s="407"/>
      <c r="D72" s="407"/>
      <c r="E72" s="407"/>
      <c r="F72" s="407"/>
      <c r="G72" s="407"/>
    </row>
  </sheetData>
  <printOptions horizontalCentered="1" gridLinesSet="0"/>
  <pageMargins left="0.25" right="0.25" top="0.55000000000000004" bottom="0.2" header="0" footer="0"/>
  <pageSetup scale="96" orientation="portrait" horizontalDpi="4294967293" verticalDpi="300" r:id="rId1"/>
  <headerFooter alignWithMargins="0"/>
</worksheet>
</file>

<file path=xl/worksheets/sheet22.xml><?xml version="1.0" encoding="utf-8"?>
<worksheet xmlns="http://schemas.openxmlformats.org/spreadsheetml/2006/main" xmlns:r="http://schemas.openxmlformats.org/officeDocument/2006/relationships">
  <sheetPr>
    <tabColor rgb="FF92D050"/>
    <pageSetUpPr fitToPage="1"/>
  </sheetPr>
  <dimension ref="A1:J68"/>
  <sheetViews>
    <sheetView showGridLines="0" zoomScale="68" workbookViewId="0"/>
  </sheetViews>
  <sheetFormatPr defaultColWidth="10.26953125" defaultRowHeight="15.75" customHeight="1"/>
  <cols>
    <col min="1" max="1" width="5.26953125" style="235" customWidth="1"/>
    <col min="2" max="2" width="7" style="235" customWidth="1"/>
    <col min="3" max="3" width="8.54296875" style="235" customWidth="1"/>
    <col min="4" max="4" width="62.7265625" style="300" customWidth="1"/>
    <col min="5" max="5" width="17.81640625" style="614" customWidth="1"/>
    <col min="6" max="6" width="17.81640625" style="615" customWidth="1"/>
    <col min="7" max="8" width="17.81640625" style="614" customWidth="1"/>
    <col min="9" max="9" width="5.26953125" style="614" customWidth="1"/>
    <col min="10" max="10" width="17.81640625" style="235" customWidth="1"/>
    <col min="11" max="257" width="10.26953125" style="235"/>
    <col min="258" max="258" width="5.26953125" style="235" customWidth="1"/>
    <col min="259" max="259" width="7" style="235" customWidth="1"/>
    <col min="260" max="260" width="6.453125" style="235" customWidth="1"/>
    <col min="261" max="261" width="57.1796875" style="235" customWidth="1"/>
    <col min="262" max="266" width="17.81640625" style="235" customWidth="1"/>
    <col min="267" max="513" width="10.26953125" style="235"/>
    <col min="514" max="514" width="5.26953125" style="235" customWidth="1"/>
    <col min="515" max="515" width="7" style="235" customWidth="1"/>
    <col min="516" max="516" width="6.453125" style="235" customWidth="1"/>
    <col min="517" max="517" width="57.1796875" style="235" customWidth="1"/>
    <col min="518" max="522" width="17.81640625" style="235" customWidth="1"/>
    <col min="523" max="769" width="10.26953125" style="235"/>
    <col min="770" max="770" width="5.26953125" style="235" customWidth="1"/>
    <col min="771" max="771" width="7" style="235" customWidth="1"/>
    <col min="772" max="772" width="6.453125" style="235" customWidth="1"/>
    <col min="773" max="773" width="57.1796875" style="235" customWidth="1"/>
    <col min="774" max="778" width="17.81640625" style="235" customWidth="1"/>
    <col min="779" max="1025" width="10.26953125" style="235"/>
    <col min="1026" max="1026" width="5.26953125" style="235" customWidth="1"/>
    <col min="1027" max="1027" width="7" style="235" customWidth="1"/>
    <col min="1028" max="1028" width="6.453125" style="235" customWidth="1"/>
    <col min="1029" max="1029" width="57.1796875" style="235" customWidth="1"/>
    <col min="1030" max="1034" width="17.81640625" style="235" customWidth="1"/>
    <col min="1035" max="1281" width="10.26953125" style="235"/>
    <col min="1282" max="1282" width="5.26953125" style="235" customWidth="1"/>
    <col min="1283" max="1283" width="7" style="235" customWidth="1"/>
    <col min="1284" max="1284" width="6.453125" style="235" customWidth="1"/>
    <col min="1285" max="1285" width="57.1796875" style="235" customWidth="1"/>
    <col min="1286" max="1290" width="17.81640625" style="235" customWidth="1"/>
    <col min="1291" max="1537" width="10.26953125" style="235"/>
    <col min="1538" max="1538" width="5.26953125" style="235" customWidth="1"/>
    <col min="1539" max="1539" width="7" style="235" customWidth="1"/>
    <col min="1540" max="1540" width="6.453125" style="235" customWidth="1"/>
    <col min="1541" max="1541" width="57.1796875" style="235" customWidth="1"/>
    <col min="1542" max="1546" width="17.81640625" style="235" customWidth="1"/>
    <col min="1547" max="1793" width="10.26953125" style="235"/>
    <col min="1794" max="1794" width="5.26953125" style="235" customWidth="1"/>
    <col min="1795" max="1795" width="7" style="235" customWidth="1"/>
    <col min="1796" max="1796" width="6.453125" style="235" customWidth="1"/>
    <col min="1797" max="1797" width="57.1796875" style="235" customWidth="1"/>
    <col min="1798" max="1802" width="17.81640625" style="235" customWidth="1"/>
    <col min="1803" max="2049" width="10.26953125" style="235"/>
    <col min="2050" max="2050" width="5.26953125" style="235" customWidth="1"/>
    <col min="2051" max="2051" width="7" style="235" customWidth="1"/>
    <col min="2052" max="2052" width="6.453125" style="235" customWidth="1"/>
    <col min="2053" max="2053" width="57.1796875" style="235" customWidth="1"/>
    <col min="2054" max="2058" width="17.81640625" style="235" customWidth="1"/>
    <col min="2059" max="2305" width="10.26953125" style="235"/>
    <col min="2306" max="2306" width="5.26953125" style="235" customWidth="1"/>
    <col min="2307" max="2307" width="7" style="235" customWidth="1"/>
    <col min="2308" max="2308" width="6.453125" style="235" customWidth="1"/>
    <col min="2309" max="2309" width="57.1796875" style="235" customWidth="1"/>
    <col min="2310" max="2314" width="17.81640625" style="235" customWidth="1"/>
    <col min="2315" max="2561" width="10.26953125" style="235"/>
    <col min="2562" max="2562" width="5.26953125" style="235" customWidth="1"/>
    <col min="2563" max="2563" width="7" style="235" customWidth="1"/>
    <col min="2564" max="2564" width="6.453125" style="235" customWidth="1"/>
    <col min="2565" max="2565" width="57.1796875" style="235" customWidth="1"/>
    <col min="2566" max="2570" width="17.81640625" style="235" customWidth="1"/>
    <col min="2571" max="2817" width="10.26953125" style="235"/>
    <col min="2818" max="2818" width="5.26953125" style="235" customWidth="1"/>
    <col min="2819" max="2819" width="7" style="235" customWidth="1"/>
    <col min="2820" max="2820" width="6.453125" style="235" customWidth="1"/>
    <col min="2821" max="2821" width="57.1796875" style="235" customWidth="1"/>
    <col min="2822" max="2826" width="17.81640625" style="235" customWidth="1"/>
    <col min="2827" max="3073" width="10.26953125" style="235"/>
    <col min="3074" max="3074" width="5.26953125" style="235" customWidth="1"/>
    <col min="3075" max="3075" width="7" style="235" customWidth="1"/>
    <col min="3076" max="3076" width="6.453125" style="235" customWidth="1"/>
    <col min="3077" max="3077" width="57.1796875" style="235" customWidth="1"/>
    <col min="3078" max="3082" width="17.81640625" style="235" customWidth="1"/>
    <col min="3083" max="3329" width="10.26953125" style="235"/>
    <col min="3330" max="3330" width="5.26953125" style="235" customWidth="1"/>
    <col min="3331" max="3331" width="7" style="235" customWidth="1"/>
    <col min="3332" max="3332" width="6.453125" style="235" customWidth="1"/>
    <col min="3333" max="3333" width="57.1796875" style="235" customWidth="1"/>
    <col min="3334" max="3338" width="17.81640625" style="235" customWidth="1"/>
    <col min="3339" max="3585" width="10.26953125" style="235"/>
    <col min="3586" max="3586" width="5.26953125" style="235" customWidth="1"/>
    <col min="3587" max="3587" width="7" style="235" customWidth="1"/>
    <col min="3588" max="3588" width="6.453125" style="235" customWidth="1"/>
    <col min="3589" max="3589" width="57.1796875" style="235" customWidth="1"/>
    <col min="3590" max="3594" width="17.81640625" style="235" customWidth="1"/>
    <col min="3595" max="3841" width="10.26953125" style="235"/>
    <col min="3842" max="3842" width="5.26953125" style="235" customWidth="1"/>
    <col min="3843" max="3843" width="7" style="235" customWidth="1"/>
    <col min="3844" max="3844" width="6.453125" style="235" customWidth="1"/>
    <col min="3845" max="3845" width="57.1796875" style="235" customWidth="1"/>
    <col min="3846" max="3850" width="17.81640625" style="235" customWidth="1"/>
    <col min="3851" max="4097" width="10.26953125" style="235"/>
    <col min="4098" max="4098" width="5.26953125" style="235" customWidth="1"/>
    <col min="4099" max="4099" width="7" style="235" customWidth="1"/>
    <col min="4100" max="4100" width="6.453125" style="235" customWidth="1"/>
    <col min="4101" max="4101" width="57.1796875" style="235" customWidth="1"/>
    <col min="4102" max="4106" width="17.81640625" style="235" customWidth="1"/>
    <col min="4107" max="4353" width="10.26953125" style="235"/>
    <col min="4354" max="4354" width="5.26953125" style="235" customWidth="1"/>
    <col min="4355" max="4355" width="7" style="235" customWidth="1"/>
    <col min="4356" max="4356" width="6.453125" style="235" customWidth="1"/>
    <col min="4357" max="4357" width="57.1796875" style="235" customWidth="1"/>
    <col min="4358" max="4362" width="17.81640625" style="235" customWidth="1"/>
    <col min="4363" max="4609" width="10.26953125" style="235"/>
    <col min="4610" max="4610" width="5.26953125" style="235" customWidth="1"/>
    <col min="4611" max="4611" width="7" style="235" customWidth="1"/>
    <col min="4612" max="4612" width="6.453125" style="235" customWidth="1"/>
    <col min="4613" max="4613" width="57.1796875" style="235" customWidth="1"/>
    <col min="4614" max="4618" width="17.81640625" style="235" customWidth="1"/>
    <col min="4619" max="4865" width="10.26953125" style="235"/>
    <col min="4866" max="4866" width="5.26953125" style="235" customWidth="1"/>
    <col min="4867" max="4867" width="7" style="235" customWidth="1"/>
    <col min="4868" max="4868" width="6.453125" style="235" customWidth="1"/>
    <col min="4869" max="4869" width="57.1796875" style="235" customWidth="1"/>
    <col min="4870" max="4874" width="17.81640625" style="235" customWidth="1"/>
    <col min="4875" max="5121" width="10.26953125" style="235"/>
    <col min="5122" max="5122" width="5.26953125" style="235" customWidth="1"/>
    <col min="5123" max="5123" width="7" style="235" customWidth="1"/>
    <col min="5124" max="5124" width="6.453125" style="235" customWidth="1"/>
    <col min="5125" max="5125" width="57.1796875" style="235" customWidth="1"/>
    <col min="5126" max="5130" width="17.81640625" style="235" customWidth="1"/>
    <col min="5131" max="5377" width="10.26953125" style="235"/>
    <col min="5378" max="5378" width="5.26953125" style="235" customWidth="1"/>
    <col min="5379" max="5379" width="7" style="235" customWidth="1"/>
    <col min="5380" max="5380" width="6.453125" style="235" customWidth="1"/>
    <col min="5381" max="5381" width="57.1796875" style="235" customWidth="1"/>
    <col min="5382" max="5386" width="17.81640625" style="235" customWidth="1"/>
    <col min="5387" max="5633" width="10.26953125" style="235"/>
    <col min="5634" max="5634" width="5.26953125" style="235" customWidth="1"/>
    <col min="5635" max="5635" width="7" style="235" customWidth="1"/>
    <col min="5636" max="5636" width="6.453125" style="235" customWidth="1"/>
    <col min="5637" max="5637" width="57.1796875" style="235" customWidth="1"/>
    <col min="5638" max="5642" width="17.81640625" style="235" customWidth="1"/>
    <col min="5643" max="5889" width="10.26953125" style="235"/>
    <col min="5890" max="5890" width="5.26953125" style="235" customWidth="1"/>
    <col min="5891" max="5891" width="7" style="235" customWidth="1"/>
    <col min="5892" max="5892" width="6.453125" style="235" customWidth="1"/>
    <col min="5893" max="5893" width="57.1796875" style="235" customWidth="1"/>
    <col min="5894" max="5898" width="17.81640625" style="235" customWidth="1"/>
    <col min="5899" max="6145" width="10.26953125" style="235"/>
    <col min="6146" max="6146" width="5.26953125" style="235" customWidth="1"/>
    <col min="6147" max="6147" width="7" style="235" customWidth="1"/>
    <col min="6148" max="6148" width="6.453125" style="235" customWidth="1"/>
    <col min="6149" max="6149" width="57.1796875" style="235" customWidth="1"/>
    <col min="6150" max="6154" width="17.81640625" style="235" customWidth="1"/>
    <col min="6155" max="6401" width="10.26953125" style="235"/>
    <col min="6402" max="6402" width="5.26953125" style="235" customWidth="1"/>
    <col min="6403" max="6403" width="7" style="235" customWidth="1"/>
    <col min="6404" max="6404" width="6.453125" style="235" customWidth="1"/>
    <col min="6405" max="6405" width="57.1796875" style="235" customWidth="1"/>
    <col min="6406" max="6410" width="17.81640625" style="235" customWidth="1"/>
    <col min="6411" max="6657" width="10.26953125" style="235"/>
    <col min="6658" max="6658" width="5.26953125" style="235" customWidth="1"/>
    <col min="6659" max="6659" width="7" style="235" customWidth="1"/>
    <col min="6660" max="6660" width="6.453125" style="235" customWidth="1"/>
    <col min="6661" max="6661" width="57.1796875" style="235" customWidth="1"/>
    <col min="6662" max="6666" width="17.81640625" style="235" customWidth="1"/>
    <col min="6667" max="6913" width="10.26953125" style="235"/>
    <col min="6914" max="6914" width="5.26953125" style="235" customWidth="1"/>
    <col min="6915" max="6915" width="7" style="235" customWidth="1"/>
    <col min="6916" max="6916" width="6.453125" style="235" customWidth="1"/>
    <col min="6917" max="6917" width="57.1796875" style="235" customWidth="1"/>
    <col min="6918" max="6922" width="17.81640625" style="235" customWidth="1"/>
    <col min="6923" max="7169" width="10.26953125" style="235"/>
    <col min="7170" max="7170" width="5.26953125" style="235" customWidth="1"/>
    <col min="7171" max="7171" width="7" style="235" customWidth="1"/>
    <col min="7172" max="7172" width="6.453125" style="235" customWidth="1"/>
    <col min="7173" max="7173" width="57.1796875" style="235" customWidth="1"/>
    <col min="7174" max="7178" width="17.81640625" style="235" customWidth="1"/>
    <col min="7179" max="7425" width="10.26953125" style="235"/>
    <col min="7426" max="7426" width="5.26953125" style="235" customWidth="1"/>
    <col min="7427" max="7427" width="7" style="235" customWidth="1"/>
    <col min="7428" max="7428" width="6.453125" style="235" customWidth="1"/>
    <col min="7429" max="7429" width="57.1796875" style="235" customWidth="1"/>
    <col min="7430" max="7434" width="17.81640625" style="235" customWidth="1"/>
    <col min="7435" max="7681" width="10.26953125" style="235"/>
    <col min="7682" max="7682" width="5.26953125" style="235" customWidth="1"/>
    <col min="7683" max="7683" width="7" style="235" customWidth="1"/>
    <col min="7684" max="7684" width="6.453125" style="235" customWidth="1"/>
    <col min="7685" max="7685" width="57.1796875" style="235" customWidth="1"/>
    <col min="7686" max="7690" width="17.81640625" style="235" customWidth="1"/>
    <col min="7691" max="7937" width="10.26953125" style="235"/>
    <col min="7938" max="7938" width="5.26953125" style="235" customWidth="1"/>
    <col min="7939" max="7939" width="7" style="235" customWidth="1"/>
    <col min="7940" max="7940" width="6.453125" style="235" customWidth="1"/>
    <col min="7941" max="7941" width="57.1796875" style="235" customWidth="1"/>
    <col min="7942" max="7946" width="17.81640625" style="235" customWidth="1"/>
    <col min="7947" max="8193" width="10.26953125" style="235"/>
    <col min="8194" max="8194" width="5.26953125" style="235" customWidth="1"/>
    <col min="8195" max="8195" width="7" style="235" customWidth="1"/>
    <col min="8196" max="8196" width="6.453125" style="235" customWidth="1"/>
    <col min="8197" max="8197" width="57.1796875" style="235" customWidth="1"/>
    <col min="8198" max="8202" width="17.81640625" style="235" customWidth="1"/>
    <col min="8203" max="8449" width="10.26953125" style="235"/>
    <col min="8450" max="8450" width="5.26953125" style="235" customWidth="1"/>
    <col min="8451" max="8451" width="7" style="235" customWidth="1"/>
    <col min="8452" max="8452" width="6.453125" style="235" customWidth="1"/>
    <col min="8453" max="8453" width="57.1796875" style="235" customWidth="1"/>
    <col min="8454" max="8458" width="17.81640625" style="235" customWidth="1"/>
    <col min="8459" max="8705" width="10.26953125" style="235"/>
    <col min="8706" max="8706" width="5.26953125" style="235" customWidth="1"/>
    <col min="8707" max="8707" width="7" style="235" customWidth="1"/>
    <col min="8708" max="8708" width="6.453125" style="235" customWidth="1"/>
    <col min="8709" max="8709" width="57.1796875" style="235" customWidth="1"/>
    <col min="8710" max="8714" width="17.81640625" style="235" customWidth="1"/>
    <col min="8715" max="8961" width="10.26953125" style="235"/>
    <col min="8962" max="8962" width="5.26953125" style="235" customWidth="1"/>
    <col min="8963" max="8963" width="7" style="235" customWidth="1"/>
    <col min="8964" max="8964" width="6.453125" style="235" customWidth="1"/>
    <col min="8965" max="8965" width="57.1796875" style="235" customWidth="1"/>
    <col min="8966" max="8970" width="17.81640625" style="235" customWidth="1"/>
    <col min="8971" max="9217" width="10.26953125" style="235"/>
    <col min="9218" max="9218" width="5.26953125" style="235" customWidth="1"/>
    <col min="9219" max="9219" width="7" style="235" customWidth="1"/>
    <col min="9220" max="9220" width="6.453125" style="235" customWidth="1"/>
    <col min="9221" max="9221" width="57.1796875" style="235" customWidth="1"/>
    <col min="9222" max="9226" width="17.81640625" style="235" customWidth="1"/>
    <col min="9227" max="9473" width="10.26953125" style="235"/>
    <col min="9474" max="9474" width="5.26953125" style="235" customWidth="1"/>
    <col min="9475" max="9475" width="7" style="235" customWidth="1"/>
    <col min="9476" max="9476" width="6.453125" style="235" customWidth="1"/>
    <col min="9477" max="9477" width="57.1796875" style="235" customWidth="1"/>
    <col min="9478" max="9482" width="17.81640625" style="235" customWidth="1"/>
    <col min="9483" max="9729" width="10.26953125" style="235"/>
    <col min="9730" max="9730" width="5.26953125" style="235" customWidth="1"/>
    <col min="9731" max="9731" width="7" style="235" customWidth="1"/>
    <col min="9732" max="9732" width="6.453125" style="235" customWidth="1"/>
    <col min="9733" max="9733" width="57.1796875" style="235" customWidth="1"/>
    <col min="9734" max="9738" width="17.81640625" style="235" customWidth="1"/>
    <col min="9739" max="9985" width="10.26953125" style="235"/>
    <col min="9986" max="9986" width="5.26953125" style="235" customWidth="1"/>
    <col min="9987" max="9987" width="7" style="235" customWidth="1"/>
    <col min="9988" max="9988" width="6.453125" style="235" customWidth="1"/>
    <col min="9989" max="9989" width="57.1796875" style="235" customWidth="1"/>
    <col min="9990" max="9994" width="17.81640625" style="235" customWidth="1"/>
    <col min="9995" max="10241" width="10.26953125" style="235"/>
    <col min="10242" max="10242" width="5.26953125" style="235" customWidth="1"/>
    <col min="10243" max="10243" width="7" style="235" customWidth="1"/>
    <col min="10244" max="10244" width="6.453125" style="235" customWidth="1"/>
    <col min="10245" max="10245" width="57.1796875" style="235" customWidth="1"/>
    <col min="10246" max="10250" width="17.81640625" style="235" customWidth="1"/>
    <col min="10251" max="10497" width="10.26953125" style="235"/>
    <col min="10498" max="10498" width="5.26953125" style="235" customWidth="1"/>
    <col min="10499" max="10499" width="7" style="235" customWidth="1"/>
    <col min="10500" max="10500" width="6.453125" style="235" customWidth="1"/>
    <col min="10501" max="10501" width="57.1796875" style="235" customWidth="1"/>
    <col min="10502" max="10506" width="17.81640625" style="235" customWidth="1"/>
    <col min="10507" max="10753" width="10.26953125" style="235"/>
    <col min="10754" max="10754" width="5.26953125" style="235" customWidth="1"/>
    <col min="10755" max="10755" width="7" style="235" customWidth="1"/>
    <col min="10756" max="10756" width="6.453125" style="235" customWidth="1"/>
    <col min="10757" max="10757" width="57.1796875" style="235" customWidth="1"/>
    <col min="10758" max="10762" width="17.81640625" style="235" customWidth="1"/>
    <col min="10763" max="11009" width="10.26953125" style="235"/>
    <col min="11010" max="11010" width="5.26953125" style="235" customWidth="1"/>
    <col min="11011" max="11011" width="7" style="235" customWidth="1"/>
    <col min="11012" max="11012" width="6.453125" style="235" customWidth="1"/>
    <col min="11013" max="11013" width="57.1796875" style="235" customWidth="1"/>
    <col min="11014" max="11018" width="17.81640625" style="235" customWidth="1"/>
    <col min="11019" max="11265" width="10.26953125" style="235"/>
    <col min="11266" max="11266" width="5.26953125" style="235" customWidth="1"/>
    <col min="11267" max="11267" width="7" style="235" customWidth="1"/>
    <col min="11268" max="11268" width="6.453125" style="235" customWidth="1"/>
    <col min="11269" max="11269" width="57.1796875" style="235" customWidth="1"/>
    <col min="11270" max="11274" width="17.81640625" style="235" customWidth="1"/>
    <col min="11275" max="11521" width="10.26953125" style="235"/>
    <col min="11522" max="11522" width="5.26953125" style="235" customWidth="1"/>
    <col min="11523" max="11523" width="7" style="235" customWidth="1"/>
    <col min="11524" max="11524" width="6.453125" style="235" customWidth="1"/>
    <col min="11525" max="11525" width="57.1796875" style="235" customWidth="1"/>
    <col min="11526" max="11530" width="17.81640625" style="235" customWidth="1"/>
    <col min="11531" max="11777" width="10.26953125" style="235"/>
    <col min="11778" max="11778" width="5.26953125" style="235" customWidth="1"/>
    <col min="11779" max="11779" width="7" style="235" customWidth="1"/>
    <col min="11780" max="11780" width="6.453125" style="235" customWidth="1"/>
    <col min="11781" max="11781" width="57.1796875" style="235" customWidth="1"/>
    <col min="11782" max="11786" width="17.81640625" style="235" customWidth="1"/>
    <col min="11787" max="12033" width="10.26953125" style="235"/>
    <col min="12034" max="12034" width="5.26953125" style="235" customWidth="1"/>
    <col min="12035" max="12035" width="7" style="235" customWidth="1"/>
    <col min="12036" max="12036" width="6.453125" style="235" customWidth="1"/>
    <col min="12037" max="12037" width="57.1796875" style="235" customWidth="1"/>
    <col min="12038" max="12042" width="17.81640625" style="235" customWidth="1"/>
    <col min="12043" max="12289" width="10.26953125" style="235"/>
    <col min="12290" max="12290" width="5.26953125" style="235" customWidth="1"/>
    <col min="12291" max="12291" width="7" style="235" customWidth="1"/>
    <col min="12292" max="12292" width="6.453125" style="235" customWidth="1"/>
    <col min="12293" max="12293" width="57.1796875" style="235" customWidth="1"/>
    <col min="12294" max="12298" width="17.81640625" style="235" customWidth="1"/>
    <col min="12299" max="12545" width="10.26953125" style="235"/>
    <col min="12546" max="12546" width="5.26953125" style="235" customWidth="1"/>
    <col min="12547" max="12547" width="7" style="235" customWidth="1"/>
    <col min="12548" max="12548" width="6.453125" style="235" customWidth="1"/>
    <col min="12549" max="12549" width="57.1796875" style="235" customWidth="1"/>
    <col min="12550" max="12554" width="17.81640625" style="235" customWidth="1"/>
    <col min="12555" max="12801" width="10.26953125" style="235"/>
    <col min="12802" max="12802" width="5.26953125" style="235" customWidth="1"/>
    <col min="12803" max="12803" width="7" style="235" customWidth="1"/>
    <col min="12804" max="12804" width="6.453125" style="235" customWidth="1"/>
    <col min="12805" max="12805" width="57.1796875" style="235" customWidth="1"/>
    <col min="12806" max="12810" width="17.81640625" style="235" customWidth="1"/>
    <col min="12811" max="13057" width="10.26953125" style="235"/>
    <col min="13058" max="13058" width="5.26953125" style="235" customWidth="1"/>
    <col min="13059" max="13059" width="7" style="235" customWidth="1"/>
    <col min="13060" max="13060" width="6.453125" style="235" customWidth="1"/>
    <col min="13061" max="13061" width="57.1796875" style="235" customWidth="1"/>
    <col min="13062" max="13066" width="17.81640625" style="235" customWidth="1"/>
    <col min="13067" max="13313" width="10.26953125" style="235"/>
    <col min="13314" max="13314" width="5.26953125" style="235" customWidth="1"/>
    <col min="13315" max="13315" width="7" style="235" customWidth="1"/>
    <col min="13316" max="13316" width="6.453125" style="235" customWidth="1"/>
    <col min="13317" max="13317" width="57.1796875" style="235" customWidth="1"/>
    <col min="13318" max="13322" width="17.81640625" style="235" customWidth="1"/>
    <col min="13323" max="13569" width="10.26953125" style="235"/>
    <col min="13570" max="13570" width="5.26953125" style="235" customWidth="1"/>
    <col min="13571" max="13571" width="7" style="235" customWidth="1"/>
    <col min="13572" max="13572" width="6.453125" style="235" customWidth="1"/>
    <col min="13573" max="13573" width="57.1796875" style="235" customWidth="1"/>
    <col min="13574" max="13578" width="17.81640625" style="235" customWidth="1"/>
    <col min="13579" max="13825" width="10.26953125" style="235"/>
    <col min="13826" max="13826" width="5.26953125" style="235" customWidth="1"/>
    <col min="13827" max="13827" width="7" style="235" customWidth="1"/>
    <col min="13828" max="13828" width="6.453125" style="235" customWidth="1"/>
    <col min="13829" max="13829" width="57.1796875" style="235" customWidth="1"/>
    <col min="13830" max="13834" width="17.81640625" style="235" customWidth="1"/>
    <col min="13835" max="14081" width="10.26953125" style="235"/>
    <col min="14082" max="14082" width="5.26953125" style="235" customWidth="1"/>
    <col min="14083" max="14083" width="7" style="235" customWidth="1"/>
    <col min="14084" max="14084" width="6.453125" style="235" customWidth="1"/>
    <col min="14085" max="14085" width="57.1796875" style="235" customWidth="1"/>
    <col min="14086" max="14090" width="17.81640625" style="235" customWidth="1"/>
    <col min="14091" max="14337" width="10.26953125" style="235"/>
    <col min="14338" max="14338" width="5.26953125" style="235" customWidth="1"/>
    <col min="14339" max="14339" width="7" style="235" customWidth="1"/>
    <col min="14340" max="14340" width="6.453125" style="235" customWidth="1"/>
    <col min="14341" max="14341" width="57.1796875" style="235" customWidth="1"/>
    <col min="14342" max="14346" width="17.81640625" style="235" customWidth="1"/>
    <col min="14347" max="14593" width="10.26953125" style="235"/>
    <col min="14594" max="14594" width="5.26953125" style="235" customWidth="1"/>
    <col min="14595" max="14595" width="7" style="235" customWidth="1"/>
    <col min="14596" max="14596" width="6.453125" style="235" customWidth="1"/>
    <col min="14597" max="14597" width="57.1796875" style="235" customWidth="1"/>
    <col min="14598" max="14602" width="17.81640625" style="235" customWidth="1"/>
    <col min="14603" max="14849" width="10.26953125" style="235"/>
    <col min="14850" max="14850" width="5.26953125" style="235" customWidth="1"/>
    <col min="14851" max="14851" width="7" style="235" customWidth="1"/>
    <col min="14852" max="14852" width="6.453125" style="235" customWidth="1"/>
    <col min="14853" max="14853" width="57.1796875" style="235" customWidth="1"/>
    <col min="14854" max="14858" width="17.81640625" style="235" customWidth="1"/>
    <col min="14859" max="15105" width="10.26953125" style="235"/>
    <col min="15106" max="15106" width="5.26953125" style="235" customWidth="1"/>
    <col min="15107" max="15107" width="7" style="235" customWidth="1"/>
    <col min="15108" max="15108" width="6.453125" style="235" customWidth="1"/>
    <col min="15109" max="15109" width="57.1796875" style="235" customWidth="1"/>
    <col min="15110" max="15114" width="17.81640625" style="235" customWidth="1"/>
    <col min="15115" max="15361" width="10.26953125" style="235"/>
    <col min="15362" max="15362" width="5.26953125" style="235" customWidth="1"/>
    <col min="15363" max="15363" width="7" style="235" customWidth="1"/>
    <col min="15364" max="15364" width="6.453125" style="235" customWidth="1"/>
    <col min="15365" max="15365" width="57.1796875" style="235" customWidth="1"/>
    <col min="15366" max="15370" width="17.81640625" style="235" customWidth="1"/>
    <col min="15371" max="15617" width="10.26953125" style="235"/>
    <col min="15618" max="15618" width="5.26953125" style="235" customWidth="1"/>
    <col min="15619" max="15619" width="7" style="235" customWidth="1"/>
    <col min="15620" max="15620" width="6.453125" style="235" customWidth="1"/>
    <col min="15621" max="15621" width="57.1796875" style="235" customWidth="1"/>
    <col min="15622" max="15626" width="17.81640625" style="235" customWidth="1"/>
    <col min="15627" max="15873" width="10.26953125" style="235"/>
    <col min="15874" max="15874" width="5.26953125" style="235" customWidth="1"/>
    <col min="15875" max="15875" width="7" style="235" customWidth="1"/>
    <col min="15876" max="15876" width="6.453125" style="235" customWidth="1"/>
    <col min="15877" max="15877" width="57.1796875" style="235" customWidth="1"/>
    <col min="15878" max="15882" width="17.81640625" style="235" customWidth="1"/>
    <col min="15883" max="16129" width="10.26953125" style="235"/>
    <col min="16130" max="16130" width="5.26953125" style="235" customWidth="1"/>
    <col min="16131" max="16131" width="7" style="235" customWidth="1"/>
    <col min="16132" max="16132" width="6.453125" style="235" customWidth="1"/>
    <col min="16133" max="16133" width="57.1796875" style="235" customWidth="1"/>
    <col min="16134" max="16138" width="17.81640625" style="235" customWidth="1"/>
    <col min="16139" max="16384" width="10.26953125" style="235"/>
  </cols>
  <sheetData>
    <row r="1" spans="1:10" s="229" customFormat="1" ht="15.75" customHeight="1" thickBot="1">
      <c r="A1" s="550">
        <v>16</v>
      </c>
      <c r="B1" s="227"/>
      <c r="D1" s="228"/>
      <c r="G1" s="550"/>
      <c r="H1" s="550"/>
      <c r="I1" s="551" t="str">
        <f>'Annual Report'!$A$2</f>
        <v>Road Initials:    GTC           Year  2013</v>
      </c>
    </row>
    <row r="2" spans="1:10" ht="21.75" customHeight="1">
      <c r="A2" s="307" t="s">
        <v>1530</v>
      </c>
      <c r="B2" s="308"/>
      <c r="C2" s="308"/>
      <c r="D2" s="233"/>
      <c r="E2" s="233"/>
      <c r="F2" s="552"/>
      <c r="G2" s="233"/>
      <c r="H2" s="233"/>
      <c r="I2" s="553"/>
    </row>
    <row r="3" spans="1:10" ht="18" customHeight="1">
      <c r="A3" s="236" t="s">
        <v>808</v>
      </c>
      <c r="B3" s="554"/>
      <c r="C3" s="554"/>
      <c r="D3" s="238"/>
      <c r="E3" s="238"/>
      <c r="F3" s="555"/>
      <c r="G3" s="238"/>
      <c r="H3" s="238"/>
      <c r="I3" s="556"/>
    </row>
    <row r="4" spans="1:10" ht="15.5">
      <c r="A4" s="557" t="s">
        <v>963</v>
      </c>
      <c r="B4" s="558" t="s">
        <v>227</v>
      </c>
      <c r="C4" s="559"/>
      <c r="D4" s="560"/>
      <c r="E4" s="561"/>
      <c r="F4" s="562" t="s">
        <v>228</v>
      </c>
      <c r="G4" s="563"/>
      <c r="H4" s="563"/>
      <c r="I4" s="564"/>
    </row>
    <row r="5" spans="1:10" ht="15.5">
      <c r="A5" s="565"/>
      <c r="B5" s="558" t="s">
        <v>229</v>
      </c>
      <c r="C5" s="559"/>
      <c r="D5" s="560"/>
      <c r="E5" s="561"/>
      <c r="F5" s="2224" t="s">
        <v>230</v>
      </c>
      <c r="G5" s="566"/>
      <c r="H5" s="558" t="s">
        <v>230</v>
      </c>
      <c r="I5" s="564"/>
    </row>
    <row r="6" spans="1:10" ht="15.5">
      <c r="A6" s="565"/>
      <c r="B6" s="559"/>
      <c r="C6" s="559"/>
      <c r="D6" s="560"/>
      <c r="E6" s="561"/>
      <c r="F6" s="567" t="s">
        <v>231</v>
      </c>
      <c r="G6" s="568"/>
      <c r="H6" s="559" t="s">
        <v>232</v>
      </c>
      <c r="I6" s="564"/>
    </row>
    <row r="7" spans="1:10" ht="15.5">
      <c r="A7" s="557" t="s">
        <v>966</v>
      </c>
      <c r="B7" s="558" t="s">
        <v>233</v>
      </c>
      <c r="C7" s="559"/>
      <c r="D7" s="560"/>
      <c r="E7" s="561"/>
      <c r="F7" s="567" t="s">
        <v>234</v>
      </c>
      <c r="G7" s="559"/>
      <c r="H7" s="559" t="s">
        <v>235</v>
      </c>
      <c r="I7" s="564"/>
    </row>
    <row r="8" spans="1:10" ht="15.5">
      <c r="A8" s="565"/>
      <c r="B8" s="558" t="s">
        <v>236</v>
      </c>
      <c r="C8" s="559"/>
      <c r="D8" s="560"/>
      <c r="E8" s="561"/>
      <c r="F8" s="569" t="s">
        <v>237</v>
      </c>
      <c r="G8" s="568"/>
      <c r="H8" s="559" t="s">
        <v>238</v>
      </c>
      <c r="I8" s="564"/>
    </row>
    <row r="9" spans="1:10" ht="15.5">
      <c r="A9" s="565"/>
      <c r="B9" s="558"/>
      <c r="C9" s="559"/>
      <c r="D9" s="560"/>
      <c r="E9" s="561"/>
      <c r="F9" s="569"/>
      <c r="G9" s="568"/>
      <c r="H9" s="568"/>
      <c r="I9" s="564"/>
    </row>
    <row r="10" spans="1:10" ht="15.5">
      <c r="A10" s="557" t="s">
        <v>967</v>
      </c>
      <c r="B10" s="558" t="s">
        <v>239</v>
      </c>
      <c r="C10" s="559"/>
      <c r="D10" s="560"/>
      <c r="E10" s="561"/>
      <c r="F10" s="569"/>
      <c r="G10" s="568"/>
      <c r="H10" s="559" t="s">
        <v>240</v>
      </c>
      <c r="I10" s="564"/>
    </row>
    <row r="11" spans="1:10" ht="15.5">
      <c r="A11" s="565"/>
      <c r="B11" s="558" t="s">
        <v>241</v>
      </c>
      <c r="C11" s="559"/>
      <c r="D11" s="560"/>
      <c r="E11" s="561"/>
      <c r="F11" s="569" t="s">
        <v>242</v>
      </c>
      <c r="G11" s="568"/>
      <c r="H11" s="559" t="s">
        <v>2</v>
      </c>
      <c r="I11" s="564"/>
    </row>
    <row r="12" spans="1:10" ht="15.5">
      <c r="A12" s="565"/>
      <c r="B12" s="558" t="s">
        <v>3</v>
      </c>
      <c r="C12" s="559"/>
      <c r="D12" s="560"/>
      <c r="E12" s="561"/>
      <c r="F12" s="567" t="s">
        <v>4</v>
      </c>
      <c r="G12" s="568"/>
      <c r="H12" s="559" t="s">
        <v>5</v>
      </c>
      <c r="I12" s="564"/>
    </row>
    <row r="13" spans="1:10" ht="15.5">
      <c r="A13" s="565"/>
      <c r="B13" s="559"/>
      <c r="C13" s="559"/>
      <c r="D13" s="560"/>
      <c r="E13" s="561"/>
      <c r="F13" s="567" t="s">
        <v>6</v>
      </c>
      <c r="G13" s="568"/>
      <c r="H13" s="559" t="s">
        <v>7</v>
      </c>
      <c r="I13" s="564"/>
    </row>
    <row r="14" spans="1:10" ht="16" thickBot="1">
      <c r="A14" s="557" t="s">
        <v>1347</v>
      </c>
      <c r="B14" s="558" t="s">
        <v>8</v>
      </c>
      <c r="C14" s="559"/>
      <c r="D14" s="560"/>
      <c r="E14" s="561"/>
      <c r="F14" s="569"/>
      <c r="G14" s="561"/>
      <c r="H14" s="561"/>
      <c r="I14" s="564"/>
    </row>
    <row r="15" spans="1:10" ht="18" customHeight="1">
      <c r="A15" s="240" t="s">
        <v>704</v>
      </c>
      <c r="B15" s="241" t="s">
        <v>637</v>
      </c>
      <c r="C15" s="2516"/>
      <c r="D15" s="241" t="s">
        <v>9</v>
      </c>
      <c r="E15" s="570" t="s">
        <v>10</v>
      </c>
      <c r="F15" s="571" t="s">
        <v>10</v>
      </c>
      <c r="G15" s="572" t="s">
        <v>11</v>
      </c>
      <c r="H15" s="2156" t="s">
        <v>12</v>
      </c>
      <c r="I15" s="2162" t="s">
        <v>704</v>
      </c>
      <c r="J15" s="573"/>
    </row>
    <row r="16" spans="1:10" ht="18" customHeight="1">
      <c r="A16" s="246" t="s">
        <v>750</v>
      </c>
      <c r="B16" s="247" t="s">
        <v>638</v>
      </c>
      <c r="C16" s="2157" t="s">
        <v>509</v>
      </c>
      <c r="D16" s="247"/>
      <c r="E16" s="248" t="s">
        <v>13</v>
      </c>
      <c r="F16" s="574" t="s">
        <v>14</v>
      </c>
      <c r="G16" s="247" t="s">
        <v>15</v>
      </c>
      <c r="H16" s="2157" t="s">
        <v>15</v>
      </c>
      <c r="I16" s="2163" t="s">
        <v>750</v>
      </c>
      <c r="J16" s="573"/>
    </row>
    <row r="17" spans="1:10" ht="18" customHeight="1">
      <c r="A17" s="246"/>
      <c r="B17" s="247"/>
      <c r="C17" s="2157"/>
      <c r="D17" s="247"/>
      <c r="E17" s="248"/>
      <c r="F17" s="574"/>
      <c r="G17" s="247" t="s">
        <v>16</v>
      </c>
      <c r="H17" s="2157" t="s">
        <v>16</v>
      </c>
      <c r="I17" s="2163"/>
      <c r="J17" s="573"/>
    </row>
    <row r="18" spans="1:10" ht="18" customHeight="1" thickBot="1">
      <c r="A18" s="576"/>
      <c r="B18" s="577"/>
      <c r="C18" s="2517"/>
      <c r="D18" s="577" t="s">
        <v>756</v>
      </c>
      <c r="E18" s="579" t="s">
        <v>757</v>
      </c>
      <c r="F18" s="580" t="s">
        <v>640</v>
      </c>
      <c r="G18" s="252" t="s">
        <v>641</v>
      </c>
      <c r="H18" s="2158" t="s">
        <v>642</v>
      </c>
      <c r="I18" s="2164"/>
    </row>
    <row r="19" spans="1:10" ht="18" customHeight="1">
      <c r="A19" s="271"/>
      <c r="B19" s="272"/>
      <c r="C19" s="326"/>
      <c r="D19" s="582" t="s">
        <v>17</v>
      </c>
      <c r="E19" s="260"/>
      <c r="F19" s="312"/>
      <c r="G19" s="272"/>
      <c r="H19" s="2151"/>
      <c r="I19" s="2165"/>
    </row>
    <row r="20" spans="1:10" ht="18" customHeight="1">
      <c r="A20" s="271"/>
      <c r="B20" s="272"/>
      <c r="C20" s="326"/>
      <c r="D20" s="582" t="s">
        <v>18</v>
      </c>
      <c r="E20" s="2217"/>
      <c r="F20" s="312"/>
      <c r="G20" s="272"/>
      <c r="H20" s="326"/>
      <c r="I20" s="2165"/>
    </row>
    <row r="21" spans="1:10" ht="18" customHeight="1">
      <c r="A21" s="271"/>
      <c r="B21" s="272"/>
      <c r="C21" s="326"/>
      <c r="D21" s="248" t="s">
        <v>19</v>
      </c>
      <c r="E21" s="2217"/>
      <c r="F21" s="312"/>
      <c r="G21" s="272"/>
      <c r="H21" s="326"/>
      <c r="I21" s="2165"/>
    </row>
    <row r="22" spans="1:10" ht="18" customHeight="1">
      <c r="A22" s="262">
        <v>1</v>
      </c>
      <c r="B22" s="263"/>
      <c r="C22" s="2518" t="s">
        <v>20</v>
      </c>
      <c r="D22" s="264" t="s">
        <v>21</v>
      </c>
      <c r="E22" s="584">
        <v>2945841</v>
      </c>
      <c r="F22" s="269">
        <v>2756735</v>
      </c>
      <c r="G22" s="585">
        <f t="shared" ref="G22:G30" si="0">E22</f>
        <v>2945841</v>
      </c>
      <c r="H22" s="2152">
        <v>0</v>
      </c>
      <c r="I22" s="2166">
        <v>1</v>
      </c>
    </row>
    <row r="23" spans="1:10" ht="18" customHeight="1">
      <c r="A23" s="262">
        <v>2</v>
      </c>
      <c r="B23" s="263"/>
      <c r="C23" s="2518" t="s">
        <v>22</v>
      </c>
      <c r="D23" s="264" t="s">
        <v>23</v>
      </c>
      <c r="E23" s="584">
        <v>0</v>
      </c>
      <c r="F23" s="269">
        <v>0</v>
      </c>
      <c r="G23" s="585">
        <f t="shared" si="0"/>
        <v>0</v>
      </c>
      <c r="H23" s="2152">
        <v>0</v>
      </c>
      <c r="I23" s="2166">
        <v>2</v>
      </c>
    </row>
    <row r="24" spans="1:10" ht="18" customHeight="1">
      <c r="A24" s="262">
        <v>3</v>
      </c>
      <c r="B24" s="263"/>
      <c r="C24" s="2518" t="s">
        <v>24</v>
      </c>
      <c r="D24" s="313" t="s">
        <v>251</v>
      </c>
      <c r="E24" s="584">
        <v>0</v>
      </c>
      <c r="F24" s="269">
        <v>0</v>
      </c>
      <c r="G24" s="585">
        <f t="shared" si="0"/>
        <v>0</v>
      </c>
      <c r="H24" s="2152">
        <v>0</v>
      </c>
      <c r="I24" s="2166">
        <v>3</v>
      </c>
    </row>
    <row r="25" spans="1:10" ht="18" customHeight="1">
      <c r="A25" s="262">
        <v>4</v>
      </c>
      <c r="B25" s="263"/>
      <c r="C25" s="2518" t="s">
        <v>252</v>
      </c>
      <c r="D25" s="264" t="s">
        <v>253</v>
      </c>
      <c r="E25" s="584">
        <v>65181</v>
      </c>
      <c r="F25" s="269">
        <v>68875</v>
      </c>
      <c r="G25" s="585">
        <f t="shared" si="0"/>
        <v>65181</v>
      </c>
      <c r="H25" s="2152">
        <v>0</v>
      </c>
      <c r="I25" s="2166">
        <v>4</v>
      </c>
    </row>
    <row r="26" spans="1:10" ht="18" customHeight="1">
      <c r="A26" s="262">
        <v>5</v>
      </c>
      <c r="B26" s="263"/>
      <c r="C26" s="2518" t="s">
        <v>254</v>
      </c>
      <c r="D26" s="264" t="s">
        <v>1526</v>
      </c>
      <c r="E26" s="584">
        <v>167757</v>
      </c>
      <c r="F26" s="269">
        <v>183344</v>
      </c>
      <c r="G26" s="585">
        <f t="shared" si="0"/>
        <v>167757</v>
      </c>
      <c r="H26" s="2152">
        <v>0</v>
      </c>
      <c r="I26" s="2166">
        <v>5</v>
      </c>
    </row>
    <row r="27" spans="1:10" ht="18" customHeight="1">
      <c r="A27" s="262">
        <v>6</v>
      </c>
      <c r="B27" s="263"/>
      <c r="C27" s="2518" t="s">
        <v>255</v>
      </c>
      <c r="D27" s="264" t="s">
        <v>256</v>
      </c>
      <c r="E27" s="584">
        <v>29315</v>
      </c>
      <c r="F27" s="269">
        <v>35776</v>
      </c>
      <c r="G27" s="585">
        <f t="shared" si="0"/>
        <v>29315</v>
      </c>
      <c r="H27" s="2152">
        <v>0</v>
      </c>
      <c r="I27" s="2166">
        <v>6</v>
      </c>
    </row>
    <row r="28" spans="1:10" ht="18" customHeight="1">
      <c r="A28" s="262">
        <v>7</v>
      </c>
      <c r="B28" s="263"/>
      <c r="C28" s="2518" t="s">
        <v>257</v>
      </c>
      <c r="D28" s="264" t="s">
        <v>258</v>
      </c>
      <c r="E28" s="584">
        <v>24832</v>
      </c>
      <c r="F28" s="269">
        <v>17775</v>
      </c>
      <c r="G28" s="585">
        <f t="shared" si="0"/>
        <v>24832</v>
      </c>
      <c r="H28" s="2152">
        <v>0</v>
      </c>
      <c r="I28" s="2166">
        <v>7</v>
      </c>
    </row>
    <row r="29" spans="1:10" ht="18" customHeight="1">
      <c r="A29" s="262">
        <v>8</v>
      </c>
      <c r="B29" s="263"/>
      <c r="C29" s="2518" t="s">
        <v>259</v>
      </c>
      <c r="D29" s="313" t="s">
        <v>1527</v>
      </c>
      <c r="E29" s="584">
        <v>0</v>
      </c>
      <c r="F29" s="269">
        <v>0</v>
      </c>
      <c r="G29" s="585">
        <f t="shared" si="0"/>
        <v>0</v>
      </c>
      <c r="H29" s="2152">
        <v>0</v>
      </c>
      <c r="I29" s="2166">
        <v>8</v>
      </c>
    </row>
    <row r="30" spans="1:10" ht="18" customHeight="1">
      <c r="A30" s="262">
        <v>9</v>
      </c>
      <c r="B30" s="263"/>
      <c r="C30" s="2518" t="s">
        <v>260</v>
      </c>
      <c r="D30" s="313" t="s">
        <v>1528</v>
      </c>
      <c r="E30" s="584">
        <v>0</v>
      </c>
      <c r="F30" s="269">
        <v>0</v>
      </c>
      <c r="G30" s="585">
        <f t="shared" si="0"/>
        <v>0</v>
      </c>
      <c r="H30" s="2152">
        <v>0</v>
      </c>
      <c r="I30" s="2166">
        <v>9</v>
      </c>
    </row>
    <row r="31" spans="1:10" ht="18" customHeight="1">
      <c r="A31" s="271"/>
      <c r="B31" s="272"/>
      <c r="C31" s="2519"/>
      <c r="D31" s="319" t="s">
        <v>262</v>
      </c>
      <c r="E31" s="2218"/>
      <c r="F31" s="588"/>
      <c r="G31" s="589"/>
      <c r="H31" s="2153"/>
      <c r="I31" s="2165"/>
    </row>
    <row r="32" spans="1:10" ht="18" customHeight="1">
      <c r="A32" s="262">
        <v>10</v>
      </c>
      <c r="B32" s="263"/>
      <c r="C32" s="2518" t="s">
        <v>261</v>
      </c>
      <c r="D32" s="264" t="s">
        <v>263</v>
      </c>
      <c r="E32" s="584">
        <f>SUM(E22:E31)</f>
        <v>3232926</v>
      </c>
      <c r="F32" s="330">
        <f>SUM(F22:F31)</f>
        <v>3062505</v>
      </c>
      <c r="G32" s="591">
        <f>SUM(G22:G31)</f>
        <v>3232926</v>
      </c>
      <c r="H32" s="2154">
        <f>SUM(H22:H31)</f>
        <v>0</v>
      </c>
      <c r="I32" s="2166">
        <v>10</v>
      </c>
    </row>
    <row r="33" spans="1:9" ht="18" customHeight="1">
      <c r="A33" s="271"/>
      <c r="B33" s="272"/>
      <c r="C33" s="2519"/>
      <c r="D33" s="319" t="s">
        <v>1529</v>
      </c>
      <c r="E33" s="2218"/>
      <c r="F33" s="275"/>
      <c r="G33" s="589"/>
      <c r="H33" s="2153"/>
      <c r="I33" s="2165"/>
    </row>
    <row r="34" spans="1:9" ht="18" customHeight="1">
      <c r="A34" s="262">
        <v>11</v>
      </c>
      <c r="B34" s="263"/>
      <c r="C34" s="2518" t="s">
        <v>264</v>
      </c>
      <c r="D34" s="264" t="s">
        <v>265</v>
      </c>
      <c r="E34" s="584">
        <v>4623</v>
      </c>
      <c r="F34" s="269">
        <v>4889</v>
      </c>
      <c r="G34" s="591">
        <f>E34</f>
        <v>4623</v>
      </c>
      <c r="H34" s="2154">
        <v>0</v>
      </c>
      <c r="I34" s="2166">
        <v>11</v>
      </c>
    </row>
    <row r="35" spans="1:9" ht="18" customHeight="1">
      <c r="A35" s="271"/>
      <c r="B35" s="272"/>
      <c r="C35" s="2519"/>
      <c r="D35" s="319" t="s">
        <v>267</v>
      </c>
      <c r="E35" s="2218"/>
      <c r="F35" s="275"/>
      <c r="G35" s="589"/>
      <c r="H35" s="2153"/>
      <c r="I35" s="2165"/>
    </row>
    <row r="36" spans="1:9" ht="18" customHeight="1">
      <c r="A36" s="262">
        <v>12</v>
      </c>
      <c r="B36" s="263"/>
      <c r="C36" s="2518" t="s">
        <v>266</v>
      </c>
      <c r="D36" s="264" t="s">
        <v>268</v>
      </c>
      <c r="E36" s="584">
        <v>1590</v>
      </c>
      <c r="F36" s="269">
        <v>876</v>
      </c>
      <c r="G36" s="591">
        <f>E36</f>
        <v>1590</v>
      </c>
      <c r="H36" s="2154">
        <v>0</v>
      </c>
      <c r="I36" s="2166">
        <v>12</v>
      </c>
    </row>
    <row r="37" spans="1:9" ht="18" customHeight="1">
      <c r="A37" s="262">
        <v>13</v>
      </c>
      <c r="B37" s="263"/>
      <c r="C37" s="602"/>
      <c r="D37" s="602" t="s">
        <v>293</v>
      </c>
      <c r="E37" s="584">
        <f>SUM(E32:E36)</f>
        <v>3239139</v>
      </c>
      <c r="F37" s="330">
        <f>SUM(F32:F36)</f>
        <v>3068270</v>
      </c>
      <c r="G37" s="585">
        <f>SUM(G32:G36)</f>
        <v>3239139</v>
      </c>
      <c r="H37" s="2152">
        <f>SUM(H32:H36)</f>
        <v>0</v>
      </c>
      <c r="I37" s="2166">
        <v>13</v>
      </c>
    </row>
    <row r="38" spans="1:9" ht="18" customHeight="1">
      <c r="A38" s="262">
        <v>14</v>
      </c>
      <c r="B38" s="592" t="s">
        <v>294</v>
      </c>
      <c r="C38" s="2518" t="s">
        <v>295</v>
      </c>
      <c r="D38" s="313" t="s">
        <v>296</v>
      </c>
      <c r="E38" s="584">
        <v>2117284</v>
      </c>
      <c r="F38" s="269">
        <v>2081438</v>
      </c>
      <c r="G38" s="591">
        <f>E38</f>
        <v>2117284</v>
      </c>
      <c r="H38" s="2154">
        <v>0</v>
      </c>
      <c r="I38" s="2166">
        <v>14</v>
      </c>
    </row>
    <row r="39" spans="1:9" ht="18" customHeight="1" thickBot="1">
      <c r="A39" s="262">
        <v>15</v>
      </c>
      <c r="B39" s="592" t="s">
        <v>294</v>
      </c>
      <c r="C39" s="602"/>
      <c r="D39" s="602" t="s">
        <v>297</v>
      </c>
      <c r="E39" s="584">
        <f>E37-E38</f>
        <v>1121855</v>
      </c>
      <c r="F39" s="276">
        <f>F37-F38</f>
        <v>986832</v>
      </c>
      <c r="G39" s="593">
        <f>G37-G38</f>
        <v>1121855</v>
      </c>
      <c r="H39" s="2155">
        <f>H37-H38</f>
        <v>0</v>
      </c>
      <c r="I39" s="2166">
        <v>15</v>
      </c>
    </row>
    <row r="40" spans="1:9" ht="18" customHeight="1">
      <c r="A40" s="271"/>
      <c r="B40" s="272"/>
      <c r="C40" s="326"/>
      <c r="D40" s="582" t="s">
        <v>298</v>
      </c>
      <c r="E40" s="2219"/>
      <c r="F40" s="595"/>
      <c r="G40" s="596"/>
      <c r="H40" s="2159"/>
      <c r="I40" s="2165"/>
    </row>
    <row r="41" spans="1:9" ht="18" customHeight="1">
      <c r="A41" s="271"/>
      <c r="B41" s="272"/>
      <c r="C41" s="326"/>
      <c r="D41" s="558" t="s">
        <v>1494</v>
      </c>
      <c r="E41" s="2219"/>
      <c r="F41" s="595"/>
      <c r="G41" s="597"/>
      <c r="H41" s="2160"/>
      <c r="I41" s="2165"/>
    </row>
    <row r="42" spans="1:9" ht="18" customHeight="1">
      <c r="A42" s="262">
        <v>16</v>
      </c>
      <c r="B42" s="263"/>
      <c r="C42" s="2518" t="s">
        <v>299</v>
      </c>
      <c r="D42" s="264" t="s">
        <v>1493</v>
      </c>
      <c r="E42" s="584">
        <v>0</v>
      </c>
      <c r="F42" s="584">
        <v>0</v>
      </c>
      <c r="G42" s="597"/>
      <c r="H42" s="2160"/>
      <c r="I42" s="2166">
        <v>16</v>
      </c>
    </row>
    <row r="43" spans="1:9" ht="18" customHeight="1">
      <c r="A43" s="262">
        <v>17</v>
      </c>
      <c r="B43" s="263"/>
      <c r="C43" s="2518" t="s">
        <v>300</v>
      </c>
      <c r="D43" s="313" t="s">
        <v>301</v>
      </c>
      <c r="E43" s="584">
        <v>6379</v>
      </c>
      <c r="F43" s="584">
        <v>7520</v>
      </c>
      <c r="G43" s="597"/>
      <c r="H43" s="2160"/>
      <c r="I43" s="2166">
        <v>17</v>
      </c>
    </row>
    <row r="44" spans="1:9" ht="18" customHeight="1">
      <c r="A44" s="262">
        <v>18</v>
      </c>
      <c r="B44" s="263"/>
      <c r="C44" s="2518" t="s">
        <v>302</v>
      </c>
      <c r="D44" s="313" t="s">
        <v>303</v>
      </c>
      <c r="E44" s="584">
        <v>0</v>
      </c>
      <c r="F44" s="598">
        <v>0</v>
      </c>
      <c r="G44" s="597"/>
      <c r="H44" s="2160"/>
      <c r="I44" s="2166">
        <v>18</v>
      </c>
    </row>
    <row r="45" spans="1:9" ht="18" customHeight="1">
      <c r="A45" s="262">
        <v>19</v>
      </c>
      <c r="B45" s="263"/>
      <c r="C45" s="2518" t="s">
        <v>304</v>
      </c>
      <c r="D45" s="313" t="s">
        <v>305</v>
      </c>
      <c r="E45" s="584">
        <v>0</v>
      </c>
      <c r="F45" s="598">
        <v>0</v>
      </c>
      <c r="G45" s="597"/>
      <c r="H45" s="2160"/>
      <c r="I45" s="2166">
        <v>19</v>
      </c>
    </row>
    <row r="46" spans="1:9" ht="18" customHeight="1">
      <c r="A46" s="262">
        <v>20</v>
      </c>
      <c r="B46" s="263"/>
      <c r="C46" s="2518" t="s">
        <v>306</v>
      </c>
      <c r="D46" s="313" t="s">
        <v>307</v>
      </c>
      <c r="E46" s="584">
        <v>842</v>
      </c>
      <c r="F46" s="598">
        <v>1431</v>
      </c>
      <c r="G46" s="597"/>
      <c r="H46" s="2160"/>
      <c r="I46" s="2166">
        <v>20</v>
      </c>
    </row>
    <row r="47" spans="1:9" ht="18" customHeight="1">
      <c r="A47" s="262">
        <v>21</v>
      </c>
      <c r="B47" s="263"/>
      <c r="C47" s="2518" t="s">
        <v>308</v>
      </c>
      <c r="D47" s="313" t="s">
        <v>309</v>
      </c>
      <c r="E47" s="584">
        <v>0</v>
      </c>
      <c r="F47" s="598">
        <v>0</v>
      </c>
      <c r="G47" s="597"/>
      <c r="H47" s="2160"/>
      <c r="I47" s="2166">
        <v>21</v>
      </c>
    </row>
    <row r="48" spans="1:9" ht="18" customHeight="1">
      <c r="A48" s="262">
        <v>22</v>
      </c>
      <c r="B48" s="263"/>
      <c r="C48" s="2518" t="s">
        <v>310</v>
      </c>
      <c r="D48" s="313" t="s">
        <v>311</v>
      </c>
      <c r="E48" s="584">
        <v>0</v>
      </c>
      <c r="F48" s="598">
        <v>0</v>
      </c>
      <c r="G48" s="597"/>
      <c r="H48" s="2160"/>
      <c r="I48" s="2166">
        <v>22</v>
      </c>
    </row>
    <row r="49" spans="1:9" ht="18" customHeight="1">
      <c r="A49" s="271"/>
      <c r="B49" s="272"/>
      <c r="C49" s="2519"/>
      <c r="D49" s="319" t="s">
        <v>1495</v>
      </c>
      <c r="E49" s="2218"/>
      <c r="F49" s="2170"/>
      <c r="G49" s="597"/>
      <c r="H49" s="2160"/>
      <c r="I49" s="2165"/>
    </row>
    <row r="50" spans="1:9" ht="18" customHeight="1">
      <c r="A50" s="262">
        <v>23</v>
      </c>
      <c r="B50" s="263"/>
      <c r="C50" s="2518" t="s">
        <v>312</v>
      </c>
      <c r="D50" s="313" t="s">
        <v>1496</v>
      </c>
      <c r="E50" s="584">
        <v>0</v>
      </c>
      <c r="F50" s="598">
        <v>0</v>
      </c>
      <c r="G50" s="597"/>
      <c r="H50" s="2160"/>
      <c r="I50" s="2166">
        <v>23</v>
      </c>
    </row>
    <row r="51" spans="1:9" ht="18" customHeight="1">
      <c r="A51" s="262">
        <v>24</v>
      </c>
      <c r="B51" s="263"/>
      <c r="C51" s="2518" t="s">
        <v>313</v>
      </c>
      <c r="D51" s="313" t="s">
        <v>314</v>
      </c>
      <c r="E51" s="584">
        <v>24638</v>
      </c>
      <c r="F51" s="598">
        <v>151</v>
      </c>
      <c r="G51" s="597"/>
      <c r="H51" s="2160"/>
      <c r="I51" s="2166">
        <v>24</v>
      </c>
    </row>
    <row r="52" spans="1:9" ht="18" customHeight="1">
      <c r="A52" s="599"/>
      <c r="B52" s="600"/>
      <c r="C52" s="2519"/>
      <c r="D52" s="273" t="s">
        <v>315</v>
      </c>
      <c r="E52" s="2219"/>
      <c r="F52" s="595"/>
      <c r="G52" s="597"/>
      <c r="H52" s="2160"/>
      <c r="I52" s="2167"/>
    </row>
    <row r="53" spans="1:9" ht="18" customHeight="1">
      <c r="A53" s="601">
        <v>25</v>
      </c>
      <c r="B53" s="602"/>
      <c r="C53" s="2520"/>
      <c r="D53" s="313" t="s">
        <v>316</v>
      </c>
      <c r="E53" s="584">
        <v>0</v>
      </c>
      <c r="F53" s="584">
        <v>0</v>
      </c>
      <c r="G53" s="597"/>
      <c r="H53" s="2160"/>
      <c r="I53" s="2166">
        <v>25</v>
      </c>
    </row>
    <row r="54" spans="1:9" ht="18" customHeight="1">
      <c r="A54" s="262">
        <v>26</v>
      </c>
      <c r="B54" s="263"/>
      <c r="C54" s="2520"/>
      <c r="D54" s="313" t="s">
        <v>317</v>
      </c>
      <c r="E54" s="584">
        <v>2412</v>
      </c>
      <c r="F54" s="584">
        <v>5859</v>
      </c>
      <c r="G54" s="597"/>
      <c r="H54" s="2160"/>
      <c r="I54" s="2166">
        <v>26</v>
      </c>
    </row>
    <row r="55" spans="1:9" ht="18" customHeight="1">
      <c r="A55" s="262">
        <v>27</v>
      </c>
      <c r="B55" s="263"/>
      <c r="C55" s="2520"/>
      <c r="D55" s="313" t="s">
        <v>318</v>
      </c>
      <c r="E55" s="584">
        <f>SUM(E42:E54)</f>
        <v>34271</v>
      </c>
      <c r="F55" s="598">
        <f>SUM(F42:F54)</f>
        <v>14961</v>
      </c>
      <c r="G55" s="597"/>
      <c r="H55" s="2160"/>
      <c r="I55" s="2166">
        <v>27</v>
      </c>
    </row>
    <row r="56" spans="1:9" ht="18" customHeight="1">
      <c r="A56" s="262">
        <v>28</v>
      </c>
      <c r="B56" s="263"/>
      <c r="C56" s="2520"/>
      <c r="D56" s="313" t="s">
        <v>319</v>
      </c>
      <c r="E56" s="584">
        <f>E39+E55</f>
        <v>1156126</v>
      </c>
      <c r="F56" s="598">
        <f>F39+F55</f>
        <v>1001793</v>
      </c>
      <c r="G56" s="597"/>
      <c r="H56" s="2160"/>
      <c r="I56" s="2166">
        <v>28</v>
      </c>
    </row>
    <row r="57" spans="1:9" ht="18" customHeight="1">
      <c r="A57" s="271"/>
      <c r="B57" s="272"/>
      <c r="C57" s="326"/>
      <c r="D57" s="582" t="s">
        <v>320</v>
      </c>
      <c r="E57" s="2219"/>
      <c r="F57" s="595"/>
      <c r="G57" s="597"/>
      <c r="H57" s="2160"/>
      <c r="I57" s="2165"/>
    </row>
    <row r="58" spans="1:9" ht="18" customHeight="1">
      <c r="A58" s="271"/>
      <c r="B58" s="272"/>
      <c r="C58" s="326"/>
      <c r="D58" s="558" t="s">
        <v>1497</v>
      </c>
      <c r="E58" s="2219"/>
      <c r="F58" s="595"/>
      <c r="G58" s="597"/>
      <c r="H58" s="2160"/>
      <c r="I58" s="2165"/>
    </row>
    <row r="59" spans="1:9" ht="18" customHeight="1">
      <c r="A59" s="603">
        <v>29</v>
      </c>
      <c r="B59" s="604"/>
      <c r="C59" s="2518" t="s">
        <v>321</v>
      </c>
      <c r="D59" s="313" t="s">
        <v>1493</v>
      </c>
      <c r="E59" s="584">
        <v>1200</v>
      </c>
      <c r="F59" s="584">
        <v>1200</v>
      </c>
      <c r="G59" s="597"/>
      <c r="H59" s="2160"/>
      <c r="I59" s="2168">
        <v>29</v>
      </c>
    </row>
    <row r="60" spans="1:9" ht="18" customHeight="1">
      <c r="A60" s="262">
        <v>30</v>
      </c>
      <c r="B60" s="263"/>
      <c r="C60" s="2518" t="s">
        <v>322</v>
      </c>
      <c r="D60" s="313" t="s">
        <v>323</v>
      </c>
      <c r="E60" s="584">
        <v>0</v>
      </c>
      <c r="F60" s="584">
        <v>0</v>
      </c>
      <c r="G60" s="597"/>
      <c r="H60" s="2160"/>
      <c r="I60" s="2166">
        <v>30</v>
      </c>
    </row>
    <row r="61" spans="1:9" ht="18" customHeight="1">
      <c r="A61" s="262">
        <v>31</v>
      </c>
      <c r="B61" s="263"/>
      <c r="C61" s="2518" t="s">
        <v>324</v>
      </c>
      <c r="D61" s="313" t="s">
        <v>325</v>
      </c>
      <c r="E61" s="584">
        <v>0</v>
      </c>
      <c r="F61" s="598">
        <v>0</v>
      </c>
      <c r="G61" s="597"/>
      <c r="H61" s="2160"/>
      <c r="I61" s="2166">
        <v>31</v>
      </c>
    </row>
    <row r="62" spans="1:9" ht="18" customHeight="1">
      <c r="A62" s="262">
        <v>32</v>
      </c>
      <c r="B62" s="263"/>
      <c r="C62" s="2518" t="s">
        <v>326</v>
      </c>
      <c r="D62" s="313" t="s">
        <v>327</v>
      </c>
      <c r="E62" s="584">
        <v>0</v>
      </c>
      <c r="F62" s="598">
        <v>0</v>
      </c>
      <c r="G62" s="597"/>
      <c r="H62" s="2160"/>
      <c r="I62" s="2166">
        <v>32</v>
      </c>
    </row>
    <row r="63" spans="1:9" ht="18" customHeight="1">
      <c r="A63" s="262">
        <v>33</v>
      </c>
      <c r="B63" s="263"/>
      <c r="C63" s="2518" t="s">
        <v>328</v>
      </c>
      <c r="D63" s="313" t="s">
        <v>52</v>
      </c>
      <c r="E63" s="584">
        <v>0</v>
      </c>
      <c r="F63" s="598">
        <v>0</v>
      </c>
      <c r="G63" s="597"/>
      <c r="H63" s="2160"/>
      <c r="I63" s="2166">
        <v>33</v>
      </c>
    </row>
    <row r="64" spans="1:9" ht="18" customHeight="1">
      <c r="A64" s="262">
        <v>34</v>
      </c>
      <c r="B64" s="263"/>
      <c r="C64" s="2518" t="s">
        <v>53</v>
      </c>
      <c r="D64" s="313" t="s">
        <v>54</v>
      </c>
      <c r="E64" s="584">
        <v>1794</v>
      </c>
      <c r="F64" s="598">
        <v>1593</v>
      </c>
      <c r="G64" s="597"/>
      <c r="H64" s="2160"/>
      <c r="I64" s="2166">
        <v>34</v>
      </c>
    </row>
    <row r="65" spans="1:9" ht="18" customHeight="1">
      <c r="A65" s="262">
        <v>35</v>
      </c>
      <c r="B65" s="263"/>
      <c r="C65" s="2518" t="s">
        <v>55</v>
      </c>
      <c r="D65" s="313" t="s">
        <v>847</v>
      </c>
      <c r="E65" s="584">
        <v>0</v>
      </c>
      <c r="F65" s="598">
        <v>0</v>
      </c>
      <c r="G65" s="597"/>
      <c r="H65" s="2160"/>
      <c r="I65" s="2166">
        <v>35</v>
      </c>
    </row>
    <row r="66" spans="1:9" ht="18" customHeight="1">
      <c r="A66" s="262">
        <v>36</v>
      </c>
      <c r="B66" s="263"/>
      <c r="C66" s="2520"/>
      <c r="D66" s="313" t="s">
        <v>848</v>
      </c>
      <c r="E66" s="584">
        <f>SUM(E59:E65)</f>
        <v>2994</v>
      </c>
      <c r="F66" s="598">
        <f>SUM(F59:F65)</f>
        <v>2793</v>
      </c>
      <c r="G66" s="597"/>
      <c r="H66" s="2160"/>
      <c r="I66" s="2166">
        <v>36</v>
      </c>
    </row>
    <row r="67" spans="1:9" ht="18" customHeight="1" thickBot="1">
      <c r="A67" s="605">
        <v>37</v>
      </c>
      <c r="B67" s="606"/>
      <c r="C67" s="2521"/>
      <c r="D67" s="607" t="s">
        <v>1062</v>
      </c>
      <c r="E67" s="2220">
        <f>E56-E66</f>
        <v>1153132</v>
      </c>
      <c r="F67" s="608">
        <f>F56-F66</f>
        <v>999000</v>
      </c>
      <c r="G67" s="609"/>
      <c r="H67" s="2161"/>
      <c r="I67" s="2169">
        <v>37</v>
      </c>
    </row>
    <row r="68" spans="1:9" ht="18" customHeight="1">
      <c r="A68" s="610"/>
      <c r="B68" s="610"/>
      <c r="C68" s="610"/>
      <c r="D68" s="611"/>
      <c r="E68" s="177"/>
      <c r="F68" s="612"/>
      <c r="G68" s="233"/>
      <c r="H68" s="233"/>
      <c r="I68" s="613" t="s">
        <v>195</v>
      </c>
    </row>
  </sheetData>
  <phoneticPr fontId="0" type="noConversion"/>
  <printOptions horizontalCentered="1" gridLinesSet="0"/>
  <pageMargins left="0.5" right="0.35" top="0.55000000000000004" bottom="0.25" header="0" footer="0"/>
  <pageSetup scale="5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sheetPr codeName="Sheet21">
    <tabColor rgb="FF92D050"/>
    <pageSetUpPr fitToPage="1"/>
  </sheetPr>
  <dimension ref="A1:G52"/>
  <sheetViews>
    <sheetView showGridLines="0" zoomScale="70" zoomScaleNormal="70" workbookViewId="0"/>
  </sheetViews>
  <sheetFormatPr defaultColWidth="10.26953125" defaultRowHeight="15.75" customHeight="1"/>
  <cols>
    <col min="1" max="1" width="5.26953125" style="235" customWidth="1"/>
    <col min="2" max="2" width="7" style="235" customWidth="1"/>
    <col min="3" max="3" width="7.81640625" style="235" customWidth="1"/>
    <col min="4" max="4" width="80.7265625" style="300" customWidth="1"/>
    <col min="5" max="6" width="17.81640625" style="614" customWidth="1"/>
    <col min="7" max="7" width="5.26953125" style="615" customWidth="1"/>
    <col min="8" max="257" width="10.26953125" style="235"/>
    <col min="258" max="258" width="5.26953125" style="235" customWidth="1"/>
    <col min="259" max="259" width="7" style="235" customWidth="1"/>
    <col min="260" max="260" width="6.26953125" style="235" customWidth="1"/>
    <col min="261" max="261" width="80.7265625" style="235" customWidth="1"/>
    <col min="262" max="263" width="17.81640625" style="235" customWidth="1"/>
    <col min="264" max="513" width="10.26953125" style="235"/>
    <col min="514" max="514" width="5.26953125" style="235" customWidth="1"/>
    <col min="515" max="515" width="7" style="235" customWidth="1"/>
    <col min="516" max="516" width="6.26953125" style="235" customWidth="1"/>
    <col min="517" max="517" width="80.7265625" style="235" customWidth="1"/>
    <col min="518" max="519" width="17.81640625" style="235" customWidth="1"/>
    <col min="520" max="769" width="10.26953125" style="235"/>
    <col min="770" max="770" width="5.26953125" style="235" customWidth="1"/>
    <col min="771" max="771" width="7" style="235" customWidth="1"/>
    <col min="772" max="772" width="6.26953125" style="235" customWidth="1"/>
    <col min="773" max="773" width="80.7265625" style="235" customWidth="1"/>
    <col min="774" max="775" width="17.81640625" style="235" customWidth="1"/>
    <col min="776" max="1025" width="10.26953125" style="235"/>
    <col min="1026" max="1026" width="5.26953125" style="235" customWidth="1"/>
    <col min="1027" max="1027" width="7" style="235" customWidth="1"/>
    <col min="1028" max="1028" width="6.26953125" style="235" customWidth="1"/>
    <col min="1029" max="1029" width="80.7265625" style="235" customWidth="1"/>
    <col min="1030" max="1031" width="17.81640625" style="235" customWidth="1"/>
    <col min="1032" max="1281" width="10.26953125" style="235"/>
    <col min="1282" max="1282" width="5.26953125" style="235" customWidth="1"/>
    <col min="1283" max="1283" width="7" style="235" customWidth="1"/>
    <col min="1284" max="1284" width="6.26953125" style="235" customWidth="1"/>
    <col min="1285" max="1285" width="80.7265625" style="235" customWidth="1"/>
    <col min="1286" max="1287" width="17.81640625" style="235" customWidth="1"/>
    <col min="1288" max="1537" width="10.26953125" style="235"/>
    <col min="1538" max="1538" width="5.26953125" style="235" customWidth="1"/>
    <col min="1539" max="1539" width="7" style="235" customWidth="1"/>
    <col min="1540" max="1540" width="6.26953125" style="235" customWidth="1"/>
    <col min="1541" max="1541" width="80.7265625" style="235" customWidth="1"/>
    <col min="1542" max="1543" width="17.81640625" style="235" customWidth="1"/>
    <col min="1544" max="1793" width="10.26953125" style="235"/>
    <col min="1794" max="1794" width="5.26953125" style="235" customWidth="1"/>
    <col min="1795" max="1795" width="7" style="235" customWidth="1"/>
    <col min="1796" max="1796" width="6.26953125" style="235" customWidth="1"/>
    <col min="1797" max="1797" width="80.7265625" style="235" customWidth="1"/>
    <col min="1798" max="1799" width="17.81640625" style="235" customWidth="1"/>
    <col min="1800" max="2049" width="10.26953125" style="235"/>
    <col min="2050" max="2050" width="5.26953125" style="235" customWidth="1"/>
    <col min="2051" max="2051" width="7" style="235" customWidth="1"/>
    <col min="2052" max="2052" width="6.26953125" style="235" customWidth="1"/>
    <col min="2053" max="2053" width="80.7265625" style="235" customWidth="1"/>
    <col min="2054" max="2055" width="17.81640625" style="235" customWidth="1"/>
    <col min="2056" max="2305" width="10.26953125" style="235"/>
    <col min="2306" max="2306" width="5.26953125" style="235" customWidth="1"/>
    <col min="2307" max="2307" width="7" style="235" customWidth="1"/>
    <col min="2308" max="2308" width="6.26953125" style="235" customWidth="1"/>
    <col min="2309" max="2309" width="80.7265625" style="235" customWidth="1"/>
    <col min="2310" max="2311" width="17.81640625" style="235" customWidth="1"/>
    <col min="2312" max="2561" width="10.26953125" style="235"/>
    <col min="2562" max="2562" width="5.26953125" style="235" customWidth="1"/>
    <col min="2563" max="2563" width="7" style="235" customWidth="1"/>
    <col min="2564" max="2564" width="6.26953125" style="235" customWidth="1"/>
    <col min="2565" max="2565" width="80.7265625" style="235" customWidth="1"/>
    <col min="2566" max="2567" width="17.81640625" style="235" customWidth="1"/>
    <col min="2568" max="2817" width="10.26953125" style="235"/>
    <col min="2818" max="2818" width="5.26953125" style="235" customWidth="1"/>
    <col min="2819" max="2819" width="7" style="235" customWidth="1"/>
    <col min="2820" max="2820" width="6.26953125" style="235" customWidth="1"/>
    <col min="2821" max="2821" width="80.7265625" style="235" customWidth="1"/>
    <col min="2822" max="2823" width="17.81640625" style="235" customWidth="1"/>
    <col min="2824" max="3073" width="10.26953125" style="235"/>
    <col min="3074" max="3074" width="5.26953125" style="235" customWidth="1"/>
    <col min="3075" max="3075" width="7" style="235" customWidth="1"/>
    <col min="3076" max="3076" width="6.26953125" style="235" customWidth="1"/>
    <col min="3077" max="3077" width="80.7265625" style="235" customWidth="1"/>
    <col min="3078" max="3079" width="17.81640625" style="235" customWidth="1"/>
    <col min="3080" max="3329" width="10.26953125" style="235"/>
    <col min="3330" max="3330" width="5.26953125" style="235" customWidth="1"/>
    <col min="3331" max="3331" width="7" style="235" customWidth="1"/>
    <col min="3332" max="3332" width="6.26953125" style="235" customWidth="1"/>
    <col min="3333" max="3333" width="80.7265625" style="235" customWidth="1"/>
    <col min="3334" max="3335" width="17.81640625" style="235" customWidth="1"/>
    <col min="3336" max="3585" width="10.26953125" style="235"/>
    <col min="3586" max="3586" width="5.26953125" style="235" customWidth="1"/>
    <col min="3587" max="3587" width="7" style="235" customWidth="1"/>
    <col min="3588" max="3588" width="6.26953125" style="235" customWidth="1"/>
    <col min="3589" max="3589" width="80.7265625" style="235" customWidth="1"/>
    <col min="3590" max="3591" width="17.81640625" style="235" customWidth="1"/>
    <col min="3592" max="3841" width="10.26953125" style="235"/>
    <col min="3842" max="3842" width="5.26953125" style="235" customWidth="1"/>
    <col min="3843" max="3843" width="7" style="235" customWidth="1"/>
    <col min="3844" max="3844" width="6.26953125" style="235" customWidth="1"/>
    <col min="3845" max="3845" width="80.7265625" style="235" customWidth="1"/>
    <col min="3846" max="3847" width="17.81640625" style="235" customWidth="1"/>
    <col min="3848" max="4097" width="10.26953125" style="235"/>
    <col min="4098" max="4098" width="5.26953125" style="235" customWidth="1"/>
    <col min="4099" max="4099" width="7" style="235" customWidth="1"/>
    <col min="4100" max="4100" width="6.26953125" style="235" customWidth="1"/>
    <col min="4101" max="4101" width="80.7265625" style="235" customWidth="1"/>
    <col min="4102" max="4103" width="17.81640625" style="235" customWidth="1"/>
    <col min="4104" max="4353" width="10.26953125" style="235"/>
    <col min="4354" max="4354" width="5.26953125" style="235" customWidth="1"/>
    <col min="4355" max="4355" width="7" style="235" customWidth="1"/>
    <col min="4356" max="4356" width="6.26953125" style="235" customWidth="1"/>
    <col min="4357" max="4357" width="80.7265625" style="235" customWidth="1"/>
    <col min="4358" max="4359" width="17.81640625" style="235" customWidth="1"/>
    <col min="4360" max="4609" width="10.26953125" style="235"/>
    <col min="4610" max="4610" width="5.26953125" style="235" customWidth="1"/>
    <col min="4611" max="4611" width="7" style="235" customWidth="1"/>
    <col min="4612" max="4612" width="6.26953125" style="235" customWidth="1"/>
    <col min="4613" max="4613" width="80.7265625" style="235" customWidth="1"/>
    <col min="4614" max="4615" width="17.81640625" style="235" customWidth="1"/>
    <col min="4616" max="4865" width="10.26953125" style="235"/>
    <col min="4866" max="4866" width="5.26953125" style="235" customWidth="1"/>
    <col min="4867" max="4867" width="7" style="235" customWidth="1"/>
    <col min="4868" max="4868" width="6.26953125" style="235" customWidth="1"/>
    <col min="4869" max="4869" width="80.7265625" style="235" customWidth="1"/>
    <col min="4870" max="4871" width="17.81640625" style="235" customWidth="1"/>
    <col min="4872" max="5121" width="10.26953125" style="235"/>
    <col min="5122" max="5122" width="5.26953125" style="235" customWidth="1"/>
    <col min="5123" max="5123" width="7" style="235" customWidth="1"/>
    <col min="5124" max="5124" width="6.26953125" style="235" customWidth="1"/>
    <col min="5125" max="5125" width="80.7265625" style="235" customWidth="1"/>
    <col min="5126" max="5127" width="17.81640625" style="235" customWidth="1"/>
    <col min="5128" max="5377" width="10.26953125" style="235"/>
    <col min="5378" max="5378" width="5.26953125" style="235" customWidth="1"/>
    <col min="5379" max="5379" width="7" style="235" customWidth="1"/>
    <col min="5380" max="5380" width="6.26953125" style="235" customWidth="1"/>
    <col min="5381" max="5381" width="80.7265625" style="235" customWidth="1"/>
    <col min="5382" max="5383" width="17.81640625" style="235" customWidth="1"/>
    <col min="5384" max="5633" width="10.26953125" style="235"/>
    <col min="5634" max="5634" width="5.26953125" style="235" customWidth="1"/>
    <col min="5635" max="5635" width="7" style="235" customWidth="1"/>
    <col min="5636" max="5636" width="6.26953125" style="235" customWidth="1"/>
    <col min="5637" max="5637" width="80.7265625" style="235" customWidth="1"/>
    <col min="5638" max="5639" width="17.81640625" style="235" customWidth="1"/>
    <col min="5640" max="5889" width="10.26953125" style="235"/>
    <col min="5890" max="5890" width="5.26953125" style="235" customWidth="1"/>
    <col min="5891" max="5891" width="7" style="235" customWidth="1"/>
    <col min="5892" max="5892" width="6.26953125" style="235" customWidth="1"/>
    <col min="5893" max="5893" width="80.7265625" style="235" customWidth="1"/>
    <col min="5894" max="5895" width="17.81640625" style="235" customWidth="1"/>
    <col min="5896" max="6145" width="10.26953125" style="235"/>
    <col min="6146" max="6146" width="5.26953125" style="235" customWidth="1"/>
    <col min="6147" max="6147" width="7" style="235" customWidth="1"/>
    <col min="6148" max="6148" width="6.26953125" style="235" customWidth="1"/>
    <col min="6149" max="6149" width="80.7265625" style="235" customWidth="1"/>
    <col min="6150" max="6151" width="17.81640625" style="235" customWidth="1"/>
    <col min="6152" max="6401" width="10.26953125" style="235"/>
    <col min="6402" max="6402" width="5.26953125" style="235" customWidth="1"/>
    <col min="6403" max="6403" width="7" style="235" customWidth="1"/>
    <col min="6404" max="6404" width="6.26953125" style="235" customWidth="1"/>
    <col min="6405" max="6405" width="80.7265625" style="235" customWidth="1"/>
    <col min="6406" max="6407" width="17.81640625" style="235" customWidth="1"/>
    <col min="6408" max="6657" width="10.26953125" style="235"/>
    <col min="6658" max="6658" width="5.26953125" style="235" customWidth="1"/>
    <col min="6659" max="6659" width="7" style="235" customWidth="1"/>
    <col min="6660" max="6660" width="6.26953125" style="235" customWidth="1"/>
    <col min="6661" max="6661" width="80.7265625" style="235" customWidth="1"/>
    <col min="6662" max="6663" width="17.81640625" style="235" customWidth="1"/>
    <col min="6664" max="6913" width="10.26953125" style="235"/>
    <col min="6914" max="6914" width="5.26953125" style="235" customWidth="1"/>
    <col min="6915" max="6915" width="7" style="235" customWidth="1"/>
    <col min="6916" max="6916" width="6.26953125" style="235" customWidth="1"/>
    <col min="6917" max="6917" width="80.7265625" style="235" customWidth="1"/>
    <col min="6918" max="6919" width="17.81640625" style="235" customWidth="1"/>
    <col min="6920" max="7169" width="10.26953125" style="235"/>
    <col min="7170" max="7170" width="5.26953125" style="235" customWidth="1"/>
    <col min="7171" max="7171" width="7" style="235" customWidth="1"/>
    <col min="7172" max="7172" width="6.26953125" style="235" customWidth="1"/>
    <col min="7173" max="7173" width="80.7265625" style="235" customWidth="1"/>
    <col min="7174" max="7175" width="17.81640625" style="235" customWidth="1"/>
    <col min="7176" max="7425" width="10.26953125" style="235"/>
    <col min="7426" max="7426" width="5.26953125" style="235" customWidth="1"/>
    <col min="7427" max="7427" width="7" style="235" customWidth="1"/>
    <col min="7428" max="7428" width="6.26953125" style="235" customWidth="1"/>
    <col min="7429" max="7429" width="80.7265625" style="235" customWidth="1"/>
    <col min="7430" max="7431" width="17.81640625" style="235" customWidth="1"/>
    <col min="7432" max="7681" width="10.26953125" style="235"/>
    <col min="7682" max="7682" width="5.26953125" style="235" customWidth="1"/>
    <col min="7683" max="7683" width="7" style="235" customWidth="1"/>
    <col min="7684" max="7684" width="6.26953125" style="235" customWidth="1"/>
    <col min="7685" max="7685" width="80.7265625" style="235" customWidth="1"/>
    <col min="7686" max="7687" width="17.81640625" style="235" customWidth="1"/>
    <col min="7688" max="7937" width="10.26953125" style="235"/>
    <col min="7938" max="7938" width="5.26953125" style="235" customWidth="1"/>
    <col min="7939" max="7939" width="7" style="235" customWidth="1"/>
    <col min="7940" max="7940" width="6.26953125" style="235" customWidth="1"/>
    <col min="7941" max="7941" width="80.7265625" style="235" customWidth="1"/>
    <col min="7942" max="7943" width="17.81640625" style="235" customWidth="1"/>
    <col min="7944" max="8193" width="10.26953125" style="235"/>
    <col min="8194" max="8194" width="5.26953125" style="235" customWidth="1"/>
    <col min="8195" max="8195" width="7" style="235" customWidth="1"/>
    <col min="8196" max="8196" width="6.26953125" style="235" customWidth="1"/>
    <col min="8197" max="8197" width="80.7265625" style="235" customWidth="1"/>
    <col min="8198" max="8199" width="17.81640625" style="235" customWidth="1"/>
    <col min="8200" max="8449" width="10.26953125" style="235"/>
    <col min="8450" max="8450" width="5.26953125" style="235" customWidth="1"/>
    <col min="8451" max="8451" width="7" style="235" customWidth="1"/>
    <col min="8452" max="8452" width="6.26953125" style="235" customWidth="1"/>
    <col min="8453" max="8453" width="80.7265625" style="235" customWidth="1"/>
    <col min="8454" max="8455" width="17.81640625" style="235" customWidth="1"/>
    <col min="8456" max="8705" width="10.26953125" style="235"/>
    <col min="8706" max="8706" width="5.26953125" style="235" customWidth="1"/>
    <col min="8707" max="8707" width="7" style="235" customWidth="1"/>
    <col min="8708" max="8708" width="6.26953125" style="235" customWidth="1"/>
    <col min="8709" max="8709" width="80.7265625" style="235" customWidth="1"/>
    <col min="8710" max="8711" width="17.81640625" style="235" customWidth="1"/>
    <col min="8712" max="8961" width="10.26953125" style="235"/>
    <col min="8962" max="8962" width="5.26953125" style="235" customWidth="1"/>
    <col min="8963" max="8963" width="7" style="235" customWidth="1"/>
    <col min="8964" max="8964" width="6.26953125" style="235" customWidth="1"/>
    <col min="8965" max="8965" width="80.7265625" style="235" customWidth="1"/>
    <col min="8966" max="8967" width="17.81640625" style="235" customWidth="1"/>
    <col min="8968" max="9217" width="10.26953125" style="235"/>
    <col min="9218" max="9218" width="5.26953125" style="235" customWidth="1"/>
    <col min="9219" max="9219" width="7" style="235" customWidth="1"/>
    <col min="9220" max="9220" width="6.26953125" style="235" customWidth="1"/>
    <col min="9221" max="9221" width="80.7265625" style="235" customWidth="1"/>
    <col min="9222" max="9223" width="17.81640625" style="235" customWidth="1"/>
    <col min="9224" max="9473" width="10.26953125" style="235"/>
    <col min="9474" max="9474" width="5.26953125" style="235" customWidth="1"/>
    <col min="9475" max="9475" width="7" style="235" customWidth="1"/>
    <col min="9476" max="9476" width="6.26953125" style="235" customWidth="1"/>
    <col min="9477" max="9477" width="80.7265625" style="235" customWidth="1"/>
    <col min="9478" max="9479" width="17.81640625" style="235" customWidth="1"/>
    <col min="9480" max="9729" width="10.26953125" style="235"/>
    <col min="9730" max="9730" width="5.26953125" style="235" customWidth="1"/>
    <col min="9731" max="9731" width="7" style="235" customWidth="1"/>
    <col min="9732" max="9732" width="6.26953125" style="235" customWidth="1"/>
    <col min="9733" max="9733" width="80.7265625" style="235" customWidth="1"/>
    <col min="9734" max="9735" width="17.81640625" style="235" customWidth="1"/>
    <col min="9736" max="9985" width="10.26953125" style="235"/>
    <col min="9986" max="9986" width="5.26953125" style="235" customWidth="1"/>
    <col min="9987" max="9987" width="7" style="235" customWidth="1"/>
    <col min="9988" max="9988" width="6.26953125" style="235" customWidth="1"/>
    <col min="9989" max="9989" width="80.7265625" style="235" customWidth="1"/>
    <col min="9990" max="9991" width="17.81640625" style="235" customWidth="1"/>
    <col min="9992" max="10241" width="10.26953125" style="235"/>
    <col min="10242" max="10242" width="5.26953125" style="235" customWidth="1"/>
    <col min="10243" max="10243" width="7" style="235" customWidth="1"/>
    <col min="10244" max="10244" width="6.26953125" style="235" customWidth="1"/>
    <col min="10245" max="10245" width="80.7265625" style="235" customWidth="1"/>
    <col min="10246" max="10247" width="17.81640625" style="235" customWidth="1"/>
    <col min="10248" max="10497" width="10.26953125" style="235"/>
    <col min="10498" max="10498" width="5.26953125" style="235" customWidth="1"/>
    <col min="10499" max="10499" width="7" style="235" customWidth="1"/>
    <col min="10500" max="10500" width="6.26953125" style="235" customWidth="1"/>
    <col min="10501" max="10501" width="80.7265625" style="235" customWidth="1"/>
    <col min="10502" max="10503" width="17.81640625" style="235" customWidth="1"/>
    <col min="10504" max="10753" width="10.26953125" style="235"/>
    <col min="10754" max="10754" width="5.26953125" style="235" customWidth="1"/>
    <col min="10755" max="10755" width="7" style="235" customWidth="1"/>
    <col min="10756" max="10756" width="6.26953125" style="235" customWidth="1"/>
    <col min="10757" max="10757" width="80.7265625" style="235" customWidth="1"/>
    <col min="10758" max="10759" width="17.81640625" style="235" customWidth="1"/>
    <col min="10760" max="11009" width="10.26953125" style="235"/>
    <col min="11010" max="11010" width="5.26953125" style="235" customWidth="1"/>
    <col min="11011" max="11011" width="7" style="235" customWidth="1"/>
    <col min="11012" max="11012" width="6.26953125" style="235" customWidth="1"/>
    <col min="11013" max="11013" width="80.7265625" style="235" customWidth="1"/>
    <col min="11014" max="11015" width="17.81640625" style="235" customWidth="1"/>
    <col min="11016" max="11265" width="10.26953125" style="235"/>
    <col min="11266" max="11266" width="5.26953125" style="235" customWidth="1"/>
    <col min="11267" max="11267" width="7" style="235" customWidth="1"/>
    <col min="11268" max="11268" width="6.26953125" style="235" customWidth="1"/>
    <col min="11269" max="11269" width="80.7265625" style="235" customWidth="1"/>
    <col min="11270" max="11271" width="17.81640625" style="235" customWidth="1"/>
    <col min="11272" max="11521" width="10.26953125" style="235"/>
    <col min="11522" max="11522" width="5.26953125" style="235" customWidth="1"/>
    <col min="11523" max="11523" width="7" style="235" customWidth="1"/>
    <col min="11524" max="11524" width="6.26953125" style="235" customWidth="1"/>
    <col min="11525" max="11525" width="80.7265625" style="235" customWidth="1"/>
    <col min="11526" max="11527" width="17.81640625" style="235" customWidth="1"/>
    <col min="11528" max="11777" width="10.26953125" style="235"/>
    <col min="11778" max="11778" width="5.26953125" style="235" customWidth="1"/>
    <col min="11779" max="11779" width="7" style="235" customWidth="1"/>
    <col min="11780" max="11780" width="6.26953125" style="235" customWidth="1"/>
    <col min="11781" max="11781" width="80.7265625" style="235" customWidth="1"/>
    <col min="11782" max="11783" width="17.81640625" style="235" customWidth="1"/>
    <col min="11784" max="12033" width="10.26953125" style="235"/>
    <col min="12034" max="12034" width="5.26953125" style="235" customWidth="1"/>
    <col min="12035" max="12035" width="7" style="235" customWidth="1"/>
    <col min="12036" max="12036" width="6.26953125" style="235" customWidth="1"/>
    <col min="12037" max="12037" width="80.7265625" style="235" customWidth="1"/>
    <col min="12038" max="12039" width="17.81640625" style="235" customWidth="1"/>
    <col min="12040" max="12289" width="10.26953125" style="235"/>
    <col min="12290" max="12290" width="5.26953125" style="235" customWidth="1"/>
    <col min="12291" max="12291" width="7" style="235" customWidth="1"/>
    <col min="12292" max="12292" width="6.26953125" style="235" customWidth="1"/>
    <col min="12293" max="12293" width="80.7265625" style="235" customWidth="1"/>
    <col min="12294" max="12295" width="17.81640625" style="235" customWidth="1"/>
    <col min="12296" max="12545" width="10.26953125" style="235"/>
    <col min="12546" max="12546" width="5.26953125" style="235" customWidth="1"/>
    <col min="12547" max="12547" width="7" style="235" customWidth="1"/>
    <col min="12548" max="12548" width="6.26953125" style="235" customWidth="1"/>
    <col min="12549" max="12549" width="80.7265625" style="235" customWidth="1"/>
    <col min="12550" max="12551" width="17.81640625" style="235" customWidth="1"/>
    <col min="12552" max="12801" width="10.26953125" style="235"/>
    <col min="12802" max="12802" width="5.26953125" style="235" customWidth="1"/>
    <col min="12803" max="12803" width="7" style="235" customWidth="1"/>
    <col min="12804" max="12804" width="6.26953125" style="235" customWidth="1"/>
    <col min="12805" max="12805" width="80.7265625" style="235" customWidth="1"/>
    <col min="12806" max="12807" width="17.81640625" style="235" customWidth="1"/>
    <col min="12808" max="13057" width="10.26953125" style="235"/>
    <col min="13058" max="13058" width="5.26953125" style="235" customWidth="1"/>
    <col min="13059" max="13059" width="7" style="235" customWidth="1"/>
    <col min="13060" max="13060" width="6.26953125" style="235" customWidth="1"/>
    <col min="13061" max="13061" width="80.7265625" style="235" customWidth="1"/>
    <col min="13062" max="13063" width="17.81640625" style="235" customWidth="1"/>
    <col min="13064" max="13313" width="10.26953125" style="235"/>
    <col min="13314" max="13314" width="5.26953125" style="235" customWidth="1"/>
    <col min="13315" max="13315" width="7" style="235" customWidth="1"/>
    <col min="13316" max="13316" width="6.26953125" style="235" customWidth="1"/>
    <col min="13317" max="13317" width="80.7265625" style="235" customWidth="1"/>
    <col min="13318" max="13319" width="17.81640625" style="235" customWidth="1"/>
    <col min="13320" max="13569" width="10.26953125" style="235"/>
    <col min="13570" max="13570" width="5.26953125" style="235" customWidth="1"/>
    <col min="13571" max="13571" width="7" style="235" customWidth="1"/>
    <col min="13572" max="13572" width="6.26953125" style="235" customWidth="1"/>
    <col min="13573" max="13573" width="80.7265625" style="235" customWidth="1"/>
    <col min="13574" max="13575" width="17.81640625" style="235" customWidth="1"/>
    <col min="13576" max="13825" width="10.26953125" style="235"/>
    <col min="13826" max="13826" width="5.26953125" style="235" customWidth="1"/>
    <col min="13827" max="13827" width="7" style="235" customWidth="1"/>
    <col min="13828" max="13828" width="6.26953125" style="235" customWidth="1"/>
    <col min="13829" max="13829" width="80.7265625" style="235" customWidth="1"/>
    <col min="13830" max="13831" width="17.81640625" style="235" customWidth="1"/>
    <col min="13832" max="14081" width="10.26953125" style="235"/>
    <col min="14082" max="14082" width="5.26953125" style="235" customWidth="1"/>
    <col min="14083" max="14083" width="7" style="235" customWidth="1"/>
    <col min="14084" max="14084" width="6.26953125" style="235" customWidth="1"/>
    <col min="14085" max="14085" width="80.7265625" style="235" customWidth="1"/>
    <col min="14086" max="14087" width="17.81640625" style="235" customWidth="1"/>
    <col min="14088" max="14337" width="10.26953125" style="235"/>
    <col min="14338" max="14338" width="5.26953125" style="235" customWidth="1"/>
    <col min="14339" max="14339" width="7" style="235" customWidth="1"/>
    <col min="14340" max="14340" width="6.26953125" style="235" customWidth="1"/>
    <col min="14341" max="14341" width="80.7265625" style="235" customWidth="1"/>
    <col min="14342" max="14343" width="17.81640625" style="235" customWidth="1"/>
    <col min="14344" max="14593" width="10.26953125" style="235"/>
    <col min="14594" max="14594" width="5.26953125" style="235" customWidth="1"/>
    <col min="14595" max="14595" width="7" style="235" customWidth="1"/>
    <col min="14596" max="14596" width="6.26953125" style="235" customWidth="1"/>
    <col min="14597" max="14597" width="80.7265625" style="235" customWidth="1"/>
    <col min="14598" max="14599" width="17.81640625" style="235" customWidth="1"/>
    <col min="14600" max="14849" width="10.26953125" style="235"/>
    <col min="14850" max="14850" width="5.26953125" style="235" customWidth="1"/>
    <col min="14851" max="14851" width="7" style="235" customWidth="1"/>
    <col min="14852" max="14852" width="6.26953125" style="235" customWidth="1"/>
    <col min="14853" max="14853" width="80.7265625" style="235" customWidth="1"/>
    <col min="14854" max="14855" width="17.81640625" style="235" customWidth="1"/>
    <col min="14856" max="15105" width="10.26953125" style="235"/>
    <col min="15106" max="15106" width="5.26953125" style="235" customWidth="1"/>
    <col min="15107" max="15107" width="7" style="235" customWidth="1"/>
    <col min="15108" max="15108" width="6.26953125" style="235" customWidth="1"/>
    <col min="15109" max="15109" width="80.7265625" style="235" customWidth="1"/>
    <col min="15110" max="15111" width="17.81640625" style="235" customWidth="1"/>
    <col min="15112" max="15361" width="10.26953125" style="235"/>
    <col min="15362" max="15362" width="5.26953125" style="235" customWidth="1"/>
    <col min="15363" max="15363" width="7" style="235" customWidth="1"/>
    <col min="15364" max="15364" width="6.26953125" style="235" customWidth="1"/>
    <col min="15365" max="15365" width="80.7265625" style="235" customWidth="1"/>
    <col min="15366" max="15367" width="17.81640625" style="235" customWidth="1"/>
    <col min="15368" max="15617" width="10.26953125" style="235"/>
    <col min="15618" max="15618" width="5.26953125" style="235" customWidth="1"/>
    <col min="15619" max="15619" width="7" style="235" customWidth="1"/>
    <col min="15620" max="15620" width="6.26953125" style="235" customWidth="1"/>
    <col min="15621" max="15621" width="80.7265625" style="235" customWidth="1"/>
    <col min="15622" max="15623" width="17.81640625" style="235" customWidth="1"/>
    <col min="15624" max="15873" width="10.26953125" style="235"/>
    <col min="15874" max="15874" width="5.26953125" style="235" customWidth="1"/>
    <col min="15875" max="15875" width="7" style="235" customWidth="1"/>
    <col min="15876" max="15876" width="6.26953125" style="235" customWidth="1"/>
    <col min="15877" max="15877" width="80.7265625" style="235" customWidth="1"/>
    <col min="15878" max="15879" width="17.81640625" style="235" customWidth="1"/>
    <col min="15880" max="16129" width="10.26953125" style="235"/>
    <col min="16130" max="16130" width="5.26953125" style="235" customWidth="1"/>
    <col min="16131" max="16131" width="7" style="235" customWidth="1"/>
    <col min="16132" max="16132" width="6.26953125" style="235" customWidth="1"/>
    <col min="16133" max="16133" width="80.7265625" style="235" customWidth="1"/>
    <col min="16134" max="16135" width="17.81640625" style="235" customWidth="1"/>
    <col min="16136" max="16384" width="10.26953125" style="235"/>
  </cols>
  <sheetData>
    <row r="1" spans="1:7" s="229" customFormat="1" ht="15.75" customHeight="1" thickBot="1">
      <c r="A1" s="227" t="str">
        <f>'Annual Report'!$A$2</f>
        <v>Road Initials:    GTC           Year  2013</v>
      </c>
      <c r="B1" s="227"/>
      <c r="D1" s="228"/>
      <c r="E1" s="616"/>
      <c r="F1" s="616"/>
      <c r="G1" s="306">
        <v>17</v>
      </c>
    </row>
    <row r="2" spans="1:7" ht="15.5">
      <c r="A2" s="307" t="s">
        <v>1531</v>
      </c>
      <c r="B2" s="308"/>
      <c r="C2" s="308"/>
      <c r="D2" s="233"/>
      <c r="E2" s="617"/>
      <c r="F2" s="617"/>
      <c r="G2" s="618"/>
    </row>
    <row r="3" spans="1:7" ht="15.5">
      <c r="A3" s="236" t="s">
        <v>808</v>
      </c>
      <c r="B3" s="237"/>
      <c r="C3" s="554"/>
      <c r="D3" s="238"/>
      <c r="E3" s="563"/>
      <c r="F3" s="563"/>
      <c r="G3" s="619"/>
    </row>
    <row r="4" spans="1:7" ht="9" customHeight="1" thickBot="1">
      <c r="A4" s="620"/>
      <c r="B4" s="248"/>
      <c r="C4" s="248"/>
      <c r="D4" s="309"/>
      <c r="E4" s="561"/>
      <c r="F4" s="561"/>
      <c r="G4" s="621"/>
    </row>
    <row r="5" spans="1:7" ht="18" customHeight="1">
      <c r="A5" s="240"/>
      <c r="B5" s="241"/>
      <c r="C5" s="241"/>
      <c r="D5" s="243"/>
      <c r="E5" s="622" t="s">
        <v>10</v>
      </c>
      <c r="F5" s="2172" t="s">
        <v>10</v>
      </c>
      <c r="G5" s="623"/>
    </row>
    <row r="6" spans="1:7" ht="18" customHeight="1">
      <c r="A6" s="246" t="s">
        <v>704</v>
      </c>
      <c r="B6" s="247" t="s">
        <v>637</v>
      </c>
      <c r="C6" s="247"/>
      <c r="D6" s="247" t="s">
        <v>9</v>
      </c>
      <c r="E6" s="624" t="s">
        <v>13</v>
      </c>
      <c r="F6" s="2173" t="s">
        <v>14</v>
      </c>
      <c r="G6" s="250" t="s">
        <v>704</v>
      </c>
    </row>
    <row r="7" spans="1:7" ht="18" customHeight="1" thickBot="1">
      <c r="A7" s="576" t="s">
        <v>750</v>
      </c>
      <c r="B7" s="577" t="s">
        <v>638</v>
      </c>
      <c r="C7" s="577" t="s">
        <v>509</v>
      </c>
      <c r="D7" s="577" t="s">
        <v>756</v>
      </c>
      <c r="E7" s="625" t="s">
        <v>757</v>
      </c>
      <c r="F7" s="2174" t="s">
        <v>640</v>
      </c>
      <c r="G7" s="626" t="s">
        <v>750</v>
      </c>
    </row>
    <row r="8" spans="1:7" ht="20.149999999999999" customHeight="1">
      <c r="A8" s="271"/>
      <c r="B8" s="272"/>
      <c r="C8" s="272"/>
      <c r="D8" s="627" t="s">
        <v>1063</v>
      </c>
      <c r="E8" s="2221"/>
      <c r="F8" s="2175"/>
      <c r="G8" s="621"/>
    </row>
    <row r="9" spans="1:7" ht="20.149999999999999" customHeight="1">
      <c r="A9" s="271"/>
      <c r="B9" s="272"/>
      <c r="C9" s="628" t="s">
        <v>1064</v>
      </c>
      <c r="D9" s="629" t="s">
        <v>213</v>
      </c>
      <c r="E9" s="630"/>
      <c r="F9" s="2175"/>
      <c r="G9" s="621"/>
    </row>
    <row r="10" spans="1:7" ht="20.149999999999999" customHeight="1">
      <c r="A10" s="576">
        <v>38</v>
      </c>
      <c r="B10" s="263"/>
      <c r="C10" s="592"/>
      <c r="D10" s="278" t="s">
        <v>214</v>
      </c>
      <c r="E10" s="269">
        <v>337027</v>
      </c>
      <c r="F10" s="2176">
        <v>286193</v>
      </c>
      <c r="G10" s="647">
        <v>38</v>
      </c>
    </row>
    <row r="11" spans="1:7" ht="20.149999999999999" customHeight="1">
      <c r="A11" s="576">
        <v>39</v>
      </c>
      <c r="B11" s="263"/>
      <c r="C11" s="592"/>
      <c r="D11" s="278" t="s">
        <v>215</v>
      </c>
      <c r="E11" s="269">
        <v>0</v>
      </c>
      <c r="F11" s="2176">
        <v>0</v>
      </c>
      <c r="G11" s="647">
        <v>39</v>
      </c>
    </row>
    <row r="12" spans="1:7" ht="20.149999999999999" customHeight="1">
      <c r="A12" s="576">
        <v>40</v>
      </c>
      <c r="B12" s="263"/>
      <c r="C12" s="592" t="s">
        <v>216</v>
      </c>
      <c r="D12" s="270" t="s">
        <v>1091</v>
      </c>
      <c r="E12" s="269">
        <v>0</v>
      </c>
      <c r="F12" s="2176">
        <v>0</v>
      </c>
      <c r="G12" s="647">
        <v>40</v>
      </c>
    </row>
    <row r="13" spans="1:7" ht="20.149999999999999" customHeight="1">
      <c r="A13" s="576">
        <v>41</v>
      </c>
      <c r="B13" s="263"/>
      <c r="C13" s="592" t="s">
        <v>1092</v>
      </c>
      <c r="D13" s="270" t="s">
        <v>1093</v>
      </c>
      <c r="E13" s="269">
        <v>95</v>
      </c>
      <c r="F13" s="2176">
        <v>95</v>
      </c>
      <c r="G13" s="647">
        <v>41</v>
      </c>
    </row>
    <row r="14" spans="1:7" ht="20.149999999999999" customHeight="1">
      <c r="A14" s="576">
        <v>42</v>
      </c>
      <c r="B14" s="263"/>
      <c r="C14" s="592"/>
      <c r="D14" s="270" t="s">
        <v>1532</v>
      </c>
      <c r="E14" s="269">
        <f>SUM(E10:E13)</f>
        <v>337122</v>
      </c>
      <c r="F14" s="2176">
        <f>SUM(F10:F13)</f>
        <v>286288</v>
      </c>
      <c r="G14" s="647">
        <v>42</v>
      </c>
    </row>
    <row r="15" spans="1:7" ht="20.149999999999999" customHeight="1">
      <c r="A15" s="576">
        <v>43</v>
      </c>
      <c r="B15" s="263"/>
      <c r="C15" s="592"/>
      <c r="D15" s="278" t="s">
        <v>1533</v>
      </c>
      <c r="E15" s="269">
        <f>'210-P16'!E67-'210-P17'!E14</f>
        <v>816010</v>
      </c>
      <c r="F15" s="2176">
        <f>'210-P16'!F67-'210-P17'!F14</f>
        <v>712712</v>
      </c>
      <c r="G15" s="647">
        <v>43</v>
      </c>
    </row>
    <row r="16" spans="1:7" ht="20.149999999999999" customHeight="1">
      <c r="A16" s="246"/>
      <c r="B16" s="272"/>
      <c r="C16" s="628"/>
      <c r="D16" s="627" t="s">
        <v>1094</v>
      </c>
      <c r="E16" s="275"/>
      <c r="F16" s="2177"/>
      <c r="G16" s="183"/>
    </row>
    <row r="17" spans="1:7" ht="20.149999999999999" customHeight="1">
      <c r="A17" s="246"/>
      <c r="B17" s="272"/>
      <c r="C17" s="628"/>
      <c r="D17" s="2181" t="s">
        <v>213</v>
      </c>
      <c r="E17" s="275"/>
      <c r="F17" s="2177"/>
      <c r="G17" s="183"/>
    </row>
    <row r="18" spans="1:7" ht="20.149999999999999" customHeight="1">
      <c r="A18" s="576">
        <v>44</v>
      </c>
      <c r="B18" s="263"/>
      <c r="C18" s="268" t="s">
        <v>1064</v>
      </c>
      <c r="D18" s="270" t="s">
        <v>1095</v>
      </c>
      <c r="E18" s="269">
        <v>0</v>
      </c>
      <c r="F18" s="2176">
        <v>0</v>
      </c>
      <c r="G18" s="647">
        <v>44</v>
      </c>
    </row>
    <row r="19" spans="1:7" ht="20.149999999999999" customHeight="1">
      <c r="A19" s="246"/>
      <c r="B19" s="272"/>
      <c r="C19" s="272"/>
      <c r="D19" s="627" t="s">
        <v>1096</v>
      </c>
      <c r="E19" s="275"/>
      <c r="F19" s="2177"/>
      <c r="G19" s="183"/>
    </row>
    <row r="20" spans="1:7" ht="20.149999999999999" customHeight="1">
      <c r="A20" s="576">
        <v>45</v>
      </c>
      <c r="B20" s="263"/>
      <c r="C20" s="592" t="s">
        <v>1097</v>
      </c>
      <c r="D20" s="270" t="s">
        <v>1098</v>
      </c>
      <c r="E20" s="269">
        <v>0</v>
      </c>
      <c r="F20" s="2176">
        <v>0</v>
      </c>
      <c r="G20" s="647">
        <v>45</v>
      </c>
    </row>
    <row r="21" spans="1:7" ht="20.149999999999999" customHeight="1">
      <c r="A21" s="576">
        <v>46</v>
      </c>
      <c r="B21" s="263"/>
      <c r="C21" s="592"/>
      <c r="D21" s="270" t="s">
        <v>1099</v>
      </c>
      <c r="E21" s="269">
        <f>E15-E18-E20</f>
        <v>816010</v>
      </c>
      <c r="F21" s="2176">
        <f>F15-F18-F20</f>
        <v>712712</v>
      </c>
      <c r="G21" s="647">
        <v>46</v>
      </c>
    </row>
    <row r="22" spans="1:7" ht="20.149999999999999" customHeight="1">
      <c r="A22" s="246"/>
      <c r="B22" s="272"/>
      <c r="C22" s="628"/>
      <c r="D22" s="627" t="s">
        <v>1100</v>
      </c>
      <c r="E22" s="275"/>
      <c r="F22" s="2177"/>
      <c r="G22" s="183"/>
    </row>
    <row r="23" spans="1:7" ht="20.149999999999999" customHeight="1">
      <c r="A23" s="246"/>
      <c r="B23" s="272"/>
      <c r="C23" s="628" t="s">
        <v>1101</v>
      </c>
      <c r="D23" s="2182" t="s">
        <v>1102</v>
      </c>
      <c r="E23" s="275"/>
      <c r="F23" s="2177"/>
      <c r="G23" s="183"/>
    </row>
    <row r="24" spans="1:7" ht="20.149999999999999" customHeight="1">
      <c r="A24" s="576">
        <v>47</v>
      </c>
      <c r="B24" s="592" t="s">
        <v>294</v>
      </c>
      <c r="C24" s="592"/>
      <c r="D24" s="270" t="s">
        <v>1534</v>
      </c>
      <c r="E24" s="269">
        <v>200136</v>
      </c>
      <c r="F24" s="2178">
        <v>183165</v>
      </c>
      <c r="G24" s="586">
        <v>47</v>
      </c>
    </row>
    <row r="25" spans="1:7" ht="20.149999999999999" customHeight="1">
      <c r="A25" s="576">
        <v>48</v>
      </c>
      <c r="B25" s="592" t="s">
        <v>294</v>
      </c>
      <c r="C25" s="592"/>
      <c r="D25" s="270" t="s">
        <v>1535</v>
      </c>
      <c r="E25" s="269">
        <v>39314</v>
      </c>
      <c r="F25" s="2178">
        <v>25736</v>
      </c>
      <c r="G25" s="586">
        <v>48</v>
      </c>
    </row>
    <row r="26" spans="1:7" ht="20.149999999999999" customHeight="1">
      <c r="A26" s="576">
        <v>49</v>
      </c>
      <c r="B26" s="592" t="s">
        <v>294</v>
      </c>
      <c r="C26" s="592"/>
      <c r="D26" s="270" t="s">
        <v>1536</v>
      </c>
      <c r="E26" s="269">
        <v>0</v>
      </c>
      <c r="F26" s="2178">
        <v>22</v>
      </c>
      <c r="G26" s="586">
        <v>49</v>
      </c>
    </row>
    <row r="27" spans="1:7" ht="20.149999999999999" customHeight="1">
      <c r="A27" s="576">
        <v>50</v>
      </c>
      <c r="B27" s="592" t="s">
        <v>294</v>
      </c>
      <c r="C27" s="592" t="s">
        <v>1103</v>
      </c>
      <c r="D27" s="270" t="s">
        <v>1104</v>
      </c>
      <c r="E27" s="269">
        <v>49040</v>
      </c>
      <c r="F27" s="2176">
        <v>81978</v>
      </c>
      <c r="G27" s="647">
        <v>50</v>
      </c>
    </row>
    <row r="28" spans="1:7" ht="20.149999999999999" customHeight="1">
      <c r="A28" s="576">
        <v>51</v>
      </c>
      <c r="B28" s="263"/>
      <c r="C28" s="263"/>
      <c r="D28" s="270" t="s">
        <v>1802</v>
      </c>
      <c r="E28" s="269">
        <f>SUM(E24:E27)</f>
        <v>288490</v>
      </c>
      <c r="F28" s="2176">
        <f>SUM(F24:F27)</f>
        <v>290901</v>
      </c>
      <c r="G28" s="647">
        <v>51</v>
      </c>
    </row>
    <row r="29" spans="1:7" ht="20.149999999999999" customHeight="1">
      <c r="A29" s="576">
        <v>52</v>
      </c>
      <c r="B29" s="263"/>
      <c r="C29" s="592"/>
      <c r="D29" s="270" t="s">
        <v>1105</v>
      </c>
      <c r="E29" s="269">
        <f>E21-E28</f>
        <v>527520</v>
      </c>
      <c r="F29" s="2176">
        <f>F21-F28</f>
        <v>421811</v>
      </c>
      <c r="G29" s="647">
        <v>52</v>
      </c>
    </row>
    <row r="30" spans="1:7" ht="20.149999999999999" customHeight="1">
      <c r="A30" s="246"/>
      <c r="B30" s="272"/>
      <c r="C30" s="628"/>
      <c r="D30" s="627" t="s">
        <v>1106</v>
      </c>
      <c r="E30" s="275"/>
      <c r="F30" s="2177"/>
      <c r="G30" s="183"/>
    </row>
    <row r="31" spans="1:7" ht="20.149999999999999" customHeight="1">
      <c r="A31" s="246"/>
      <c r="B31" s="272"/>
      <c r="C31" s="628"/>
      <c r="D31" s="277" t="s">
        <v>1108</v>
      </c>
      <c r="E31" s="275"/>
      <c r="F31" s="2177"/>
      <c r="G31" s="183"/>
    </row>
    <row r="32" spans="1:7" ht="20.149999999999999" customHeight="1">
      <c r="A32" s="576">
        <v>53</v>
      </c>
      <c r="B32" s="263"/>
      <c r="C32" s="592" t="s">
        <v>1107</v>
      </c>
      <c r="D32" s="278" t="s">
        <v>1348</v>
      </c>
      <c r="E32" s="269">
        <v>0</v>
      </c>
      <c r="F32" s="2176">
        <v>0</v>
      </c>
      <c r="G32" s="647">
        <v>53</v>
      </c>
    </row>
    <row r="33" spans="1:7" ht="20.149999999999999" customHeight="1">
      <c r="A33" s="246"/>
      <c r="B33" s="272"/>
      <c r="C33" s="628"/>
      <c r="D33" s="277" t="s">
        <v>1349</v>
      </c>
      <c r="E33" s="275"/>
      <c r="F33" s="2177"/>
      <c r="G33" s="183"/>
    </row>
    <row r="34" spans="1:7" ht="20.149999999999999" customHeight="1">
      <c r="A34" s="576">
        <v>54</v>
      </c>
      <c r="B34" s="263"/>
      <c r="C34" s="592" t="s">
        <v>1109</v>
      </c>
      <c r="D34" s="278" t="s">
        <v>1110</v>
      </c>
      <c r="E34" s="269">
        <v>0</v>
      </c>
      <c r="F34" s="2176">
        <v>0</v>
      </c>
      <c r="G34" s="647">
        <v>54</v>
      </c>
    </row>
    <row r="35" spans="1:7" ht="20.149999999999999" customHeight="1">
      <c r="A35" s="576">
        <v>55</v>
      </c>
      <c r="B35" s="263"/>
      <c r="C35" s="263"/>
      <c r="D35" s="632" t="s">
        <v>1537</v>
      </c>
      <c r="E35" s="269">
        <f>SUM(E29:E34)</f>
        <v>527520</v>
      </c>
      <c r="F35" s="2176">
        <f>SUM(F29:F34)</f>
        <v>421811</v>
      </c>
      <c r="G35" s="647">
        <v>55</v>
      </c>
    </row>
    <row r="36" spans="1:7" ht="20.149999999999999" customHeight="1">
      <c r="A36" s="246"/>
      <c r="B36" s="272"/>
      <c r="C36" s="272"/>
      <c r="D36" s="627" t="s">
        <v>1111</v>
      </c>
      <c r="E36" s="275"/>
      <c r="F36" s="2177"/>
      <c r="G36" s="183"/>
    </row>
    <row r="37" spans="1:7" ht="20.149999999999999" customHeight="1">
      <c r="A37" s="576">
        <v>56</v>
      </c>
      <c r="B37" s="263"/>
      <c r="C37" s="592" t="s">
        <v>1112</v>
      </c>
      <c r="D37" s="631" t="s">
        <v>1113</v>
      </c>
      <c r="E37" s="269">
        <v>0</v>
      </c>
      <c r="F37" s="2176">
        <v>0</v>
      </c>
      <c r="G37" s="647">
        <v>56</v>
      </c>
    </row>
    <row r="38" spans="1:7" ht="20.149999999999999" customHeight="1">
      <c r="A38" s="576">
        <v>57</v>
      </c>
      <c r="B38" s="263"/>
      <c r="C38" s="592" t="s">
        <v>1114</v>
      </c>
      <c r="D38" s="270" t="s">
        <v>1115</v>
      </c>
      <c r="E38" s="269">
        <v>0</v>
      </c>
      <c r="F38" s="2176">
        <v>0</v>
      </c>
      <c r="G38" s="647">
        <v>57</v>
      </c>
    </row>
    <row r="39" spans="1:7" ht="20.149999999999999" customHeight="1">
      <c r="A39" s="576">
        <v>58</v>
      </c>
      <c r="B39" s="263"/>
      <c r="C39" s="592" t="s">
        <v>1116</v>
      </c>
      <c r="D39" s="270" t="s">
        <v>1117</v>
      </c>
      <c r="E39" s="269">
        <v>0</v>
      </c>
      <c r="F39" s="2176">
        <v>0</v>
      </c>
      <c r="G39" s="647">
        <v>58</v>
      </c>
    </row>
    <row r="40" spans="1:7" ht="20.149999999999999" customHeight="1">
      <c r="A40" s="576">
        <v>59</v>
      </c>
      <c r="B40" s="263"/>
      <c r="C40" s="592"/>
      <c r="D40" s="270" t="s">
        <v>1538</v>
      </c>
      <c r="E40" s="269">
        <f>SUM(E37:E39)</f>
        <v>0</v>
      </c>
      <c r="F40" s="2176">
        <f>SUM(F37:F39)</f>
        <v>0</v>
      </c>
      <c r="G40" s="647">
        <v>59</v>
      </c>
    </row>
    <row r="41" spans="1:7" ht="20.149999999999999" customHeight="1">
      <c r="A41" s="246"/>
      <c r="B41" s="272"/>
      <c r="C41" s="628"/>
      <c r="D41" s="277" t="s">
        <v>1119</v>
      </c>
      <c r="E41" s="275"/>
      <c r="F41" s="2177"/>
      <c r="G41" s="183"/>
    </row>
    <row r="42" spans="1:7" ht="20.149999999999999" customHeight="1">
      <c r="A42" s="576">
        <v>60</v>
      </c>
      <c r="B42" s="263"/>
      <c r="C42" s="592" t="s">
        <v>1118</v>
      </c>
      <c r="D42" s="633" t="s">
        <v>1120</v>
      </c>
      <c r="E42" s="269">
        <v>0</v>
      </c>
      <c r="F42" s="2176">
        <v>0</v>
      </c>
      <c r="G42" s="647">
        <v>60</v>
      </c>
    </row>
    <row r="43" spans="1:7" ht="20.149999999999999" customHeight="1">
      <c r="A43" s="576">
        <v>61</v>
      </c>
      <c r="B43" s="592" t="s">
        <v>294</v>
      </c>
      <c r="C43" s="592"/>
      <c r="D43" s="270" t="s">
        <v>1539</v>
      </c>
      <c r="E43" s="269">
        <f>E35+E40+E42</f>
        <v>527520</v>
      </c>
      <c r="F43" s="2176">
        <f>F35+F40+F42</f>
        <v>421811</v>
      </c>
      <c r="G43" s="647">
        <v>61</v>
      </c>
    </row>
    <row r="44" spans="1:7" ht="20.149999999999999" customHeight="1">
      <c r="A44" s="246"/>
      <c r="B44" s="272"/>
      <c r="C44" s="628"/>
      <c r="D44" s="627" t="s">
        <v>1121</v>
      </c>
      <c r="E44" s="275"/>
      <c r="F44" s="2177"/>
      <c r="G44" s="183"/>
    </row>
    <row r="45" spans="1:7" ht="20.149999999999999" customHeight="1">
      <c r="A45" s="576">
        <v>62</v>
      </c>
      <c r="B45" s="592" t="s">
        <v>294</v>
      </c>
      <c r="C45" s="592"/>
      <c r="D45" s="270" t="s">
        <v>249</v>
      </c>
      <c r="E45" s="269">
        <f>'210-P16'!E39</f>
        <v>1121855</v>
      </c>
      <c r="F45" s="2176">
        <f>'210-P16'!F39</f>
        <v>986832</v>
      </c>
      <c r="G45" s="647">
        <v>62</v>
      </c>
    </row>
    <row r="46" spans="1:7" ht="20.149999999999999" customHeight="1">
      <c r="A46" s="576">
        <v>63</v>
      </c>
      <c r="B46" s="592" t="s">
        <v>294</v>
      </c>
      <c r="C46" s="592" t="s">
        <v>1101</v>
      </c>
      <c r="D46" s="631" t="s">
        <v>685</v>
      </c>
      <c r="E46" s="269">
        <f>E24+E25+E26</f>
        <v>239450</v>
      </c>
      <c r="F46" s="2176">
        <f>F24+F25+F26</f>
        <v>208923</v>
      </c>
      <c r="G46" s="647">
        <v>63</v>
      </c>
    </row>
    <row r="47" spans="1:7" ht="20.149999999999999" customHeight="1">
      <c r="A47" s="576">
        <v>64</v>
      </c>
      <c r="B47" s="592" t="s">
        <v>294</v>
      </c>
      <c r="C47" s="592" t="s">
        <v>1103</v>
      </c>
      <c r="D47" s="270" t="s">
        <v>686</v>
      </c>
      <c r="E47" s="269">
        <f>E27</f>
        <v>49040</v>
      </c>
      <c r="F47" s="2178">
        <f>F27</f>
        <v>81978</v>
      </c>
      <c r="G47" s="586">
        <v>64</v>
      </c>
    </row>
    <row r="48" spans="1:7" s="638" customFormat="1" ht="20.149999999999999" customHeight="1">
      <c r="A48" s="634">
        <v>65</v>
      </c>
      <c r="B48" s="635"/>
      <c r="C48" s="636"/>
      <c r="D48" s="637" t="s">
        <v>687</v>
      </c>
      <c r="E48" s="269">
        <v>0</v>
      </c>
      <c r="F48" s="2179">
        <v>0</v>
      </c>
      <c r="G48" s="2171">
        <v>65</v>
      </c>
    </row>
    <row r="49" spans="1:7" s="638" customFormat="1" ht="20.149999999999999" customHeight="1">
      <c r="A49" s="634">
        <v>66</v>
      </c>
      <c r="B49" s="635"/>
      <c r="C49" s="635"/>
      <c r="D49" s="637" t="s">
        <v>688</v>
      </c>
      <c r="E49" s="269">
        <v>21</v>
      </c>
      <c r="F49" s="2178">
        <v>78</v>
      </c>
      <c r="G49" s="586">
        <v>66</v>
      </c>
    </row>
    <row r="50" spans="1:7" ht="20.149999999999999" customHeight="1" thickBot="1">
      <c r="A50" s="576">
        <v>67</v>
      </c>
      <c r="B50" s="263"/>
      <c r="C50" s="263"/>
      <c r="D50" s="270" t="s">
        <v>689</v>
      </c>
      <c r="E50" s="2222">
        <f>E45-E46-E47-E48+E49</f>
        <v>833386</v>
      </c>
      <c r="F50" s="2180">
        <f>F45-F46-F47-F48+F49</f>
        <v>696009</v>
      </c>
      <c r="G50" s="594">
        <v>67</v>
      </c>
    </row>
    <row r="51" spans="1:7" ht="85.15" customHeight="1" thickBot="1">
      <c r="A51" s="639"/>
      <c r="B51" s="302"/>
      <c r="C51" s="302"/>
      <c r="D51" s="319"/>
      <c r="E51" s="182"/>
      <c r="F51" s="182"/>
      <c r="G51" s="590"/>
    </row>
    <row r="52" spans="1:7" ht="15.5">
      <c r="A52" s="235" t="s">
        <v>195</v>
      </c>
      <c r="B52" s="242"/>
      <c r="C52" s="242"/>
      <c r="D52" s="259"/>
      <c r="E52" s="570"/>
      <c r="F52" s="570"/>
      <c r="G52" s="640"/>
    </row>
  </sheetData>
  <phoneticPr fontId="9" type="noConversion"/>
  <printOptions horizontalCentered="1" gridLinesSet="0"/>
  <pageMargins left="0.5" right="0.5" top="0.55000000000000004" bottom="0.25" header="0.4" footer="0.25"/>
  <pageSetup scale="66"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D67"/>
  <sheetViews>
    <sheetView showGridLines="0" workbookViewId="0">
      <selection activeCell="D1" sqref="D1"/>
    </sheetView>
  </sheetViews>
  <sheetFormatPr defaultColWidth="10.26953125" defaultRowHeight="10.5"/>
  <cols>
    <col min="1" max="1" width="6.1796875" style="885" customWidth="1"/>
    <col min="2" max="2" width="6.54296875" style="885" customWidth="1"/>
    <col min="3" max="3" width="66.7265625" style="885" customWidth="1"/>
    <col min="4" max="4" width="17.7265625" style="885" customWidth="1"/>
    <col min="5" max="9" width="11.7265625" style="885" customWidth="1"/>
    <col min="10" max="257" width="10.26953125" style="885"/>
    <col min="258" max="258" width="12.1796875" style="885" customWidth="1"/>
    <col min="259" max="259" width="60.7265625" style="885" customWidth="1"/>
    <col min="260" max="260" width="17.7265625" style="885" customWidth="1"/>
    <col min="261" max="265" width="11.7265625" style="885" customWidth="1"/>
    <col min="266" max="513" width="10.26953125" style="885"/>
    <col min="514" max="514" width="12.1796875" style="885" customWidth="1"/>
    <col min="515" max="515" width="60.7265625" style="885" customWidth="1"/>
    <col min="516" max="516" width="17.7265625" style="885" customWidth="1"/>
    <col min="517" max="521" width="11.7265625" style="885" customWidth="1"/>
    <col min="522" max="769" width="10.26953125" style="885"/>
    <col min="770" max="770" width="12.1796875" style="885" customWidth="1"/>
    <col min="771" max="771" width="60.7265625" style="885" customWidth="1"/>
    <col min="772" max="772" width="17.7265625" style="885" customWidth="1"/>
    <col min="773" max="777" width="11.7265625" style="885" customWidth="1"/>
    <col min="778" max="1025" width="10.26953125" style="885"/>
    <col min="1026" max="1026" width="12.1796875" style="885" customWidth="1"/>
    <col min="1027" max="1027" width="60.7265625" style="885" customWidth="1"/>
    <col min="1028" max="1028" width="17.7265625" style="885" customWidth="1"/>
    <col min="1029" max="1033" width="11.7265625" style="885" customWidth="1"/>
    <col min="1034" max="1281" width="10.26953125" style="885"/>
    <col min="1282" max="1282" width="12.1796875" style="885" customWidth="1"/>
    <col min="1283" max="1283" width="60.7265625" style="885" customWidth="1"/>
    <col min="1284" max="1284" width="17.7265625" style="885" customWidth="1"/>
    <col min="1285" max="1289" width="11.7265625" style="885" customWidth="1"/>
    <col min="1290" max="1537" width="10.26953125" style="885"/>
    <col min="1538" max="1538" width="12.1796875" style="885" customWidth="1"/>
    <col min="1539" max="1539" width="60.7265625" style="885" customWidth="1"/>
    <col min="1540" max="1540" width="17.7265625" style="885" customWidth="1"/>
    <col min="1541" max="1545" width="11.7265625" style="885" customWidth="1"/>
    <col min="1546" max="1793" width="10.26953125" style="885"/>
    <col min="1794" max="1794" width="12.1796875" style="885" customWidth="1"/>
    <col min="1795" max="1795" width="60.7265625" style="885" customWidth="1"/>
    <col min="1796" max="1796" width="17.7265625" style="885" customWidth="1"/>
    <col min="1797" max="1801" width="11.7265625" style="885" customWidth="1"/>
    <col min="1802" max="2049" width="10.26953125" style="885"/>
    <col min="2050" max="2050" width="12.1796875" style="885" customWidth="1"/>
    <col min="2051" max="2051" width="60.7265625" style="885" customWidth="1"/>
    <col min="2052" max="2052" width="17.7265625" style="885" customWidth="1"/>
    <col min="2053" max="2057" width="11.7265625" style="885" customWidth="1"/>
    <col min="2058" max="2305" width="10.26953125" style="885"/>
    <col min="2306" max="2306" width="12.1796875" style="885" customWidth="1"/>
    <col min="2307" max="2307" width="60.7265625" style="885" customWidth="1"/>
    <col min="2308" max="2308" width="17.7265625" style="885" customWidth="1"/>
    <col min="2309" max="2313" width="11.7265625" style="885" customWidth="1"/>
    <col min="2314" max="2561" width="10.26953125" style="885"/>
    <col min="2562" max="2562" width="12.1796875" style="885" customWidth="1"/>
    <col min="2563" max="2563" width="60.7265625" style="885" customWidth="1"/>
    <col min="2564" max="2564" width="17.7265625" style="885" customWidth="1"/>
    <col min="2565" max="2569" width="11.7265625" style="885" customWidth="1"/>
    <col min="2570" max="2817" width="10.26953125" style="885"/>
    <col min="2818" max="2818" width="12.1796875" style="885" customWidth="1"/>
    <col min="2819" max="2819" width="60.7265625" style="885" customWidth="1"/>
    <col min="2820" max="2820" width="17.7265625" style="885" customWidth="1"/>
    <col min="2821" max="2825" width="11.7265625" style="885" customWidth="1"/>
    <col min="2826" max="3073" width="10.26953125" style="885"/>
    <col min="3074" max="3074" width="12.1796875" style="885" customWidth="1"/>
    <col min="3075" max="3075" width="60.7265625" style="885" customWidth="1"/>
    <col min="3076" max="3076" width="17.7265625" style="885" customWidth="1"/>
    <col min="3077" max="3081" width="11.7265625" style="885" customWidth="1"/>
    <col min="3082" max="3329" width="10.26953125" style="885"/>
    <col min="3330" max="3330" width="12.1796875" style="885" customWidth="1"/>
    <col min="3331" max="3331" width="60.7265625" style="885" customWidth="1"/>
    <col min="3332" max="3332" width="17.7265625" style="885" customWidth="1"/>
    <col min="3333" max="3337" width="11.7265625" style="885" customWidth="1"/>
    <col min="3338" max="3585" width="10.26953125" style="885"/>
    <col min="3586" max="3586" width="12.1796875" style="885" customWidth="1"/>
    <col min="3587" max="3587" width="60.7265625" style="885" customWidth="1"/>
    <col min="3588" max="3588" width="17.7265625" style="885" customWidth="1"/>
    <col min="3589" max="3593" width="11.7265625" style="885" customWidth="1"/>
    <col min="3594" max="3841" width="10.26953125" style="885"/>
    <col min="3842" max="3842" width="12.1796875" style="885" customWidth="1"/>
    <col min="3843" max="3843" width="60.7265625" style="885" customWidth="1"/>
    <col min="3844" max="3844" width="17.7265625" style="885" customWidth="1"/>
    <col min="3845" max="3849" width="11.7265625" style="885" customWidth="1"/>
    <col min="3850" max="4097" width="10.26953125" style="885"/>
    <col min="4098" max="4098" width="12.1796875" style="885" customWidth="1"/>
    <col min="4099" max="4099" width="60.7265625" style="885" customWidth="1"/>
    <col min="4100" max="4100" width="17.7265625" style="885" customWidth="1"/>
    <col min="4101" max="4105" width="11.7265625" style="885" customWidth="1"/>
    <col min="4106" max="4353" width="10.26953125" style="885"/>
    <col min="4354" max="4354" width="12.1796875" style="885" customWidth="1"/>
    <col min="4355" max="4355" width="60.7265625" style="885" customWidth="1"/>
    <col min="4356" max="4356" width="17.7265625" style="885" customWidth="1"/>
    <col min="4357" max="4361" width="11.7265625" style="885" customWidth="1"/>
    <col min="4362" max="4609" width="10.26953125" style="885"/>
    <col min="4610" max="4610" width="12.1796875" style="885" customWidth="1"/>
    <col min="4611" max="4611" width="60.7265625" style="885" customWidth="1"/>
    <col min="4612" max="4612" width="17.7265625" style="885" customWidth="1"/>
    <col min="4613" max="4617" width="11.7265625" style="885" customWidth="1"/>
    <col min="4618" max="4865" width="10.26953125" style="885"/>
    <col min="4866" max="4866" width="12.1796875" style="885" customWidth="1"/>
    <col min="4867" max="4867" width="60.7265625" style="885" customWidth="1"/>
    <col min="4868" max="4868" width="17.7265625" style="885" customWidth="1"/>
    <col min="4869" max="4873" width="11.7265625" style="885" customWidth="1"/>
    <col min="4874" max="5121" width="10.26953125" style="885"/>
    <col min="5122" max="5122" width="12.1796875" style="885" customWidth="1"/>
    <col min="5123" max="5123" width="60.7265625" style="885" customWidth="1"/>
    <col min="5124" max="5124" width="17.7265625" style="885" customWidth="1"/>
    <col min="5125" max="5129" width="11.7265625" style="885" customWidth="1"/>
    <col min="5130" max="5377" width="10.26953125" style="885"/>
    <col min="5378" max="5378" width="12.1796875" style="885" customWidth="1"/>
    <col min="5379" max="5379" width="60.7265625" style="885" customWidth="1"/>
    <col min="5380" max="5380" width="17.7265625" style="885" customWidth="1"/>
    <col min="5381" max="5385" width="11.7265625" style="885" customWidth="1"/>
    <col min="5386" max="5633" width="10.26953125" style="885"/>
    <col min="5634" max="5634" width="12.1796875" style="885" customWidth="1"/>
    <col min="5635" max="5635" width="60.7265625" style="885" customWidth="1"/>
    <col min="5636" max="5636" width="17.7265625" style="885" customWidth="1"/>
    <col min="5637" max="5641" width="11.7265625" style="885" customWidth="1"/>
    <col min="5642" max="5889" width="10.26953125" style="885"/>
    <col min="5890" max="5890" width="12.1796875" style="885" customWidth="1"/>
    <col min="5891" max="5891" width="60.7265625" style="885" customWidth="1"/>
    <col min="5892" max="5892" width="17.7265625" style="885" customWidth="1"/>
    <col min="5893" max="5897" width="11.7265625" style="885" customWidth="1"/>
    <col min="5898" max="6145" width="10.26953125" style="885"/>
    <col min="6146" max="6146" width="12.1796875" style="885" customWidth="1"/>
    <col min="6147" max="6147" width="60.7265625" style="885" customWidth="1"/>
    <col min="6148" max="6148" width="17.7265625" style="885" customWidth="1"/>
    <col min="6149" max="6153" width="11.7265625" style="885" customWidth="1"/>
    <col min="6154" max="6401" width="10.26953125" style="885"/>
    <col min="6402" max="6402" width="12.1796875" style="885" customWidth="1"/>
    <col min="6403" max="6403" width="60.7265625" style="885" customWidth="1"/>
    <col min="6404" max="6404" width="17.7265625" style="885" customWidth="1"/>
    <col min="6405" max="6409" width="11.7265625" style="885" customWidth="1"/>
    <col min="6410" max="6657" width="10.26953125" style="885"/>
    <col min="6658" max="6658" width="12.1796875" style="885" customWidth="1"/>
    <col min="6659" max="6659" width="60.7265625" style="885" customWidth="1"/>
    <col min="6660" max="6660" width="17.7265625" style="885" customWidth="1"/>
    <col min="6661" max="6665" width="11.7265625" style="885" customWidth="1"/>
    <col min="6666" max="6913" width="10.26953125" style="885"/>
    <col min="6914" max="6914" width="12.1796875" style="885" customWidth="1"/>
    <col min="6915" max="6915" width="60.7265625" style="885" customWidth="1"/>
    <col min="6916" max="6916" width="17.7265625" style="885" customWidth="1"/>
    <col min="6917" max="6921" width="11.7265625" style="885" customWidth="1"/>
    <col min="6922" max="7169" width="10.26953125" style="885"/>
    <col min="7170" max="7170" width="12.1796875" style="885" customWidth="1"/>
    <col min="7171" max="7171" width="60.7265625" style="885" customWidth="1"/>
    <col min="7172" max="7172" width="17.7265625" style="885" customWidth="1"/>
    <col min="7173" max="7177" width="11.7265625" style="885" customWidth="1"/>
    <col min="7178" max="7425" width="10.26953125" style="885"/>
    <col min="7426" max="7426" width="12.1796875" style="885" customWidth="1"/>
    <col min="7427" max="7427" width="60.7265625" style="885" customWidth="1"/>
    <col min="7428" max="7428" width="17.7265625" style="885" customWidth="1"/>
    <col min="7429" max="7433" width="11.7265625" style="885" customWidth="1"/>
    <col min="7434" max="7681" width="10.26953125" style="885"/>
    <col min="7682" max="7682" width="12.1796875" style="885" customWidth="1"/>
    <col min="7683" max="7683" width="60.7265625" style="885" customWidth="1"/>
    <col min="7684" max="7684" width="17.7265625" style="885" customWidth="1"/>
    <col min="7685" max="7689" width="11.7265625" style="885" customWidth="1"/>
    <col min="7690" max="7937" width="10.26953125" style="885"/>
    <col min="7938" max="7938" width="12.1796875" style="885" customWidth="1"/>
    <col min="7939" max="7939" width="60.7265625" style="885" customWidth="1"/>
    <col min="7940" max="7940" width="17.7265625" style="885" customWidth="1"/>
    <col min="7941" max="7945" width="11.7265625" style="885" customWidth="1"/>
    <col min="7946" max="8193" width="10.26953125" style="885"/>
    <col min="8194" max="8194" width="12.1796875" style="885" customWidth="1"/>
    <col min="8195" max="8195" width="60.7265625" style="885" customWidth="1"/>
    <col min="8196" max="8196" width="17.7265625" style="885" customWidth="1"/>
    <col min="8197" max="8201" width="11.7265625" style="885" customWidth="1"/>
    <col min="8202" max="8449" width="10.26953125" style="885"/>
    <col min="8450" max="8450" width="12.1796875" style="885" customWidth="1"/>
    <col min="8451" max="8451" width="60.7265625" style="885" customWidth="1"/>
    <col min="8452" max="8452" width="17.7265625" style="885" customWidth="1"/>
    <col min="8453" max="8457" width="11.7265625" style="885" customWidth="1"/>
    <col min="8458" max="8705" width="10.26953125" style="885"/>
    <col min="8706" max="8706" width="12.1796875" style="885" customWidth="1"/>
    <col min="8707" max="8707" width="60.7265625" style="885" customWidth="1"/>
    <col min="8708" max="8708" width="17.7265625" style="885" customWidth="1"/>
    <col min="8709" max="8713" width="11.7265625" style="885" customWidth="1"/>
    <col min="8714" max="8961" width="10.26953125" style="885"/>
    <col min="8962" max="8962" width="12.1796875" style="885" customWidth="1"/>
    <col min="8963" max="8963" width="60.7265625" style="885" customWidth="1"/>
    <col min="8964" max="8964" width="17.7265625" style="885" customWidth="1"/>
    <col min="8965" max="8969" width="11.7265625" style="885" customWidth="1"/>
    <col min="8970" max="9217" width="10.26953125" style="885"/>
    <col min="9218" max="9218" width="12.1796875" style="885" customWidth="1"/>
    <col min="9219" max="9219" width="60.7265625" style="885" customWidth="1"/>
    <col min="9220" max="9220" width="17.7265625" style="885" customWidth="1"/>
    <col min="9221" max="9225" width="11.7265625" style="885" customWidth="1"/>
    <col min="9226" max="9473" width="10.26953125" style="885"/>
    <col min="9474" max="9474" width="12.1796875" style="885" customWidth="1"/>
    <col min="9475" max="9475" width="60.7265625" style="885" customWidth="1"/>
    <col min="9476" max="9476" width="17.7265625" style="885" customWidth="1"/>
    <col min="9477" max="9481" width="11.7265625" style="885" customWidth="1"/>
    <col min="9482" max="9729" width="10.26953125" style="885"/>
    <col min="9730" max="9730" width="12.1796875" style="885" customWidth="1"/>
    <col min="9731" max="9731" width="60.7265625" style="885" customWidth="1"/>
    <col min="9732" max="9732" width="17.7265625" style="885" customWidth="1"/>
    <col min="9733" max="9737" width="11.7265625" style="885" customWidth="1"/>
    <col min="9738" max="9985" width="10.26953125" style="885"/>
    <col min="9986" max="9986" width="12.1796875" style="885" customWidth="1"/>
    <col min="9987" max="9987" width="60.7265625" style="885" customWidth="1"/>
    <col min="9988" max="9988" width="17.7265625" style="885" customWidth="1"/>
    <col min="9989" max="9993" width="11.7265625" style="885" customWidth="1"/>
    <col min="9994" max="10241" width="10.26953125" style="885"/>
    <col min="10242" max="10242" width="12.1796875" style="885" customWidth="1"/>
    <col min="10243" max="10243" width="60.7265625" style="885" customWidth="1"/>
    <col min="10244" max="10244" width="17.7265625" style="885" customWidth="1"/>
    <col min="10245" max="10249" width="11.7265625" style="885" customWidth="1"/>
    <col min="10250" max="10497" width="10.26953125" style="885"/>
    <col min="10498" max="10498" width="12.1796875" style="885" customWidth="1"/>
    <col min="10499" max="10499" width="60.7265625" style="885" customWidth="1"/>
    <col min="10500" max="10500" width="17.7265625" style="885" customWidth="1"/>
    <col min="10501" max="10505" width="11.7265625" style="885" customWidth="1"/>
    <col min="10506" max="10753" width="10.26953125" style="885"/>
    <col min="10754" max="10754" width="12.1796875" style="885" customWidth="1"/>
    <col min="10755" max="10755" width="60.7265625" style="885" customWidth="1"/>
    <col min="10756" max="10756" width="17.7265625" style="885" customWidth="1"/>
    <col min="10757" max="10761" width="11.7265625" style="885" customWidth="1"/>
    <col min="10762" max="11009" width="10.26953125" style="885"/>
    <col min="11010" max="11010" width="12.1796875" style="885" customWidth="1"/>
    <col min="11011" max="11011" width="60.7265625" style="885" customWidth="1"/>
    <col min="11012" max="11012" width="17.7265625" style="885" customWidth="1"/>
    <col min="11013" max="11017" width="11.7265625" style="885" customWidth="1"/>
    <col min="11018" max="11265" width="10.26953125" style="885"/>
    <col min="11266" max="11266" width="12.1796875" style="885" customWidth="1"/>
    <col min="11267" max="11267" width="60.7265625" style="885" customWidth="1"/>
    <col min="11268" max="11268" width="17.7265625" style="885" customWidth="1"/>
    <col min="11269" max="11273" width="11.7265625" style="885" customWidth="1"/>
    <col min="11274" max="11521" width="10.26953125" style="885"/>
    <col min="11522" max="11522" width="12.1796875" style="885" customWidth="1"/>
    <col min="11523" max="11523" width="60.7265625" style="885" customWidth="1"/>
    <col min="11524" max="11524" width="17.7265625" style="885" customWidth="1"/>
    <col min="11525" max="11529" width="11.7265625" style="885" customWidth="1"/>
    <col min="11530" max="11777" width="10.26953125" style="885"/>
    <col min="11778" max="11778" width="12.1796875" style="885" customWidth="1"/>
    <col min="11779" max="11779" width="60.7265625" style="885" customWidth="1"/>
    <col min="11780" max="11780" width="17.7265625" style="885" customWidth="1"/>
    <col min="11781" max="11785" width="11.7265625" style="885" customWidth="1"/>
    <col min="11786" max="12033" width="10.26953125" style="885"/>
    <col min="12034" max="12034" width="12.1796875" style="885" customWidth="1"/>
    <col min="12035" max="12035" width="60.7265625" style="885" customWidth="1"/>
    <col min="12036" max="12036" width="17.7265625" style="885" customWidth="1"/>
    <col min="12037" max="12041" width="11.7265625" style="885" customWidth="1"/>
    <col min="12042" max="12289" width="10.26953125" style="885"/>
    <col min="12290" max="12290" width="12.1796875" style="885" customWidth="1"/>
    <col min="12291" max="12291" width="60.7265625" style="885" customWidth="1"/>
    <col min="12292" max="12292" width="17.7265625" style="885" customWidth="1"/>
    <col min="12293" max="12297" width="11.7265625" style="885" customWidth="1"/>
    <col min="12298" max="12545" width="10.26953125" style="885"/>
    <col min="12546" max="12546" width="12.1796875" style="885" customWidth="1"/>
    <col min="12547" max="12547" width="60.7265625" style="885" customWidth="1"/>
    <col min="12548" max="12548" width="17.7265625" style="885" customWidth="1"/>
    <col min="12549" max="12553" width="11.7265625" style="885" customWidth="1"/>
    <col min="12554" max="12801" width="10.26953125" style="885"/>
    <col min="12802" max="12802" width="12.1796875" style="885" customWidth="1"/>
    <col min="12803" max="12803" width="60.7265625" style="885" customWidth="1"/>
    <col min="12804" max="12804" width="17.7265625" style="885" customWidth="1"/>
    <col min="12805" max="12809" width="11.7265625" style="885" customWidth="1"/>
    <col min="12810" max="13057" width="10.26953125" style="885"/>
    <col min="13058" max="13058" width="12.1796875" style="885" customWidth="1"/>
    <col min="13059" max="13059" width="60.7265625" style="885" customWidth="1"/>
    <col min="13060" max="13060" width="17.7265625" style="885" customWidth="1"/>
    <col min="13061" max="13065" width="11.7265625" style="885" customWidth="1"/>
    <col min="13066" max="13313" width="10.26953125" style="885"/>
    <col min="13314" max="13314" width="12.1796875" style="885" customWidth="1"/>
    <col min="13315" max="13315" width="60.7265625" style="885" customWidth="1"/>
    <col min="13316" max="13316" width="17.7265625" style="885" customWidth="1"/>
    <col min="13317" max="13321" width="11.7265625" style="885" customWidth="1"/>
    <col min="13322" max="13569" width="10.26953125" style="885"/>
    <col min="13570" max="13570" width="12.1796875" style="885" customWidth="1"/>
    <col min="13571" max="13571" width="60.7265625" style="885" customWidth="1"/>
    <col min="13572" max="13572" width="17.7265625" style="885" customWidth="1"/>
    <col min="13573" max="13577" width="11.7265625" style="885" customWidth="1"/>
    <col min="13578" max="13825" width="10.26953125" style="885"/>
    <col min="13826" max="13826" width="12.1796875" style="885" customWidth="1"/>
    <col min="13827" max="13827" width="60.7265625" style="885" customWidth="1"/>
    <col min="13828" max="13828" width="17.7265625" style="885" customWidth="1"/>
    <col min="13829" max="13833" width="11.7265625" style="885" customWidth="1"/>
    <col min="13834" max="14081" width="10.26953125" style="885"/>
    <col min="14082" max="14082" width="12.1796875" style="885" customWidth="1"/>
    <col min="14083" max="14083" width="60.7265625" style="885" customWidth="1"/>
    <col min="14084" max="14084" width="17.7265625" style="885" customWidth="1"/>
    <col min="14085" max="14089" width="11.7265625" style="885" customWidth="1"/>
    <col min="14090" max="14337" width="10.26953125" style="885"/>
    <col min="14338" max="14338" width="12.1796875" style="885" customWidth="1"/>
    <col min="14339" max="14339" width="60.7265625" style="885" customWidth="1"/>
    <col min="14340" max="14340" width="17.7265625" style="885" customWidth="1"/>
    <col min="14341" max="14345" width="11.7265625" style="885" customWidth="1"/>
    <col min="14346" max="14593" width="10.26953125" style="885"/>
    <col min="14594" max="14594" width="12.1796875" style="885" customWidth="1"/>
    <col min="14595" max="14595" width="60.7265625" style="885" customWidth="1"/>
    <col min="14596" max="14596" width="17.7265625" style="885" customWidth="1"/>
    <col min="14597" max="14601" width="11.7265625" style="885" customWidth="1"/>
    <col min="14602" max="14849" width="10.26953125" style="885"/>
    <col min="14850" max="14850" width="12.1796875" style="885" customWidth="1"/>
    <col min="14851" max="14851" width="60.7265625" style="885" customWidth="1"/>
    <col min="14852" max="14852" width="17.7265625" style="885" customWidth="1"/>
    <col min="14853" max="14857" width="11.7265625" style="885" customWidth="1"/>
    <col min="14858" max="15105" width="10.26953125" style="885"/>
    <col min="15106" max="15106" width="12.1796875" style="885" customWidth="1"/>
    <col min="15107" max="15107" width="60.7265625" style="885" customWidth="1"/>
    <col min="15108" max="15108" width="17.7265625" style="885" customWidth="1"/>
    <col min="15109" max="15113" width="11.7265625" style="885" customWidth="1"/>
    <col min="15114" max="15361" width="10.26953125" style="885"/>
    <col min="15362" max="15362" width="12.1796875" style="885" customWidth="1"/>
    <col min="15363" max="15363" width="60.7265625" style="885" customWidth="1"/>
    <col min="15364" max="15364" width="17.7265625" style="885" customWidth="1"/>
    <col min="15365" max="15369" width="11.7265625" style="885" customWidth="1"/>
    <col min="15370" max="15617" width="10.26953125" style="885"/>
    <col min="15618" max="15618" width="12.1796875" style="885" customWidth="1"/>
    <col min="15619" max="15619" width="60.7265625" style="885" customWidth="1"/>
    <col min="15620" max="15620" width="17.7265625" style="885" customWidth="1"/>
    <col min="15621" max="15625" width="11.7265625" style="885" customWidth="1"/>
    <col min="15626" max="15873" width="10.26953125" style="885"/>
    <col min="15874" max="15874" width="12.1796875" style="885" customWidth="1"/>
    <col min="15875" max="15875" width="60.7265625" style="885" customWidth="1"/>
    <col min="15876" max="15876" width="17.7265625" style="885" customWidth="1"/>
    <col min="15877" max="15881" width="11.7265625" style="885" customWidth="1"/>
    <col min="15882" max="16129" width="10.26953125" style="885"/>
    <col min="16130" max="16130" width="12.1796875" style="885" customWidth="1"/>
    <col min="16131" max="16131" width="60.7265625" style="885" customWidth="1"/>
    <col min="16132" max="16132" width="17.7265625" style="885" customWidth="1"/>
    <col min="16133" max="16137" width="11.7265625" style="885" customWidth="1"/>
    <col min="16138" max="16384" width="10.26953125" style="885"/>
  </cols>
  <sheetData>
    <row r="1" spans="1:4" s="884" customFormat="1" ht="16" thickBot="1">
      <c r="A1" s="881">
        <v>18</v>
      </c>
      <c r="B1" s="881"/>
      <c r="C1" s="882"/>
      <c r="D1" s="883" t="str">
        <f>'Annual Report'!$A$2</f>
        <v>Road Initials:    GTC           Year  2013</v>
      </c>
    </row>
    <row r="2" spans="1:4" ht="30" customHeight="1">
      <c r="A2" s="2697" t="s">
        <v>690</v>
      </c>
      <c r="B2" s="2698"/>
      <c r="C2" s="2698"/>
      <c r="D2" s="2699"/>
    </row>
    <row r="3" spans="1:4">
      <c r="A3" s="886"/>
      <c r="B3" s="2567"/>
      <c r="C3" s="887"/>
      <c r="D3" s="888"/>
    </row>
    <row r="4" spans="1:4">
      <c r="A4" s="886"/>
      <c r="B4" s="2567"/>
      <c r="C4" s="887"/>
      <c r="D4" s="888"/>
    </row>
    <row r="5" spans="1:4">
      <c r="A5" s="886"/>
      <c r="B5" s="2567"/>
      <c r="C5" s="887"/>
      <c r="D5" s="888"/>
    </row>
    <row r="6" spans="1:4">
      <c r="A6" s="886"/>
      <c r="B6" s="2567"/>
      <c r="C6" s="887"/>
      <c r="D6" s="888"/>
    </row>
    <row r="7" spans="1:4">
      <c r="A7" s="886"/>
      <c r="B7" s="2567"/>
      <c r="C7" s="887"/>
      <c r="D7" s="888"/>
    </row>
    <row r="8" spans="1:4">
      <c r="A8" s="889"/>
      <c r="B8" s="2569"/>
      <c r="C8" s="887"/>
      <c r="D8" s="888"/>
    </row>
    <row r="9" spans="1:4" ht="11.5">
      <c r="A9" s="2566"/>
      <c r="B9" s="2571" t="s">
        <v>1742</v>
      </c>
      <c r="C9" s="2568"/>
      <c r="D9" s="888"/>
    </row>
    <row r="10" spans="1:4">
      <c r="A10" s="890"/>
      <c r="B10" s="2570"/>
      <c r="C10" s="887"/>
      <c r="D10" s="888"/>
    </row>
    <row r="11" spans="1:4">
      <c r="A11" s="890"/>
      <c r="B11" s="2570"/>
      <c r="C11" s="887"/>
      <c r="D11" s="888"/>
    </row>
    <row r="12" spans="1:4" ht="11.5">
      <c r="A12" s="2572"/>
      <c r="B12" s="2573" t="s">
        <v>1743</v>
      </c>
      <c r="C12" s="2574"/>
      <c r="D12" s="2575"/>
    </row>
    <row r="13" spans="1:4" ht="11.5">
      <c r="A13" s="2576"/>
      <c r="B13" s="2573" t="s">
        <v>1744</v>
      </c>
      <c r="C13" s="2574"/>
      <c r="D13" s="2575"/>
    </row>
    <row r="14" spans="1:4" ht="11.5">
      <c r="A14" s="2572"/>
      <c r="B14" s="2573" t="s">
        <v>1745</v>
      </c>
      <c r="C14" s="2573"/>
      <c r="D14" s="2583"/>
    </row>
    <row r="15" spans="1:4" ht="11.5">
      <c r="A15" s="2572"/>
      <c r="B15" s="2573" t="s">
        <v>1747</v>
      </c>
      <c r="C15" s="2573"/>
      <c r="D15" s="2583"/>
    </row>
    <row r="16" spans="1:4" ht="11.5">
      <c r="A16" s="2572"/>
      <c r="B16" s="2573" t="s">
        <v>1783</v>
      </c>
      <c r="C16" s="2573"/>
      <c r="D16" s="2583"/>
    </row>
    <row r="17" spans="1:4" ht="11.5">
      <c r="A17" s="2572"/>
      <c r="B17" s="2573"/>
      <c r="C17" s="2573"/>
      <c r="D17" s="2583"/>
    </row>
    <row r="18" spans="1:4" ht="11.5">
      <c r="A18" s="2572"/>
      <c r="B18" s="2573"/>
      <c r="C18" s="2573"/>
      <c r="D18" s="2583"/>
    </row>
    <row r="19" spans="1:4" ht="11.5">
      <c r="A19" s="2572"/>
      <c r="B19" s="2573"/>
      <c r="C19" s="2573"/>
      <c r="D19" s="2583"/>
    </row>
    <row r="20" spans="1:4" ht="11.5">
      <c r="A20" s="2572"/>
      <c r="B20" s="2573"/>
      <c r="C20" s="2573"/>
      <c r="D20" s="2583"/>
    </row>
    <row r="21" spans="1:4" ht="11.5">
      <c r="A21" s="2572"/>
      <c r="B21" s="2573"/>
      <c r="C21" s="2573"/>
      <c r="D21" s="2583"/>
    </row>
    <row r="22" spans="1:4" ht="11.5">
      <c r="A22" s="2572"/>
      <c r="B22" s="2571" t="s">
        <v>1746</v>
      </c>
      <c r="C22" s="2573"/>
      <c r="D22" s="2583"/>
    </row>
    <row r="23" spans="1:4" ht="11.5">
      <c r="A23" s="2572"/>
      <c r="B23" s="2573"/>
      <c r="C23" s="2573"/>
      <c r="D23" s="2583"/>
    </row>
    <row r="24" spans="1:4" ht="11.5">
      <c r="A24" s="2572"/>
      <c r="B24" s="2573"/>
      <c r="C24" s="2573"/>
      <c r="D24" s="2583"/>
    </row>
    <row r="25" spans="1:4" ht="11.5">
      <c r="A25" s="2572"/>
      <c r="B25" s="2573" t="s">
        <v>1748</v>
      </c>
      <c r="C25" s="2573"/>
      <c r="D25" s="2583"/>
    </row>
    <row r="26" spans="1:4" ht="11.5">
      <c r="A26" s="2572"/>
      <c r="B26" s="2573" t="s">
        <v>1749</v>
      </c>
      <c r="C26" s="2573"/>
      <c r="D26" s="2584"/>
    </row>
    <row r="27" spans="1:4" ht="11.5">
      <c r="A27" s="2572"/>
      <c r="B27" s="2573" t="s">
        <v>1751</v>
      </c>
      <c r="C27" s="2573"/>
      <c r="D27" s="2584"/>
    </row>
    <row r="28" spans="1:4" ht="11.5">
      <c r="A28" s="2572"/>
      <c r="B28" s="2573" t="s">
        <v>1750</v>
      </c>
      <c r="C28" s="2577"/>
      <c r="D28" s="2578"/>
    </row>
    <row r="29" spans="1:4" ht="11.5">
      <c r="A29" s="2572"/>
      <c r="B29" s="2573"/>
      <c r="C29" s="2577"/>
      <c r="D29" s="2578"/>
    </row>
    <row r="30" spans="1:4" ht="11.5">
      <c r="A30" s="2572"/>
      <c r="B30" s="2573"/>
      <c r="C30" s="2577"/>
      <c r="D30" s="2578"/>
    </row>
    <row r="31" spans="1:4" ht="11.5">
      <c r="A31" s="2572"/>
      <c r="B31" s="2573"/>
      <c r="C31" s="2577"/>
      <c r="D31" s="2578"/>
    </row>
    <row r="32" spans="1:4" ht="11.5">
      <c r="A32" s="2572"/>
      <c r="B32" s="2573"/>
      <c r="C32" s="2577"/>
      <c r="D32" s="2578"/>
    </row>
    <row r="33" spans="1:4" ht="11.5">
      <c r="A33" s="2572"/>
      <c r="B33" s="2573"/>
      <c r="C33" s="2577"/>
      <c r="D33" s="2578"/>
    </row>
    <row r="34" spans="1:4" ht="11.5">
      <c r="A34" s="2572"/>
      <c r="B34" s="2573"/>
      <c r="C34" s="2577"/>
      <c r="D34" s="2578"/>
    </row>
    <row r="35" spans="1:4" ht="11.5">
      <c r="A35" s="2572"/>
      <c r="B35" s="2573"/>
      <c r="C35" s="2577"/>
      <c r="D35" s="2578"/>
    </row>
    <row r="36" spans="1:4" ht="11.5">
      <c r="A36" s="2572"/>
      <c r="B36" s="2573"/>
      <c r="C36" s="2577"/>
      <c r="D36" s="2578"/>
    </row>
    <row r="37" spans="1:4" ht="11.5">
      <c r="A37" s="2572"/>
      <c r="B37" s="2573"/>
      <c r="C37" s="2577"/>
      <c r="D37" s="2578"/>
    </row>
    <row r="38" spans="1:4" ht="11.5">
      <c r="A38" s="2572"/>
      <c r="B38" s="2573"/>
      <c r="C38" s="2577"/>
      <c r="D38" s="2578"/>
    </row>
    <row r="39" spans="1:4" ht="11.5">
      <c r="A39" s="2572"/>
      <c r="B39" s="2573"/>
      <c r="C39" s="2577"/>
      <c r="D39" s="2578"/>
    </row>
    <row r="40" spans="1:4" ht="11.5">
      <c r="A40" s="2572"/>
      <c r="B40" s="2573"/>
      <c r="C40" s="2577"/>
      <c r="D40" s="2578"/>
    </row>
    <row r="41" spans="1:4" ht="11.5">
      <c r="A41" s="2572"/>
      <c r="B41" s="2573"/>
      <c r="C41" s="2577"/>
      <c r="D41" s="2578"/>
    </row>
    <row r="42" spans="1:4" ht="11.5">
      <c r="A42" s="2572"/>
      <c r="B42" s="2573"/>
      <c r="C42" s="2577"/>
      <c r="D42" s="2578"/>
    </row>
    <row r="43" spans="1:4" ht="11.5">
      <c r="A43" s="2572"/>
      <c r="B43" s="2573"/>
      <c r="C43" s="2577"/>
      <c r="D43" s="2578"/>
    </row>
    <row r="44" spans="1:4" ht="11.5">
      <c r="A44" s="2572"/>
      <c r="B44" s="2573"/>
      <c r="C44" s="2577"/>
      <c r="D44" s="2578"/>
    </row>
    <row r="45" spans="1:4" ht="11.5">
      <c r="A45" s="2572"/>
      <c r="B45" s="2573"/>
      <c r="C45" s="2577"/>
      <c r="D45" s="2578"/>
    </row>
    <row r="46" spans="1:4" ht="11.5">
      <c r="A46" s="2572"/>
      <c r="B46" s="2573"/>
      <c r="C46" s="2577"/>
      <c r="D46" s="2578"/>
    </row>
    <row r="47" spans="1:4" ht="11.5">
      <c r="A47" s="2572"/>
      <c r="B47" s="2573"/>
      <c r="C47" s="2577"/>
      <c r="D47" s="2578"/>
    </row>
    <row r="48" spans="1:4" ht="11.5">
      <c r="A48" s="2585"/>
      <c r="B48" s="2586"/>
      <c r="C48" s="2577"/>
      <c r="D48" s="2578"/>
    </row>
    <row r="49" spans="1:4" ht="11.5">
      <c r="A49" s="2572"/>
      <c r="B49" s="2573"/>
      <c r="C49" s="2577"/>
      <c r="D49" s="2578"/>
    </row>
    <row r="50" spans="1:4" ht="11.5">
      <c r="A50" s="2572"/>
      <c r="B50" s="2573"/>
      <c r="C50" s="2577"/>
      <c r="D50" s="2578"/>
    </row>
    <row r="51" spans="1:4" ht="11.5">
      <c r="A51" s="2585"/>
      <c r="B51" s="2586"/>
      <c r="C51" s="2577"/>
      <c r="D51" s="2578"/>
    </row>
    <row r="52" spans="1:4" ht="11.5">
      <c r="A52" s="2572"/>
      <c r="B52" s="2573"/>
      <c r="C52" s="2577"/>
      <c r="D52" s="2578"/>
    </row>
    <row r="53" spans="1:4" ht="11.5">
      <c r="A53" s="2572"/>
      <c r="B53" s="2573"/>
      <c r="C53" s="2577"/>
      <c r="D53" s="2578"/>
    </row>
    <row r="54" spans="1:4" ht="11.5">
      <c r="A54" s="2572"/>
      <c r="B54" s="2573"/>
      <c r="C54" s="2577"/>
      <c r="D54" s="2578"/>
    </row>
    <row r="55" spans="1:4" ht="11.5">
      <c r="A55" s="2585"/>
      <c r="B55" s="2586"/>
      <c r="C55" s="2577"/>
      <c r="D55" s="2578"/>
    </row>
    <row r="56" spans="1:4" ht="11.5">
      <c r="A56" s="2572"/>
      <c r="B56" s="2573"/>
      <c r="C56" s="2577"/>
      <c r="D56" s="2578"/>
    </row>
    <row r="57" spans="1:4" ht="11.5">
      <c r="A57" s="2572"/>
      <c r="B57" s="2573"/>
      <c r="C57" s="2577"/>
      <c r="D57" s="2578"/>
    </row>
    <row r="58" spans="1:4" s="902" customFormat="1" ht="30" customHeight="1">
      <c r="A58" s="2587"/>
      <c r="B58" s="2588"/>
      <c r="C58" s="2579"/>
      <c r="D58" s="2580"/>
    </row>
    <row r="59" spans="1:4" ht="40" customHeight="1">
      <c r="A59" s="2589"/>
      <c r="B59" s="2581"/>
      <c r="C59" s="2581"/>
      <c r="D59" s="2582"/>
    </row>
    <row r="60" spans="1:4" ht="60" customHeight="1" thickBot="1">
      <c r="A60" s="2590"/>
      <c r="B60" s="2591"/>
      <c r="C60" s="2591"/>
      <c r="D60" s="2592"/>
    </row>
    <row r="61" spans="1:4" ht="15" customHeight="1">
      <c r="A61" s="909"/>
      <c r="B61" s="909"/>
      <c r="C61" s="909"/>
      <c r="D61" s="910" t="s">
        <v>195</v>
      </c>
    </row>
    <row r="62" spans="1:4">
      <c r="C62" s="911"/>
      <c r="D62" s="911"/>
    </row>
    <row r="63" spans="1:4">
      <c r="C63" s="911"/>
      <c r="D63" s="911"/>
    </row>
    <row r="64" spans="1:4">
      <c r="C64" s="911"/>
      <c r="D64" s="911"/>
    </row>
    <row r="65" spans="3:4">
      <c r="C65" s="911"/>
      <c r="D65" s="911"/>
    </row>
    <row r="66" spans="3:4">
      <c r="C66" s="911"/>
      <c r="D66" s="911"/>
    </row>
    <row r="67" spans="3:4">
      <c r="C67" s="911"/>
      <c r="D67" s="911"/>
    </row>
  </sheetData>
  <mergeCells count="1">
    <mergeCell ref="A2:D2"/>
  </mergeCells>
  <printOptions horizontalCentered="1" verticalCentered="1" gridLinesSet="0"/>
  <pageMargins left="0.28000000000000003" right="0.5" top="0.75" bottom="0.25" header="0.5" footer="0.5"/>
  <pageSetup scale="90"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sheetPr codeName="Sheet23">
    <tabColor rgb="FF92D050"/>
    <pageSetUpPr fitToPage="1"/>
  </sheetPr>
  <dimension ref="A1:H68"/>
  <sheetViews>
    <sheetView showGridLines="0" zoomScale="69" zoomScaleNormal="69" workbookViewId="0"/>
  </sheetViews>
  <sheetFormatPr defaultColWidth="10.26953125" defaultRowHeight="15.75" customHeight="1"/>
  <cols>
    <col min="1" max="1" width="5.7265625" style="235" customWidth="1"/>
    <col min="2" max="2" width="7.453125" style="235" customWidth="1"/>
    <col min="3" max="3" width="7.7265625" style="235" customWidth="1"/>
    <col min="4" max="4" width="61.26953125" style="300" customWidth="1"/>
    <col min="5" max="5" width="5.7265625" style="304" customWidth="1"/>
    <col min="6" max="6" width="19.7265625" style="614" customWidth="1"/>
    <col min="7" max="7" width="22.54296875" style="614" customWidth="1"/>
    <col min="8" max="8" width="5.7265625" style="2247" customWidth="1"/>
    <col min="9" max="238" width="10.26953125" style="235"/>
    <col min="239" max="239" width="7" style="235" customWidth="1"/>
    <col min="240" max="240" width="7.453125" style="235" customWidth="1"/>
    <col min="241" max="241" width="7.7265625" style="235" customWidth="1"/>
    <col min="242" max="242" width="61.26953125" style="235" customWidth="1"/>
    <col min="243" max="243" width="5.7265625" style="235" customWidth="1"/>
    <col min="244" max="244" width="20.7265625" style="235" customWidth="1"/>
    <col min="245" max="245" width="23.54296875" style="235" customWidth="1"/>
    <col min="246" max="246" width="11.7265625" style="235" bestFit="1" customWidth="1"/>
    <col min="247" max="247" width="17.81640625" style="235" customWidth="1"/>
    <col min="248" max="248" width="10.453125" style="235" bestFit="1" customWidth="1"/>
    <col min="249" max="494" width="10.26953125" style="235"/>
    <col min="495" max="495" width="7" style="235" customWidth="1"/>
    <col min="496" max="496" width="7.453125" style="235" customWidth="1"/>
    <col min="497" max="497" width="7.7265625" style="235" customWidth="1"/>
    <col min="498" max="498" width="61.26953125" style="235" customWidth="1"/>
    <col min="499" max="499" width="5.7265625" style="235" customWidth="1"/>
    <col min="500" max="500" width="20.7265625" style="235" customWidth="1"/>
    <col min="501" max="501" width="23.54296875" style="235" customWidth="1"/>
    <col min="502" max="502" width="11.7265625" style="235" bestFit="1" customWidth="1"/>
    <col min="503" max="503" width="17.81640625" style="235" customWidth="1"/>
    <col min="504" max="504" width="10.453125" style="235" bestFit="1" customWidth="1"/>
    <col min="505" max="750" width="10.26953125" style="235"/>
    <col min="751" max="751" width="7" style="235" customWidth="1"/>
    <col min="752" max="752" width="7.453125" style="235" customWidth="1"/>
    <col min="753" max="753" width="7.7265625" style="235" customWidth="1"/>
    <col min="754" max="754" width="61.26953125" style="235" customWidth="1"/>
    <col min="755" max="755" width="5.7265625" style="235" customWidth="1"/>
    <col min="756" max="756" width="20.7265625" style="235" customWidth="1"/>
    <col min="757" max="757" width="23.54296875" style="235" customWidth="1"/>
    <col min="758" max="758" width="11.7265625" style="235" bestFit="1" customWidth="1"/>
    <col min="759" max="759" width="17.81640625" style="235" customWidth="1"/>
    <col min="760" max="760" width="10.453125" style="235" bestFit="1" customWidth="1"/>
    <col min="761" max="1006" width="10.26953125" style="235"/>
    <col min="1007" max="1007" width="7" style="235" customWidth="1"/>
    <col min="1008" max="1008" width="7.453125" style="235" customWidth="1"/>
    <col min="1009" max="1009" width="7.7265625" style="235" customWidth="1"/>
    <col min="1010" max="1010" width="61.26953125" style="235" customWidth="1"/>
    <col min="1011" max="1011" width="5.7265625" style="235" customWidth="1"/>
    <col min="1012" max="1012" width="20.7265625" style="235" customWidth="1"/>
    <col min="1013" max="1013" width="23.54296875" style="235" customWidth="1"/>
    <col min="1014" max="1014" width="11.7265625" style="235" bestFit="1" customWidth="1"/>
    <col min="1015" max="1015" width="17.81640625" style="235" customWidth="1"/>
    <col min="1016" max="1016" width="10.453125" style="235" bestFit="1" customWidth="1"/>
    <col min="1017" max="1262" width="10.26953125" style="235"/>
    <col min="1263" max="1263" width="7" style="235" customWidth="1"/>
    <col min="1264" max="1264" width="7.453125" style="235" customWidth="1"/>
    <col min="1265" max="1265" width="7.7265625" style="235" customWidth="1"/>
    <col min="1266" max="1266" width="61.26953125" style="235" customWidth="1"/>
    <col min="1267" max="1267" width="5.7265625" style="235" customWidth="1"/>
    <col min="1268" max="1268" width="20.7265625" style="235" customWidth="1"/>
    <col min="1269" max="1269" width="23.54296875" style="235" customWidth="1"/>
    <col min="1270" max="1270" width="11.7265625" style="235" bestFit="1" customWidth="1"/>
    <col min="1271" max="1271" width="17.81640625" style="235" customWidth="1"/>
    <col min="1272" max="1272" width="10.453125" style="235" bestFit="1" customWidth="1"/>
    <col min="1273" max="1518" width="10.26953125" style="235"/>
    <col min="1519" max="1519" width="7" style="235" customWidth="1"/>
    <col min="1520" max="1520" width="7.453125" style="235" customWidth="1"/>
    <col min="1521" max="1521" width="7.7265625" style="235" customWidth="1"/>
    <col min="1522" max="1522" width="61.26953125" style="235" customWidth="1"/>
    <col min="1523" max="1523" width="5.7265625" style="235" customWidth="1"/>
    <col min="1524" max="1524" width="20.7265625" style="235" customWidth="1"/>
    <col min="1525" max="1525" width="23.54296875" style="235" customWidth="1"/>
    <col min="1526" max="1526" width="11.7265625" style="235" bestFit="1" customWidth="1"/>
    <col min="1527" max="1527" width="17.81640625" style="235" customWidth="1"/>
    <col min="1528" max="1528" width="10.453125" style="235" bestFit="1" customWidth="1"/>
    <col min="1529" max="1774" width="10.26953125" style="235"/>
    <col min="1775" max="1775" width="7" style="235" customWidth="1"/>
    <col min="1776" max="1776" width="7.453125" style="235" customWidth="1"/>
    <col min="1777" max="1777" width="7.7265625" style="235" customWidth="1"/>
    <col min="1778" max="1778" width="61.26953125" style="235" customWidth="1"/>
    <col min="1779" max="1779" width="5.7265625" style="235" customWidth="1"/>
    <col min="1780" max="1780" width="20.7265625" style="235" customWidth="1"/>
    <col min="1781" max="1781" width="23.54296875" style="235" customWidth="1"/>
    <col min="1782" max="1782" width="11.7265625" style="235" bestFit="1" customWidth="1"/>
    <col min="1783" max="1783" width="17.81640625" style="235" customWidth="1"/>
    <col min="1784" max="1784" width="10.453125" style="235" bestFit="1" customWidth="1"/>
    <col min="1785" max="2030" width="10.26953125" style="235"/>
    <col min="2031" max="2031" width="7" style="235" customWidth="1"/>
    <col min="2032" max="2032" width="7.453125" style="235" customWidth="1"/>
    <col min="2033" max="2033" width="7.7265625" style="235" customWidth="1"/>
    <col min="2034" max="2034" width="61.26953125" style="235" customWidth="1"/>
    <col min="2035" max="2035" width="5.7265625" style="235" customWidth="1"/>
    <col min="2036" max="2036" width="20.7265625" style="235" customWidth="1"/>
    <col min="2037" max="2037" width="23.54296875" style="235" customWidth="1"/>
    <col min="2038" max="2038" width="11.7265625" style="235" bestFit="1" customWidth="1"/>
    <col min="2039" max="2039" width="17.81640625" style="235" customWidth="1"/>
    <col min="2040" max="2040" width="10.453125" style="235" bestFit="1" customWidth="1"/>
    <col min="2041" max="2286" width="10.26953125" style="235"/>
    <col min="2287" max="2287" width="7" style="235" customWidth="1"/>
    <col min="2288" max="2288" width="7.453125" style="235" customWidth="1"/>
    <col min="2289" max="2289" width="7.7265625" style="235" customWidth="1"/>
    <col min="2290" max="2290" width="61.26953125" style="235" customWidth="1"/>
    <col min="2291" max="2291" width="5.7265625" style="235" customWidth="1"/>
    <col min="2292" max="2292" width="20.7265625" style="235" customWidth="1"/>
    <col min="2293" max="2293" width="23.54296875" style="235" customWidth="1"/>
    <col min="2294" max="2294" width="11.7265625" style="235" bestFit="1" customWidth="1"/>
    <col min="2295" max="2295" width="17.81640625" style="235" customWidth="1"/>
    <col min="2296" max="2296" width="10.453125" style="235" bestFit="1" customWidth="1"/>
    <col min="2297" max="2542" width="10.26953125" style="235"/>
    <col min="2543" max="2543" width="7" style="235" customWidth="1"/>
    <col min="2544" max="2544" width="7.453125" style="235" customWidth="1"/>
    <col min="2545" max="2545" width="7.7265625" style="235" customWidth="1"/>
    <col min="2546" max="2546" width="61.26953125" style="235" customWidth="1"/>
    <col min="2547" max="2547" width="5.7265625" style="235" customWidth="1"/>
    <col min="2548" max="2548" width="20.7265625" style="235" customWidth="1"/>
    <col min="2549" max="2549" width="23.54296875" style="235" customWidth="1"/>
    <col min="2550" max="2550" width="11.7265625" style="235" bestFit="1" customWidth="1"/>
    <col min="2551" max="2551" width="17.81640625" style="235" customWidth="1"/>
    <col min="2552" max="2552" width="10.453125" style="235" bestFit="1" customWidth="1"/>
    <col min="2553" max="2798" width="10.26953125" style="235"/>
    <col min="2799" max="2799" width="7" style="235" customWidth="1"/>
    <col min="2800" max="2800" width="7.453125" style="235" customWidth="1"/>
    <col min="2801" max="2801" width="7.7265625" style="235" customWidth="1"/>
    <col min="2802" max="2802" width="61.26953125" style="235" customWidth="1"/>
    <col min="2803" max="2803" width="5.7265625" style="235" customWidth="1"/>
    <col min="2804" max="2804" width="20.7265625" style="235" customWidth="1"/>
    <col min="2805" max="2805" width="23.54296875" style="235" customWidth="1"/>
    <col min="2806" max="2806" width="11.7265625" style="235" bestFit="1" customWidth="1"/>
    <col min="2807" max="2807" width="17.81640625" style="235" customWidth="1"/>
    <col min="2808" max="2808" width="10.453125" style="235" bestFit="1" customWidth="1"/>
    <col min="2809" max="3054" width="10.26953125" style="235"/>
    <col min="3055" max="3055" width="7" style="235" customWidth="1"/>
    <col min="3056" max="3056" width="7.453125" style="235" customWidth="1"/>
    <col min="3057" max="3057" width="7.7265625" style="235" customWidth="1"/>
    <col min="3058" max="3058" width="61.26953125" style="235" customWidth="1"/>
    <col min="3059" max="3059" width="5.7265625" style="235" customWidth="1"/>
    <col min="3060" max="3060" width="20.7265625" style="235" customWidth="1"/>
    <col min="3061" max="3061" width="23.54296875" style="235" customWidth="1"/>
    <col min="3062" max="3062" width="11.7265625" style="235" bestFit="1" customWidth="1"/>
    <col min="3063" max="3063" width="17.81640625" style="235" customWidth="1"/>
    <col min="3064" max="3064" width="10.453125" style="235" bestFit="1" customWidth="1"/>
    <col min="3065" max="3310" width="10.26953125" style="235"/>
    <col min="3311" max="3311" width="7" style="235" customWidth="1"/>
    <col min="3312" max="3312" width="7.453125" style="235" customWidth="1"/>
    <col min="3313" max="3313" width="7.7265625" style="235" customWidth="1"/>
    <col min="3314" max="3314" width="61.26953125" style="235" customWidth="1"/>
    <col min="3315" max="3315" width="5.7265625" style="235" customWidth="1"/>
    <col min="3316" max="3316" width="20.7265625" style="235" customWidth="1"/>
    <col min="3317" max="3317" width="23.54296875" style="235" customWidth="1"/>
    <col min="3318" max="3318" width="11.7265625" style="235" bestFit="1" customWidth="1"/>
    <col min="3319" max="3319" width="17.81640625" style="235" customWidth="1"/>
    <col min="3320" max="3320" width="10.453125" style="235" bestFit="1" customWidth="1"/>
    <col min="3321" max="3566" width="10.26953125" style="235"/>
    <col min="3567" max="3567" width="7" style="235" customWidth="1"/>
    <col min="3568" max="3568" width="7.453125" style="235" customWidth="1"/>
    <col min="3569" max="3569" width="7.7265625" style="235" customWidth="1"/>
    <col min="3570" max="3570" width="61.26953125" style="235" customWidth="1"/>
    <col min="3571" max="3571" width="5.7265625" style="235" customWidth="1"/>
    <col min="3572" max="3572" width="20.7265625" style="235" customWidth="1"/>
    <col min="3573" max="3573" width="23.54296875" style="235" customWidth="1"/>
    <col min="3574" max="3574" width="11.7265625" style="235" bestFit="1" customWidth="1"/>
    <col min="3575" max="3575" width="17.81640625" style="235" customWidth="1"/>
    <col min="3576" max="3576" width="10.453125" style="235" bestFit="1" customWidth="1"/>
    <col min="3577" max="3822" width="10.26953125" style="235"/>
    <col min="3823" max="3823" width="7" style="235" customWidth="1"/>
    <col min="3824" max="3824" width="7.453125" style="235" customWidth="1"/>
    <col min="3825" max="3825" width="7.7265625" style="235" customWidth="1"/>
    <col min="3826" max="3826" width="61.26953125" style="235" customWidth="1"/>
    <col min="3827" max="3827" width="5.7265625" style="235" customWidth="1"/>
    <col min="3828" max="3828" width="20.7265625" style="235" customWidth="1"/>
    <col min="3829" max="3829" width="23.54296875" style="235" customWidth="1"/>
    <col min="3830" max="3830" width="11.7265625" style="235" bestFit="1" customWidth="1"/>
    <col min="3831" max="3831" width="17.81640625" style="235" customWidth="1"/>
    <col min="3832" max="3832" width="10.453125" style="235" bestFit="1" customWidth="1"/>
    <col min="3833" max="4078" width="10.26953125" style="235"/>
    <col min="4079" max="4079" width="7" style="235" customWidth="1"/>
    <col min="4080" max="4080" width="7.453125" style="235" customWidth="1"/>
    <col min="4081" max="4081" width="7.7265625" style="235" customWidth="1"/>
    <col min="4082" max="4082" width="61.26953125" style="235" customWidth="1"/>
    <col min="4083" max="4083" width="5.7265625" style="235" customWidth="1"/>
    <col min="4084" max="4084" width="20.7265625" style="235" customWidth="1"/>
    <col min="4085" max="4085" width="23.54296875" style="235" customWidth="1"/>
    <col min="4086" max="4086" width="11.7265625" style="235" bestFit="1" customWidth="1"/>
    <col min="4087" max="4087" width="17.81640625" style="235" customWidth="1"/>
    <col min="4088" max="4088" width="10.453125" style="235" bestFit="1" customWidth="1"/>
    <col min="4089" max="4334" width="10.26953125" style="235"/>
    <col min="4335" max="4335" width="7" style="235" customWidth="1"/>
    <col min="4336" max="4336" width="7.453125" style="235" customWidth="1"/>
    <col min="4337" max="4337" width="7.7265625" style="235" customWidth="1"/>
    <col min="4338" max="4338" width="61.26953125" style="235" customWidth="1"/>
    <col min="4339" max="4339" width="5.7265625" style="235" customWidth="1"/>
    <col min="4340" max="4340" width="20.7265625" style="235" customWidth="1"/>
    <col min="4341" max="4341" width="23.54296875" style="235" customWidth="1"/>
    <col min="4342" max="4342" width="11.7265625" style="235" bestFit="1" customWidth="1"/>
    <col min="4343" max="4343" width="17.81640625" style="235" customWidth="1"/>
    <col min="4344" max="4344" width="10.453125" style="235" bestFit="1" customWidth="1"/>
    <col min="4345" max="4590" width="10.26953125" style="235"/>
    <col min="4591" max="4591" width="7" style="235" customWidth="1"/>
    <col min="4592" max="4592" width="7.453125" style="235" customWidth="1"/>
    <col min="4593" max="4593" width="7.7265625" style="235" customWidth="1"/>
    <col min="4594" max="4594" width="61.26953125" style="235" customWidth="1"/>
    <col min="4595" max="4595" width="5.7265625" style="235" customWidth="1"/>
    <col min="4596" max="4596" width="20.7265625" style="235" customWidth="1"/>
    <col min="4597" max="4597" width="23.54296875" style="235" customWidth="1"/>
    <col min="4598" max="4598" width="11.7265625" style="235" bestFit="1" customWidth="1"/>
    <col min="4599" max="4599" width="17.81640625" style="235" customWidth="1"/>
    <col min="4600" max="4600" width="10.453125" style="235" bestFit="1" customWidth="1"/>
    <col min="4601" max="4846" width="10.26953125" style="235"/>
    <col min="4847" max="4847" width="7" style="235" customWidth="1"/>
    <col min="4848" max="4848" width="7.453125" style="235" customWidth="1"/>
    <col min="4849" max="4849" width="7.7265625" style="235" customWidth="1"/>
    <col min="4850" max="4850" width="61.26953125" style="235" customWidth="1"/>
    <col min="4851" max="4851" width="5.7265625" style="235" customWidth="1"/>
    <col min="4852" max="4852" width="20.7265625" style="235" customWidth="1"/>
    <col min="4853" max="4853" width="23.54296875" style="235" customWidth="1"/>
    <col min="4854" max="4854" width="11.7265625" style="235" bestFit="1" customWidth="1"/>
    <col min="4855" max="4855" width="17.81640625" style="235" customWidth="1"/>
    <col min="4856" max="4856" width="10.453125" style="235" bestFit="1" customWidth="1"/>
    <col min="4857" max="5102" width="10.26953125" style="235"/>
    <col min="5103" max="5103" width="7" style="235" customWidth="1"/>
    <col min="5104" max="5104" width="7.453125" style="235" customWidth="1"/>
    <col min="5105" max="5105" width="7.7265625" style="235" customWidth="1"/>
    <col min="5106" max="5106" width="61.26953125" style="235" customWidth="1"/>
    <col min="5107" max="5107" width="5.7265625" style="235" customWidth="1"/>
    <col min="5108" max="5108" width="20.7265625" style="235" customWidth="1"/>
    <col min="5109" max="5109" width="23.54296875" style="235" customWidth="1"/>
    <col min="5110" max="5110" width="11.7265625" style="235" bestFit="1" customWidth="1"/>
    <col min="5111" max="5111" width="17.81640625" style="235" customWidth="1"/>
    <col min="5112" max="5112" width="10.453125" style="235" bestFit="1" customWidth="1"/>
    <col min="5113" max="5358" width="10.26953125" style="235"/>
    <col min="5359" max="5359" width="7" style="235" customWidth="1"/>
    <col min="5360" max="5360" width="7.453125" style="235" customWidth="1"/>
    <col min="5361" max="5361" width="7.7265625" style="235" customWidth="1"/>
    <col min="5362" max="5362" width="61.26953125" style="235" customWidth="1"/>
    <col min="5363" max="5363" width="5.7265625" style="235" customWidth="1"/>
    <col min="5364" max="5364" width="20.7265625" style="235" customWidth="1"/>
    <col min="5365" max="5365" width="23.54296875" style="235" customWidth="1"/>
    <col min="5366" max="5366" width="11.7265625" style="235" bestFit="1" customWidth="1"/>
    <col min="5367" max="5367" width="17.81640625" style="235" customWidth="1"/>
    <col min="5368" max="5368" width="10.453125" style="235" bestFit="1" customWidth="1"/>
    <col min="5369" max="5614" width="10.26953125" style="235"/>
    <col min="5615" max="5615" width="7" style="235" customWidth="1"/>
    <col min="5616" max="5616" width="7.453125" style="235" customWidth="1"/>
    <col min="5617" max="5617" width="7.7265625" style="235" customWidth="1"/>
    <col min="5618" max="5618" width="61.26953125" style="235" customWidth="1"/>
    <col min="5619" max="5619" width="5.7265625" style="235" customWidth="1"/>
    <col min="5620" max="5620" width="20.7265625" style="235" customWidth="1"/>
    <col min="5621" max="5621" width="23.54296875" style="235" customWidth="1"/>
    <col min="5622" max="5622" width="11.7265625" style="235" bestFit="1" customWidth="1"/>
    <col min="5623" max="5623" width="17.81640625" style="235" customWidth="1"/>
    <col min="5624" max="5624" width="10.453125" style="235" bestFit="1" customWidth="1"/>
    <col min="5625" max="5870" width="10.26953125" style="235"/>
    <col min="5871" max="5871" width="7" style="235" customWidth="1"/>
    <col min="5872" max="5872" width="7.453125" style="235" customWidth="1"/>
    <col min="5873" max="5873" width="7.7265625" style="235" customWidth="1"/>
    <col min="5874" max="5874" width="61.26953125" style="235" customWidth="1"/>
    <col min="5875" max="5875" width="5.7265625" style="235" customWidth="1"/>
    <col min="5876" max="5876" width="20.7265625" style="235" customWidth="1"/>
    <col min="5877" max="5877" width="23.54296875" style="235" customWidth="1"/>
    <col min="5878" max="5878" width="11.7265625" style="235" bestFit="1" customWidth="1"/>
    <col min="5879" max="5879" width="17.81640625" style="235" customWidth="1"/>
    <col min="5880" max="5880" width="10.453125" style="235" bestFit="1" customWidth="1"/>
    <col min="5881" max="6126" width="10.26953125" style="235"/>
    <col min="6127" max="6127" width="7" style="235" customWidth="1"/>
    <col min="6128" max="6128" width="7.453125" style="235" customWidth="1"/>
    <col min="6129" max="6129" width="7.7265625" style="235" customWidth="1"/>
    <col min="6130" max="6130" width="61.26953125" style="235" customWidth="1"/>
    <col min="6131" max="6131" width="5.7265625" style="235" customWidth="1"/>
    <col min="6132" max="6132" width="20.7265625" style="235" customWidth="1"/>
    <col min="6133" max="6133" width="23.54296875" style="235" customWidth="1"/>
    <col min="6134" max="6134" width="11.7265625" style="235" bestFit="1" customWidth="1"/>
    <col min="6135" max="6135" width="17.81640625" style="235" customWidth="1"/>
    <col min="6136" max="6136" width="10.453125" style="235" bestFit="1" customWidth="1"/>
    <col min="6137" max="6382" width="10.26953125" style="235"/>
    <col min="6383" max="6383" width="7" style="235" customWidth="1"/>
    <col min="6384" max="6384" width="7.453125" style="235" customWidth="1"/>
    <col min="6385" max="6385" width="7.7265625" style="235" customWidth="1"/>
    <col min="6386" max="6386" width="61.26953125" style="235" customWidth="1"/>
    <col min="6387" max="6387" width="5.7265625" style="235" customWidth="1"/>
    <col min="6388" max="6388" width="20.7265625" style="235" customWidth="1"/>
    <col min="6389" max="6389" width="23.54296875" style="235" customWidth="1"/>
    <col min="6390" max="6390" width="11.7265625" style="235" bestFit="1" customWidth="1"/>
    <col min="6391" max="6391" width="17.81640625" style="235" customWidth="1"/>
    <col min="6392" max="6392" width="10.453125" style="235" bestFit="1" customWidth="1"/>
    <col min="6393" max="6638" width="10.26953125" style="235"/>
    <col min="6639" max="6639" width="7" style="235" customWidth="1"/>
    <col min="6640" max="6640" width="7.453125" style="235" customWidth="1"/>
    <col min="6641" max="6641" width="7.7265625" style="235" customWidth="1"/>
    <col min="6642" max="6642" width="61.26953125" style="235" customWidth="1"/>
    <col min="6643" max="6643" width="5.7265625" style="235" customWidth="1"/>
    <col min="6644" max="6644" width="20.7265625" style="235" customWidth="1"/>
    <col min="6645" max="6645" width="23.54296875" style="235" customWidth="1"/>
    <col min="6646" max="6646" width="11.7265625" style="235" bestFit="1" customWidth="1"/>
    <col min="6647" max="6647" width="17.81640625" style="235" customWidth="1"/>
    <col min="6648" max="6648" width="10.453125" style="235" bestFit="1" customWidth="1"/>
    <col min="6649" max="6894" width="10.26953125" style="235"/>
    <col min="6895" max="6895" width="7" style="235" customWidth="1"/>
    <col min="6896" max="6896" width="7.453125" style="235" customWidth="1"/>
    <col min="6897" max="6897" width="7.7265625" style="235" customWidth="1"/>
    <col min="6898" max="6898" width="61.26953125" style="235" customWidth="1"/>
    <col min="6899" max="6899" width="5.7265625" style="235" customWidth="1"/>
    <col min="6900" max="6900" width="20.7265625" style="235" customWidth="1"/>
    <col min="6901" max="6901" width="23.54296875" style="235" customWidth="1"/>
    <col min="6902" max="6902" width="11.7265625" style="235" bestFit="1" customWidth="1"/>
    <col min="6903" max="6903" width="17.81640625" style="235" customWidth="1"/>
    <col min="6904" max="6904" width="10.453125" style="235" bestFit="1" customWidth="1"/>
    <col min="6905" max="7150" width="10.26953125" style="235"/>
    <col min="7151" max="7151" width="7" style="235" customWidth="1"/>
    <col min="7152" max="7152" width="7.453125" style="235" customWidth="1"/>
    <col min="7153" max="7153" width="7.7265625" style="235" customWidth="1"/>
    <col min="7154" max="7154" width="61.26953125" style="235" customWidth="1"/>
    <col min="7155" max="7155" width="5.7265625" style="235" customWidth="1"/>
    <col min="7156" max="7156" width="20.7265625" style="235" customWidth="1"/>
    <col min="7157" max="7157" width="23.54296875" style="235" customWidth="1"/>
    <col min="7158" max="7158" width="11.7265625" style="235" bestFit="1" customWidth="1"/>
    <col min="7159" max="7159" width="17.81640625" style="235" customWidth="1"/>
    <col min="7160" max="7160" width="10.453125" style="235" bestFit="1" customWidth="1"/>
    <col min="7161" max="7406" width="10.26953125" style="235"/>
    <col min="7407" max="7407" width="7" style="235" customWidth="1"/>
    <col min="7408" max="7408" width="7.453125" style="235" customWidth="1"/>
    <col min="7409" max="7409" width="7.7265625" style="235" customWidth="1"/>
    <col min="7410" max="7410" width="61.26953125" style="235" customWidth="1"/>
    <col min="7411" max="7411" width="5.7265625" style="235" customWidth="1"/>
    <col min="7412" max="7412" width="20.7265625" style="235" customWidth="1"/>
    <col min="7413" max="7413" width="23.54296875" style="235" customWidth="1"/>
    <col min="7414" max="7414" width="11.7265625" style="235" bestFit="1" customWidth="1"/>
    <col min="7415" max="7415" width="17.81640625" style="235" customWidth="1"/>
    <col min="7416" max="7416" width="10.453125" style="235" bestFit="1" customWidth="1"/>
    <col min="7417" max="7662" width="10.26953125" style="235"/>
    <col min="7663" max="7663" width="7" style="235" customWidth="1"/>
    <col min="7664" max="7664" width="7.453125" style="235" customWidth="1"/>
    <col min="7665" max="7665" width="7.7265625" style="235" customWidth="1"/>
    <col min="7666" max="7666" width="61.26953125" style="235" customWidth="1"/>
    <col min="7667" max="7667" width="5.7265625" style="235" customWidth="1"/>
    <col min="7668" max="7668" width="20.7265625" style="235" customWidth="1"/>
    <col min="7669" max="7669" width="23.54296875" style="235" customWidth="1"/>
    <col min="7670" max="7670" width="11.7265625" style="235" bestFit="1" customWidth="1"/>
    <col min="7671" max="7671" width="17.81640625" style="235" customWidth="1"/>
    <col min="7672" max="7672" width="10.453125" style="235" bestFit="1" customWidth="1"/>
    <col min="7673" max="7918" width="10.26953125" style="235"/>
    <col min="7919" max="7919" width="7" style="235" customWidth="1"/>
    <col min="7920" max="7920" width="7.453125" style="235" customWidth="1"/>
    <col min="7921" max="7921" width="7.7265625" style="235" customWidth="1"/>
    <col min="7922" max="7922" width="61.26953125" style="235" customWidth="1"/>
    <col min="7923" max="7923" width="5.7265625" style="235" customWidth="1"/>
    <col min="7924" max="7924" width="20.7265625" style="235" customWidth="1"/>
    <col min="7925" max="7925" width="23.54296875" style="235" customWidth="1"/>
    <col min="7926" max="7926" width="11.7265625" style="235" bestFit="1" customWidth="1"/>
    <col min="7927" max="7927" width="17.81640625" style="235" customWidth="1"/>
    <col min="7928" max="7928" width="10.453125" style="235" bestFit="1" customWidth="1"/>
    <col min="7929" max="8174" width="10.26953125" style="235"/>
    <col min="8175" max="8175" width="7" style="235" customWidth="1"/>
    <col min="8176" max="8176" width="7.453125" style="235" customWidth="1"/>
    <col min="8177" max="8177" width="7.7265625" style="235" customWidth="1"/>
    <col min="8178" max="8178" width="61.26953125" style="235" customWidth="1"/>
    <col min="8179" max="8179" width="5.7265625" style="235" customWidth="1"/>
    <col min="8180" max="8180" width="20.7265625" style="235" customWidth="1"/>
    <col min="8181" max="8181" width="23.54296875" style="235" customWidth="1"/>
    <col min="8182" max="8182" width="11.7265625" style="235" bestFit="1" customWidth="1"/>
    <col min="8183" max="8183" width="17.81640625" style="235" customWidth="1"/>
    <col min="8184" max="8184" width="10.453125" style="235" bestFit="1" customWidth="1"/>
    <col min="8185" max="8430" width="10.26953125" style="235"/>
    <col min="8431" max="8431" width="7" style="235" customWidth="1"/>
    <col min="8432" max="8432" width="7.453125" style="235" customWidth="1"/>
    <col min="8433" max="8433" width="7.7265625" style="235" customWidth="1"/>
    <col min="8434" max="8434" width="61.26953125" style="235" customWidth="1"/>
    <col min="8435" max="8435" width="5.7265625" style="235" customWidth="1"/>
    <col min="8436" max="8436" width="20.7265625" style="235" customWidth="1"/>
    <col min="8437" max="8437" width="23.54296875" style="235" customWidth="1"/>
    <col min="8438" max="8438" width="11.7265625" style="235" bestFit="1" customWidth="1"/>
    <col min="8439" max="8439" width="17.81640625" style="235" customWidth="1"/>
    <col min="8440" max="8440" width="10.453125" style="235" bestFit="1" customWidth="1"/>
    <col min="8441" max="8686" width="10.26953125" style="235"/>
    <col min="8687" max="8687" width="7" style="235" customWidth="1"/>
    <col min="8688" max="8688" width="7.453125" style="235" customWidth="1"/>
    <col min="8689" max="8689" width="7.7265625" style="235" customWidth="1"/>
    <col min="8690" max="8690" width="61.26953125" style="235" customWidth="1"/>
    <col min="8691" max="8691" width="5.7265625" style="235" customWidth="1"/>
    <col min="8692" max="8692" width="20.7265625" style="235" customWidth="1"/>
    <col min="8693" max="8693" width="23.54296875" style="235" customWidth="1"/>
    <col min="8694" max="8694" width="11.7265625" style="235" bestFit="1" customWidth="1"/>
    <col min="8695" max="8695" width="17.81640625" style="235" customWidth="1"/>
    <col min="8696" max="8696" width="10.453125" style="235" bestFit="1" customWidth="1"/>
    <col min="8697" max="8942" width="10.26953125" style="235"/>
    <col min="8943" max="8943" width="7" style="235" customWidth="1"/>
    <col min="8944" max="8944" width="7.453125" style="235" customWidth="1"/>
    <col min="8945" max="8945" width="7.7265625" style="235" customWidth="1"/>
    <col min="8946" max="8946" width="61.26953125" style="235" customWidth="1"/>
    <col min="8947" max="8947" width="5.7265625" style="235" customWidth="1"/>
    <col min="8948" max="8948" width="20.7265625" style="235" customWidth="1"/>
    <col min="8949" max="8949" width="23.54296875" style="235" customWidth="1"/>
    <col min="8950" max="8950" width="11.7265625" style="235" bestFit="1" customWidth="1"/>
    <col min="8951" max="8951" width="17.81640625" style="235" customWidth="1"/>
    <col min="8952" max="8952" width="10.453125" style="235" bestFit="1" customWidth="1"/>
    <col min="8953" max="9198" width="10.26953125" style="235"/>
    <col min="9199" max="9199" width="7" style="235" customWidth="1"/>
    <col min="9200" max="9200" width="7.453125" style="235" customWidth="1"/>
    <col min="9201" max="9201" width="7.7265625" style="235" customWidth="1"/>
    <col min="9202" max="9202" width="61.26953125" style="235" customWidth="1"/>
    <col min="9203" max="9203" width="5.7265625" style="235" customWidth="1"/>
    <col min="9204" max="9204" width="20.7265625" style="235" customWidth="1"/>
    <col min="9205" max="9205" width="23.54296875" style="235" customWidth="1"/>
    <col min="9206" max="9206" width="11.7265625" style="235" bestFit="1" customWidth="1"/>
    <col min="9207" max="9207" width="17.81640625" style="235" customWidth="1"/>
    <col min="9208" max="9208" width="10.453125" style="235" bestFit="1" customWidth="1"/>
    <col min="9209" max="9454" width="10.26953125" style="235"/>
    <col min="9455" max="9455" width="7" style="235" customWidth="1"/>
    <col min="9456" max="9456" width="7.453125" style="235" customWidth="1"/>
    <col min="9457" max="9457" width="7.7265625" style="235" customWidth="1"/>
    <col min="9458" max="9458" width="61.26953125" style="235" customWidth="1"/>
    <col min="9459" max="9459" width="5.7265625" style="235" customWidth="1"/>
    <col min="9460" max="9460" width="20.7265625" style="235" customWidth="1"/>
    <col min="9461" max="9461" width="23.54296875" style="235" customWidth="1"/>
    <col min="9462" max="9462" width="11.7265625" style="235" bestFit="1" customWidth="1"/>
    <col min="9463" max="9463" width="17.81640625" style="235" customWidth="1"/>
    <col min="9464" max="9464" width="10.453125" style="235" bestFit="1" customWidth="1"/>
    <col min="9465" max="9710" width="10.26953125" style="235"/>
    <col min="9711" max="9711" width="7" style="235" customWidth="1"/>
    <col min="9712" max="9712" width="7.453125" style="235" customWidth="1"/>
    <col min="9713" max="9713" width="7.7265625" style="235" customWidth="1"/>
    <col min="9714" max="9714" width="61.26953125" style="235" customWidth="1"/>
    <col min="9715" max="9715" width="5.7265625" style="235" customWidth="1"/>
    <col min="9716" max="9716" width="20.7265625" style="235" customWidth="1"/>
    <col min="9717" max="9717" width="23.54296875" style="235" customWidth="1"/>
    <col min="9718" max="9718" width="11.7265625" style="235" bestFit="1" customWidth="1"/>
    <col min="9719" max="9719" width="17.81640625" style="235" customWidth="1"/>
    <col min="9720" max="9720" width="10.453125" style="235" bestFit="1" customWidth="1"/>
    <col min="9721" max="9966" width="10.26953125" style="235"/>
    <col min="9967" max="9967" width="7" style="235" customWidth="1"/>
    <col min="9968" max="9968" width="7.453125" style="235" customWidth="1"/>
    <col min="9969" max="9969" width="7.7265625" style="235" customWidth="1"/>
    <col min="9970" max="9970" width="61.26953125" style="235" customWidth="1"/>
    <col min="9971" max="9971" width="5.7265625" style="235" customWidth="1"/>
    <col min="9972" max="9972" width="20.7265625" style="235" customWidth="1"/>
    <col min="9973" max="9973" width="23.54296875" style="235" customWidth="1"/>
    <col min="9974" max="9974" width="11.7265625" style="235" bestFit="1" customWidth="1"/>
    <col min="9975" max="9975" width="17.81640625" style="235" customWidth="1"/>
    <col min="9976" max="9976" width="10.453125" style="235" bestFit="1" customWidth="1"/>
    <col min="9977" max="10222" width="10.26953125" style="235"/>
    <col min="10223" max="10223" width="7" style="235" customWidth="1"/>
    <col min="10224" max="10224" width="7.453125" style="235" customWidth="1"/>
    <col min="10225" max="10225" width="7.7265625" style="235" customWidth="1"/>
    <col min="10226" max="10226" width="61.26953125" style="235" customWidth="1"/>
    <col min="10227" max="10227" width="5.7265625" style="235" customWidth="1"/>
    <col min="10228" max="10228" width="20.7265625" style="235" customWidth="1"/>
    <col min="10229" max="10229" width="23.54296875" style="235" customWidth="1"/>
    <col min="10230" max="10230" width="11.7265625" style="235" bestFit="1" customWidth="1"/>
    <col min="10231" max="10231" width="17.81640625" style="235" customWidth="1"/>
    <col min="10232" max="10232" width="10.453125" style="235" bestFit="1" customWidth="1"/>
    <col min="10233" max="10478" width="10.26953125" style="235"/>
    <col min="10479" max="10479" width="7" style="235" customWidth="1"/>
    <col min="10480" max="10480" width="7.453125" style="235" customWidth="1"/>
    <col min="10481" max="10481" width="7.7265625" style="235" customWidth="1"/>
    <col min="10482" max="10482" width="61.26953125" style="235" customWidth="1"/>
    <col min="10483" max="10483" width="5.7265625" style="235" customWidth="1"/>
    <col min="10484" max="10484" width="20.7265625" style="235" customWidth="1"/>
    <col min="10485" max="10485" width="23.54296875" style="235" customWidth="1"/>
    <col min="10486" max="10486" width="11.7265625" style="235" bestFit="1" customWidth="1"/>
    <col min="10487" max="10487" width="17.81640625" style="235" customWidth="1"/>
    <col min="10488" max="10488" width="10.453125" style="235" bestFit="1" customWidth="1"/>
    <col min="10489" max="10734" width="10.26953125" style="235"/>
    <col min="10735" max="10735" width="7" style="235" customWidth="1"/>
    <col min="10736" max="10736" width="7.453125" style="235" customWidth="1"/>
    <col min="10737" max="10737" width="7.7265625" style="235" customWidth="1"/>
    <col min="10738" max="10738" width="61.26953125" style="235" customWidth="1"/>
    <col min="10739" max="10739" width="5.7265625" style="235" customWidth="1"/>
    <col min="10740" max="10740" width="20.7265625" style="235" customWidth="1"/>
    <col min="10741" max="10741" width="23.54296875" style="235" customWidth="1"/>
    <col min="10742" max="10742" width="11.7265625" style="235" bestFit="1" customWidth="1"/>
    <col min="10743" max="10743" width="17.81640625" style="235" customWidth="1"/>
    <col min="10744" max="10744" width="10.453125" style="235" bestFit="1" customWidth="1"/>
    <col min="10745" max="10990" width="10.26953125" style="235"/>
    <col min="10991" max="10991" width="7" style="235" customWidth="1"/>
    <col min="10992" max="10992" width="7.453125" style="235" customWidth="1"/>
    <col min="10993" max="10993" width="7.7265625" style="235" customWidth="1"/>
    <col min="10994" max="10994" width="61.26953125" style="235" customWidth="1"/>
    <col min="10995" max="10995" width="5.7265625" style="235" customWidth="1"/>
    <col min="10996" max="10996" width="20.7265625" style="235" customWidth="1"/>
    <col min="10997" max="10997" width="23.54296875" style="235" customWidth="1"/>
    <col min="10998" max="10998" width="11.7265625" style="235" bestFit="1" customWidth="1"/>
    <col min="10999" max="10999" width="17.81640625" style="235" customWidth="1"/>
    <col min="11000" max="11000" width="10.453125" style="235" bestFit="1" customWidth="1"/>
    <col min="11001" max="11246" width="10.26953125" style="235"/>
    <col min="11247" max="11247" width="7" style="235" customWidth="1"/>
    <col min="11248" max="11248" width="7.453125" style="235" customWidth="1"/>
    <col min="11249" max="11249" width="7.7265625" style="235" customWidth="1"/>
    <col min="11250" max="11250" width="61.26953125" style="235" customWidth="1"/>
    <col min="11251" max="11251" width="5.7265625" style="235" customWidth="1"/>
    <col min="11252" max="11252" width="20.7265625" style="235" customWidth="1"/>
    <col min="11253" max="11253" width="23.54296875" style="235" customWidth="1"/>
    <col min="11254" max="11254" width="11.7265625" style="235" bestFit="1" customWidth="1"/>
    <col min="11255" max="11255" width="17.81640625" style="235" customWidth="1"/>
    <col min="11256" max="11256" width="10.453125" style="235" bestFit="1" customWidth="1"/>
    <col min="11257" max="11502" width="10.26953125" style="235"/>
    <col min="11503" max="11503" width="7" style="235" customWidth="1"/>
    <col min="11504" max="11504" width="7.453125" style="235" customWidth="1"/>
    <col min="11505" max="11505" width="7.7265625" style="235" customWidth="1"/>
    <col min="11506" max="11506" width="61.26953125" style="235" customWidth="1"/>
    <col min="11507" max="11507" width="5.7265625" style="235" customWidth="1"/>
    <col min="11508" max="11508" width="20.7265625" style="235" customWidth="1"/>
    <col min="11509" max="11509" width="23.54296875" style="235" customWidth="1"/>
    <col min="11510" max="11510" width="11.7265625" style="235" bestFit="1" customWidth="1"/>
    <col min="11511" max="11511" width="17.81640625" style="235" customWidth="1"/>
    <col min="11512" max="11512" width="10.453125" style="235" bestFit="1" customWidth="1"/>
    <col min="11513" max="11758" width="10.26953125" style="235"/>
    <col min="11759" max="11759" width="7" style="235" customWidth="1"/>
    <col min="11760" max="11760" width="7.453125" style="235" customWidth="1"/>
    <col min="11761" max="11761" width="7.7265625" style="235" customWidth="1"/>
    <col min="11762" max="11762" width="61.26953125" style="235" customWidth="1"/>
    <col min="11763" max="11763" width="5.7265625" style="235" customWidth="1"/>
    <col min="11764" max="11764" width="20.7265625" style="235" customWidth="1"/>
    <col min="11765" max="11765" width="23.54296875" style="235" customWidth="1"/>
    <col min="11766" max="11766" width="11.7265625" style="235" bestFit="1" customWidth="1"/>
    <col min="11767" max="11767" width="17.81640625" style="235" customWidth="1"/>
    <col min="11768" max="11768" width="10.453125" style="235" bestFit="1" customWidth="1"/>
    <col min="11769" max="12014" width="10.26953125" style="235"/>
    <col min="12015" max="12015" width="7" style="235" customWidth="1"/>
    <col min="12016" max="12016" width="7.453125" style="235" customWidth="1"/>
    <col min="12017" max="12017" width="7.7265625" style="235" customWidth="1"/>
    <col min="12018" max="12018" width="61.26953125" style="235" customWidth="1"/>
    <col min="12019" max="12019" width="5.7265625" style="235" customWidth="1"/>
    <col min="12020" max="12020" width="20.7265625" style="235" customWidth="1"/>
    <col min="12021" max="12021" width="23.54296875" style="235" customWidth="1"/>
    <col min="12022" max="12022" width="11.7265625" style="235" bestFit="1" customWidth="1"/>
    <col min="12023" max="12023" width="17.81640625" style="235" customWidth="1"/>
    <col min="12024" max="12024" width="10.453125" style="235" bestFit="1" customWidth="1"/>
    <col min="12025" max="12270" width="10.26953125" style="235"/>
    <col min="12271" max="12271" width="7" style="235" customWidth="1"/>
    <col min="12272" max="12272" width="7.453125" style="235" customWidth="1"/>
    <col min="12273" max="12273" width="7.7265625" style="235" customWidth="1"/>
    <col min="12274" max="12274" width="61.26953125" style="235" customWidth="1"/>
    <col min="12275" max="12275" width="5.7265625" style="235" customWidth="1"/>
    <col min="12276" max="12276" width="20.7265625" style="235" customWidth="1"/>
    <col min="12277" max="12277" width="23.54296875" style="235" customWidth="1"/>
    <col min="12278" max="12278" width="11.7265625" style="235" bestFit="1" customWidth="1"/>
    <col min="12279" max="12279" width="17.81640625" style="235" customWidth="1"/>
    <col min="12280" max="12280" width="10.453125" style="235" bestFit="1" customWidth="1"/>
    <col min="12281" max="12526" width="10.26953125" style="235"/>
    <col min="12527" max="12527" width="7" style="235" customWidth="1"/>
    <col min="12528" max="12528" width="7.453125" style="235" customWidth="1"/>
    <col min="12529" max="12529" width="7.7265625" style="235" customWidth="1"/>
    <col min="12530" max="12530" width="61.26953125" style="235" customWidth="1"/>
    <col min="12531" max="12531" width="5.7265625" style="235" customWidth="1"/>
    <col min="12532" max="12532" width="20.7265625" style="235" customWidth="1"/>
    <col min="12533" max="12533" width="23.54296875" style="235" customWidth="1"/>
    <col min="12534" max="12534" width="11.7265625" style="235" bestFit="1" customWidth="1"/>
    <col min="12535" max="12535" width="17.81640625" style="235" customWidth="1"/>
    <col min="12536" max="12536" width="10.453125" style="235" bestFit="1" customWidth="1"/>
    <col min="12537" max="12782" width="10.26953125" style="235"/>
    <col min="12783" max="12783" width="7" style="235" customWidth="1"/>
    <col min="12784" max="12784" width="7.453125" style="235" customWidth="1"/>
    <col min="12785" max="12785" width="7.7265625" style="235" customWidth="1"/>
    <col min="12786" max="12786" width="61.26953125" style="235" customWidth="1"/>
    <col min="12787" max="12787" width="5.7265625" style="235" customWidth="1"/>
    <col min="12788" max="12788" width="20.7265625" style="235" customWidth="1"/>
    <col min="12789" max="12789" width="23.54296875" style="235" customWidth="1"/>
    <col min="12790" max="12790" width="11.7265625" style="235" bestFit="1" customWidth="1"/>
    <col min="12791" max="12791" width="17.81640625" style="235" customWidth="1"/>
    <col min="12792" max="12792" width="10.453125" style="235" bestFit="1" customWidth="1"/>
    <col min="12793" max="13038" width="10.26953125" style="235"/>
    <col min="13039" max="13039" width="7" style="235" customWidth="1"/>
    <col min="13040" max="13040" width="7.453125" style="235" customWidth="1"/>
    <col min="13041" max="13041" width="7.7265625" style="235" customWidth="1"/>
    <col min="13042" max="13042" width="61.26953125" style="235" customWidth="1"/>
    <col min="13043" max="13043" width="5.7265625" style="235" customWidth="1"/>
    <col min="13044" max="13044" width="20.7265625" style="235" customWidth="1"/>
    <col min="13045" max="13045" width="23.54296875" style="235" customWidth="1"/>
    <col min="13046" max="13046" width="11.7265625" style="235" bestFit="1" customWidth="1"/>
    <col min="13047" max="13047" width="17.81640625" style="235" customWidth="1"/>
    <col min="13048" max="13048" width="10.453125" style="235" bestFit="1" customWidth="1"/>
    <col min="13049" max="13294" width="10.26953125" style="235"/>
    <col min="13295" max="13295" width="7" style="235" customWidth="1"/>
    <col min="13296" max="13296" width="7.453125" style="235" customWidth="1"/>
    <col min="13297" max="13297" width="7.7265625" style="235" customWidth="1"/>
    <col min="13298" max="13298" width="61.26953125" style="235" customWidth="1"/>
    <col min="13299" max="13299" width="5.7265625" style="235" customWidth="1"/>
    <col min="13300" max="13300" width="20.7265625" style="235" customWidth="1"/>
    <col min="13301" max="13301" width="23.54296875" style="235" customWidth="1"/>
    <col min="13302" max="13302" width="11.7265625" style="235" bestFit="1" customWidth="1"/>
    <col min="13303" max="13303" width="17.81640625" style="235" customWidth="1"/>
    <col min="13304" max="13304" width="10.453125" style="235" bestFit="1" customWidth="1"/>
    <col min="13305" max="13550" width="10.26953125" style="235"/>
    <col min="13551" max="13551" width="7" style="235" customWidth="1"/>
    <col min="13552" max="13552" width="7.453125" style="235" customWidth="1"/>
    <col min="13553" max="13553" width="7.7265625" style="235" customWidth="1"/>
    <col min="13554" max="13554" width="61.26953125" style="235" customWidth="1"/>
    <col min="13555" max="13555" width="5.7265625" style="235" customWidth="1"/>
    <col min="13556" max="13556" width="20.7265625" style="235" customWidth="1"/>
    <col min="13557" max="13557" width="23.54296875" style="235" customWidth="1"/>
    <col min="13558" max="13558" width="11.7265625" style="235" bestFit="1" customWidth="1"/>
    <col min="13559" max="13559" width="17.81640625" style="235" customWidth="1"/>
    <col min="13560" max="13560" width="10.453125" style="235" bestFit="1" customWidth="1"/>
    <col min="13561" max="13806" width="10.26953125" style="235"/>
    <col min="13807" max="13807" width="7" style="235" customWidth="1"/>
    <col min="13808" max="13808" width="7.453125" style="235" customWidth="1"/>
    <col min="13809" max="13809" width="7.7265625" style="235" customWidth="1"/>
    <col min="13810" max="13810" width="61.26953125" style="235" customWidth="1"/>
    <col min="13811" max="13811" width="5.7265625" style="235" customWidth="1"/>
    <col min="13812" max="13812" width="20.7265625" style="235" customWidth="1"/>
    <col min="13813" max="13813" width="23.54296875" style="235" customWidth="1"/>
    <col min="13814" max="13814" width="11.7265625" style="235" bestFit="1" customWidth="1"/>
    <col min="13815" max="13815" width="17.81640625" style="235" customWidth="1"/>
    <col min="13816" max="13816" width="10.453125" style="235" bestFit="1" customWidth="1"/>
    <col min="13817" max="14062" width="10.26953125" style="235"/>
    <col min="14063" max="14063" width="7" style="235" customWidth="1"/>
    <col min="14064" max="14064" width="7.453125" style="235" customWidth="1"/>
    <col min="14065" max="14065" width="7.7265625" style="235" customWidth="1"/>
    <col min="14066" max="14066" width="61.26953125" style="235" customWidth="1"/>
    <col min="14067" max="14067" width="5.7265625" style="235" customWidth="1"/>
    <col min="14068" max="14068" width="20.7265625" style="235" customWidth="1"/>
    <col min="14069" max="14069" width="23.54296875" style="235" customWidth="1"/>
    <col min="14070" max="14070" width="11.7265625" style="235" bestFit="1" customWidth="1"/>
    <col min="14071" max="14071" width="17.81640625" style="235" customWidth="1"/>
    <col min="14072" max="14072" width="10.453125" style="235" bestFit="1" customWidth="1"/>
    <col min="14073" max="14318" width="10.26953125" style="235"/>
    <col min="14319" max="14319" width="7" style="235" customWidth="1"/>
    <col min="14320" max="14320" width="7.453125" style="235" customWidth="1"/>
    <col min="14321" max="14321" width="7.7265625" style="235" customWidth="1"/>
    <col min="14322" max="14322" width="61.26953125" style="235" customWidth="1"/>
    <col min="14323" max="14323" width="5.7265625" style="235" customWidth="1"/>
    <col min="14324" max="14324" width="20.7265625" style="235" customWidth="1"/>
    <col min="14325" max="14325" width="23.54296875" style="235" customWidth="1"/>
    <col min="14326" max="14326" width="11.7265625" style="235" bestFit="1" customWidth="1"/>
    <col min="14327" max="14327" width="17.81640625" style="235" customWidth="1"/>
    <col min="14328" max="14328" width="10.453125" style="235" bestFit="1" customWidth="1"/>
    <col min="14329" max="14574" width="10.26953125" style="235"/>
    <col min="14575" max="14575" width="7" style="235" customWidth="1"/>
    <col min="14576" max="14576" width="7.453125" style="235" customWidth="1"/>
    <col min="14577" max="14577" width="7.7265625" style="235" customWidth="1"/>
    <col min="14578" max="14578" width="61.26953125" style="235" customWidth="1"/>
    <col min="14579" max="14579" width="5.7265625" style="235" customWidth="1"/>
    <col min="14580" max="14580" width="20.7265625" style="235" customWidth="1"/>
    <col min="14581" max="14581" width="23.54296875" style="235" customWidth="1"/>
    <col min="14582" max="14582" width="11.7265625" style="235" bestFit="1" customWidth="1"/>
    <col min="14583" max="14583" width="17.81640625" style="235" customWidth="1"/>
    <col min="14584" max="14584" width="10.453125" style="235" bestFit="1" customWidth="1"/>
    <col min="14585" max="14830" width="10.26953125" style="235"/>
    <col min="14831" max="14831" width="7" style="235" customWidth="1"/>
    <col min="14832" max="14832" width="7.453125" style="235" customWidth="1"/>
    <col min="14833" max="14833" width="7.7265625" style="235" customWidth="1"/>
    <col min="14834" max="14834" width="61.26953125" style="235" customWidth="1"/>
    <col min="14835" max="14835" width="5.7265625" style="235" customWidth="1"/>
    <col min="14836" max="14836" width="20.7265625" style="235" customWidth="1"/>
    <col min="14837" max="14837" width="23.54296875" style="235" customWidth="1"/>
    <col min="14838" max="14838" width="11.7265625" style="235" bestFit="1" customWidth="1"/>
    <col min="14839" max="14839" width="17.81640625" style="235" customWidth="1"/>
    <col min="14840" max="14840" width="10.453125" style="235" bestFit="1" customWidth="1"/>
    <col min="14841" max="15086" width="10.26953125" style="235"/>
    <col min="15087" max="15087" width="7" style="235" customWidth="1"/>
    <col min="15088" max="15088" width="7.453125" style="235" customWidth="1"/>
    <col min="15089" max="15089" width="7.7265625" style="235" customWidth="1"/>
    <col min="15090" max="15090" width="61.26953125" style="235" customWidth="1"/>
    <col min="15091" max="15091" width="5.7265625" style="235" customWidth="1"/>
    <col min="15092" max="15092" width="20.7265625" style="235" customWidth="1"/>
    <col min="15093" max="15093" width="23.54296875" style="235" customWidth="1"/>
    <col min="15094" max="15094" width="11.7265625" style="235" bestFit="1" customWidth="1"/>
    <col min="15095" max="15095" width="17.81640625" style="235" customWidth="1"/>
    <col min="15096" max="15096" width="10.453125" style="235" bestFit="1" customWidth="1"/>
    <col min="15097" max="15342" width="10.26953125" style="235"/>
    <col min="15343" max="15343" width="7" style="235" customWidth="1"/>
    <col min="15344" max="15344" width="7.453125" style="235" customWidth="1"/>
    <col min="15345" max="15345" width="7.7265625" style="235" customWidth="1"/>
    <col min="15346" max="15346" width="61.26953125" style="235" customWidth="1"/>
    <col min="15347" max="15347" width="5.7265625" style="235" customWidth="1"/>
    <col min="15348" max="15348" width="20.7265625" style="235" customWidth="1"/>
    <col min="15349" max="15349" width="23.54296875" style="235" customWidth="1"/>
    <col min="15350" max="15350" width="11.7265625" style="235" bestFit="1" customWidth="1"/>
    <col min="15351" max="15351" width="17.81640625" style="235" customWidth="1"/>
    <col min="15352" max="15352" width="10.453125" style="235" bestFit="1" customWidth="1"/>
    <col min="15353" max="15598" width="10.26953125" style="235"/>
    <col min="15599" max="15599" width="7" style="235" customWidth="1"/>
    <col min="15600" max="15600" width="7.453125" style="235" customWidth="1"/>
    <col min="15601" max="15601" width="7.7265625" style="235" customWidth="1"/>
    <col min="15602" max="15602" width="61.26953125" style="235" customWidth="1"/>
    <col min="15603" max="15603" width="5.7265625" style="235" customWidth="1"/>
    <col min="15604" max="15604" width="20.7265625" style="235" customWidth="1"/>
    <col min="15605" max="15605" width="23.54296875" style="235" customWidth="1"/>
    <col min="15606" max="15606" width="11.7265625" style="235" bestFit="1" customWidth="1"/>
    <col min="15607" max="15607" width="17.81640625" style="235" customWidth="1"/>
    <col min="15608" max="15608" width="10.453125" style="235" bestFit="1" customWidth="1"/>
    <col min="15609" max="15854" width="10.26953125" style="235"/>
    <col min="15855" max="15855" width="7" style="235" customWidth="1"/>
    <col min="15856" max="15856" width="7.453125" style="235" customWidth="1"/>
    <col min="15857" max="15857" width="7.7265625" style="235" customWidth="1"/>
    <col min="15858" max="15858" width="61.26953125" style="235" customWidth="1"/>
    <col min="15859" max="15859" width="5.7265625" style="235" customWidth="1"/>
    <col min="15860" max="15860" width="20.7265625" style="235" customWidth="1"/>
    <col min="15861" max="15861" width="23.54296875" style="235" customWidth="1"/>
    <col min="15862" max="15862" width="11.7265625" style="235" bestFit="1" customWidth="1"/>
    <col min="15863" max="15863" width="17.81640625" style="235" customWidth="1"/>
    <col min="15864" max="15864" width="10.453125" style="235" bestFit="1" customWidth="1"/>
    <col min="15865" max="16110" width="10.26953125" style="235"/>
    <col min="16111" max="16111" width="7" style="235" customWidth="1"/>
    <col min="16112" max="16112" width="7.453125" style="235" customWidth="1"/>
    <col min="16113" max="16113" width="7.7265625" style="235" customWidth="1"/>
    <col min="16114" max="16114" width="61.26953125" style="235" customWidth="1"/>
    <col min="16115" max="16115" width="5.7265625" style="235" customWidth="1"/>
    <col min="16116" max="16116" width="20.7265625" style="235" customWidth="1"/>
    <col min="16117" max="16117" width="23.54296875" style="235" customWidth="1"/>
    <col min="16118" max="16118" width="11.7265625" style="235" bestFit="1" customWidth="1"/>
    <col min="16119" max="16119" width="17.81640625" style="235" customWidth="1"/>
    <col min="16120" max="16120" width="10.453125" style="235" bestFit="1" customWidth="1"/>
    <col min="16121" max="16384" width="10.26953125" style="235"/>
  </cols>
  <sheetData>
    <row r="1" spans="1:8" s="229" customFormat="1" ht="15.75" customHeight="1" thickBot="1">
      <c r="A1" s="227" t="str">
        <f>'Annual Report'!$A$2</f>
        <v>Road Initials:    GTC           Year  2013</v>
      </c>
      <c r="B1" s="227"/>
      <c r="D1" s="228"/>
      <c r="E1" s="228"/>
      <c r="G1" s="306"/>
      <c r="H1" s="306">
        <v>19</v>
      </c>
    </row>
    <row r="2" spans="1:8" ht="18.75" customHeight="1">
      <c r="A2" s="307" t="s">
        <v>1541</v>
      </c>
      <c r="B2" s="308"/>
      <c r="C2" s="308"/>
      <c r="D2" s="233"/>
      <c r="E2" s="233"/>
      <c r="F2" s="233"/>
      <c r="G2" s="2225"/>
      <c r="H2" s="2230"/>
    </row>
    <row r="3" spans="1:8" ht="15.5">
      <c r="A3" s="236" t="s">
        <v>691</v>
      </c>
      <c r="B3" s="554"/>
      <c r="C3" s="554"/>
      <c r="D3" s="238"/>
      <c r="E3" s="238"/>
      <c r="F3" s="238"/>
      <c r="G3" s="319"/>
      <c r="H3" s="2231"/>
    </row>
    <row r="4" spans="1:8" ht="15.5">
      <c r="A4" s="565"/>
      <c r="B4" s="642"/>
      <c r="C4" s="642"/>
      <c r="D4" s="309"/>
      <c r="E4" s="309"/>
      <c r="F4" s="581"/>
      <c r="G4" s="319"/>
      <c r="H4" s="2231"/>
    </row>
    <row r="5" spans="1:8" ht="15.5">
      <c r="A5" s="565"/>
      <c r="B5" s="568" t="s">
        <v>963</v>
      </c>
      <c r="C5" s="558" t="s">
        <v>1542</v>
      </c>
      <c r="D5" s="560"/>
      <c r="E5" s="560"/>
      <c r="F5" s="561"/>
      <c r="G5" s="559"/>
      <c r="H5" s="2232"/>
    </row>
    <row r="6" spans="1:8" ht="15.5">
      <c r="A6" s="565"/>
      <c r="B6" s="559"/>
      <c r="C6" s="558" t="s">
        <v>1543</v>
      </c>
      <c r="D6" s="560"/>
      <c r="E6" s="560"/>
      <c r="F6" s="561"/>
      <c r="G6" s="559"/>
      <c r="H6" s="2232"/>
    </row>
    <row r="7" spans="1:8" ht="15.5">
      <c r="A7" s="565"/>
      <c r="B7" s="559"/>
      <c r="C7" s="558"/>
      <c r="D7" s="560"/>
      <c r="E7" s="560"/>
      <c r="F7" s="561"/>
      <c r="G7" s="559"/>
      <c r="H7" s="2232"/>
    </row>
    <row r="8" spans="1:8" ht="15.5">
      <c r="A8" s="565"/>
      <c r="B8" s="568" t="s">
        <v>966</v>
      </c>
      <c r="C8" s="558" t="s">
        <v>1544</v>
      </c>
      <c r="D8" s="560"/>
      <c r="E8" s="560"/>
      <c r="F8" s="561"/>
      <c r="G8" s="559"/>
      <c r="H8" s="2232"/>
    </row>
    <row r="9" spans="1:8" ht="15.5">
      <c r="A9" s="565"/>
      <c r="B9" s="568"/>
      <c r="C9" s="558"/>
      <c r="D9" s="560"/>
      <c r="E9" s="560"/>
      <c r="F9" s="561"/>
      <c r="G9" s="559"/>
      <c r="H9" s="2232"/>
    </row>
    <row r="10" spans="1:8" ht="15.5">
      <c r="A10" s="565"/>
      <c r="B10" s="568" t="s">
        <v>967</v>
      </c>
      <c r="C10" s="558" t="s">
        <v>25</v>
      </c>
      <c r="D10" s="560"/>
      <c r="E10" s="560"/>
      <c r="F10" s="561"/>
      <c r="G10" s="559"/>
      <c r="H10" s="2232"/>
    </row>
    <row r="11" spans="1:8" ht="15.5">
      <c r="A11" s="565"/>
      <c r="B11" s="568"/>
      <c r="C11" s="558"/>
      <c r="D11" s="560"/>
      <c r="E11" s="560"/>
      <c r="F11" s="561"/>
      <c r="G11" s="559"/>
      <c r="H11" s="2232"/>
    </row>
    <row r="12" spans="1:8" ht="15.5">
      <c r="A12" s="565"/>
      <c r="B12" s="568" t="s">
        <v>1347</v>
      </c>
      <c r="C12" s="558" t="s">
        <v>1545</v>
      </c>
      <c r="D12" s="560"/>
      <c r="E12" s="560"/>
      <c r="F12" s="561"/>
      <c r="G12" s="559"/>
      <c r="H12" s="2232"/>
    </row>
    <row r="13" spans="1:8" ht="15.5">
      <c r="A13" s="565"/>
      <c r="B13" s="559"/>
      <c r="C13" s="558" t="s">
        <v>1546</v>
      </c>
      <c r="D13" s="560"/>
      <c r="E13" s="560"/>
      <c r="F13" s="561"/>
      <c r="G13" s="559"/>
      <c r="H13" s="2232"/>
    </row>
    <row r="14" spans="1:8" ht="15.5">
      <c r="A14" s="565"/>
      <c r="B14" s="559"/>
      <c r="C14" s="558"/>
      <c r="D14" s="560"/>
      <c r="E14" s="560"/>
      <c r="F14" s="561"/>
      <c r="G14" s="559"/>
      <c r="H14" s="2232"/>
    </row>
    <row r="15" spans="1:8" ht="15.5">
      <c r="A15" s="565"/>
      <c r="B15" s="568" t="s">
        <v>730</v>
      </c>
      <c r="C15" s="558" t="s">
        <v>1547</v>
      </c>
      <c r="D15" s="560"/>
      <c r="E15" s="560"/>
      <c r="F15" s="561"/>
      <c r="G15" s="559"/>
      <c r="H15" s="2232"/>
    </row>
    <row r="16" spans="1:8" ht="15.5">
      <c r="A16" s="565"/>
      <c r="B16" s="559"/>
      <c r="C16" s="558" t="s">
        <v>1548</v>
      </c>
      <c r="D16" s="560"/>
      <c r="E16" s="560"/>
      <c r="F16" s="561"/>
      <c r="G16" s="559"/>
      <c r="H16" s="2232"/>
    </row>
    <row r="17" spans="1:8" ht="15.5">
      <c r="A17" s="565"/>
      <c r="B17" s="568" t="s">
        <v>551</v>
      </c>
      <c r="C17" s="558" t="s">
        <v>552</v>
      </c>
      <c r="D17" s="560"/>
      <c r="E17" s="560"/>
      <c r="F17" s="561"/>
      <c r="G17" s="559"/>
      <c r="H17" s="2232"/>
    </row>
    <row r="18" spans="1:8" ht="15.75" customHeight="1" thickBot="1">
      <c r="A18" s="565"/>
      <c r="B18" s="559"/>
      <c r="C18" s="642"/>
      <c r="D18" s="309"/>
      <c r="E18" s="309"/>
      <c r="F18" s="581"/>
      <c r="G18" s="319"/>
      <c r="H18" s="2231"/>
    </row>
    <row r="19" spans="1:8" ht="15.75" customHeight="1">
      <c r="A19" s="240" t="s">
        <v>704</v>
      </c>
      <c r="B19" s="241" t="s">
        <v>637</v>
      </c>
      <c r="C19" s="2516"/>
      <c r="D19" s="242" t="s">
        <v>9</v>
      </c>
      <c r="E19" s="243"/>
      <c r="F19" s="241" t="s">
        <v>553</v>
      </c>
      <c r="G19" s="572" t="s">
        <v>554</v>
      </c>
      <c r="H19" s="2233" t="s">
        <v>704</v>
      </c>
    </row>
    <row r="20" spans="1:8" ht="15.75" customHeight="1">
      <c r="A20" s="246" t="s">
        <v>750</v>
      </c>
      <c r="B20" s="247" t="s">
        <v>638</v>
      </c>
      <c r="C20" s="2157" t="s">
        <v>509</v>
      </c>
      <c r="D20" s="248"/>
      <c r="E20" s="274"/>
      <c r="F20" s="247" t="s">
        <v>555</v>
      </c>
      <c r="G20" s="628" t="s">
        <v>556</v>
      </c>
      <c r="H20" s="2234" t="s">
        <v>750</v>
      </c>
    </row>
    <row r="21" spans="1:8" ht="15.75" customHeight="1">
      <c r="A21" s="246"/>
      <c r="B21" s="247"/>
      <c r="C21" s="2157"/>
      <c r="D21" s="248"/>
      <c r="E21" s="274"/>
      <c r="F21" s="247" t="s">
        <v>557</v>
      </c>
      <c r="G21" s="247" t="s">
        <v>558</v>
      </c>
      <c r="H21" s="2235"/>
    </row>
    <row r="22" spans="1:8" ht="15.75" customHeight="1" thickBot="1">
      <c r="A22" s="576"/>
      <c r="B22" s="577"/>
      <c r="C22" s="2517"/>
      <c r="D22" s="578" t="s">
        <v>756</v>
      </c>
      <c r="E22" s="265"/>
      <c r="F22" s="252" t="s">
        <v>757</v>
      </c>
      <c r="G22" s="252" t="s">
        <v>640</v>
      </c>
      <c r="H22" s="2236"/>
    </row>
    <row r="23" spans="1:8" ht="15.75" customHeight="1">
      <c r="A23" s="262">
        <v>1</v>
      </c>
      <c r="B23" s="263"/>
      <c r="C23" s="2522"/>
      <c r="D23" s="325" t="s">
        <v>559</v>
      </c>
      <c r="E23" s="324"/>
      <c r="F23" s="591">
        <v>1401967</v>
      </c>
      <c r="G23" s="2226">
        <v>92853</v>
      </c>
      <c r="H23" s="2237">
        <v>1</v>
      </c>
    </row>
    <row r="24" spans="1:8" ht="15.75" customHeight="1">
      <c r="A24" s="262">
        <v>2</v>
      </c>
      <c r="B24" s="263"/>
      <c r="C24" s="2518" t="s">
        <v>560</v>
      </c>
      <c r="D24" s="313" t="s">
        <v>1549</v>
      </c>
      <c r="E24" s="265"/>
      <c r="F24" s="591"/>
      <c r="G24" s="2226"/>
      <c r="H24" s="2238">
        <v>2</v>
      </c>
    </row>
    <row r="25" spans="1:8" ht="16.5" customHeight="1">
      <c r="A25" s="271"/>
      <c r="B25" s="272"/>
      <c r="C25" s="2519"/>
      <c r="D25" s="273"/>
      <c r="E25" s="274"/>
      <c r="F25" s="643"/>
      <c r="G25" s="643"/>
      <c r="H25" s="2239"/>
    </row>
    <row r="26" spans="1:8" ht="16.5" customHeight="1">
      <c r="A26" s="271"/>
      <c r="B26" s="272"/>
      <c r="C26" s="2519"/>
      <c r="D26" s="582" t="s">
        <v>561</v>
      </c>
      <c r="E26" s="274"/>
      <c r="F26" s="643"/>
      <c r="G26" s="643"/>
      <c r="H26" s="2239"/>
    </row>
    <row r="27" spans="1:8" ht="16.5" customHeight="1">
      <c r="A27" s="271"/>
      <c r="B27" s="272"/>
      <c r="C27" s="2519"/>
      <c r="D27" s="273"/>
      <c r="E27" s="274"/>
      <c r="F27" s="643"/>
      <c r="G27" s="643"/>
      <c r="H27" s="2239"/>
    </row>
    <row r="28" spans="1:8" ht="15.75" customHeight="1">
      <c r="A28" s="262">
        <v>3</v>
      </c>
      <c r="B28" s="592"/>
      <c r="C28" s="2518" t="s">
        <v>562</v>
      </c>
      <c r="D28" s="313" t="s">
        <v>563</v>
      </c>
      <c r="E28" s="265"/>
      <c r="F28" s="591">
        <f>IF('210-P17'!E43&gt;=0,'210-P17'!E43+G35-G28,0)</f>
        <v>525108</v>
      </c>
      <c r="G28" s="2279">
        <f>'210-P16'!E54</f>
        <v>2412</v>
      </c>
      <c r="H28" s="2523">
        <v>3</v>
      </c>
    </row>
    <row r="29" spans="1:8" ht="15.75" customHeight="1">
      <c r="A29" s="262">
        <v>4</v>
      </c>
      <c r="B29" s="263"/>
      <c r="C29" s="2518" t="s">
        <v>564</v>
      </c>
      <c r="D29" s="313" t="s">
        <v>565</v>
      </c>
      <c r="E29" s="265"/>
      <c r="F29" s="591">
        <v>0</v>
      </c>
      <c r="G29" s="2226">
        <v>0</v>
      </c>
      <c r="H29" s="2240">
        <v>4</v>
      </c>
    </row>
    <row r="30" spans="1:8" ht="15.75" customHeight="1">
      <c r="A30" s="262">
        <v>5</v>
      </c>
      <c r="B30" s="263"/>
      <c r="C30" s="2518" t="s">
        <v>1051</v>
      </c>
      <c r="D30" s="313" t="s">
        <v>1052</v>
      </c>
      <c r="E30" s="265"/>
      <c r="F30" s="2280">
        <v>24084</v>
      </c>
      <c r="G30" s="2281">
        <v>0</v>
      </c>
      <c r="H30" s="2240">
        <v>5</v>
      </c>
    </row>
    <row r="31" spans="1:8" ht="15.75" customHeight="1">
      <c r="A31" s="262">
        <v>6</v>
      </c>
      <c r="B31" s="263"/>
      <c r="C31" s="2518"/>
      <c r="D31" s="264" t="s">
        <v>1053</v>
      </c>
      <c r="E31" s="265"/>
      <c r="F31" s="591">
        <f>SUM(F28:F30)</f>
        <v>549192</v>
      </c>
      <c r="G31" s="2226">
        <f>SUM(G28:G30)</f>
        <v>2412</v>
      </c>
      <c r="H31" s="2238">
        <v>6</v>
      </c>
    </row>
    <row r="32" spans="1:8" ht="16.5" customHeight="1">
      <c r="A32" s="271"/>
      <c r="B32" s="272"/>
      <c r="C32" s="2519"/>
      <c r="D32" s="248"/>
      <c r="E32" s="274"/>
      <c r="F32" s="643"/>
      <c r="G32" s="643"/>
      <c r="H32" s="2239"/>
    </row>
    <row r="33" spans="1:8" ht="16.5" customHeight="1">
      <c r="A33" s="271"/>
      <c r="B33" s="272"/>
      <c r="C33" s="2519"/>
      <c r="D33" s="582" t="s">
        <v>1054</v>
      </c>
      <c r="E33" s="274"/>
      <c r="F33" s="643"/>
      <c r="G33" s="643"/>
      <c r="H33" s="2239"/>
    </row>
    <row r="34" spans="1:8" ht="16.5" customHeight="1">
      <c r="A34" s="271"/>
      <c r="B34" s="272"/>
      <c r="C34" s="2519"/>
      <c r="D34" s="248"/>
      <c r="E34" s="274"/>
      <c r="F34" s="643"/>
      <c r="G34" s="643"/>
      <c r="H34" s="2239"/>
    </row>
    <row r="35" spans="1:8" ht="15.75" customHeight="1">
      <c r="A35" s="262">
        <v>7</v>
      </c>
      <c r="B35" s="592"/>
      <c r="C35" s="2518" t="s">
        <v>26</v>
      </c>
      <c r="D35" s="313" t="s">
        <v>27</v>
      </c>
      <c r="E35" s="265"/>
      <c r="F35" s="591">
        <v>0</v>
      </c>
      <c r="G35" s="2279">
        <v>0</v>
      </c>
      <c r="H35" s="2241">
        <v>7</v>
      </c>
    </row>
    <row r="36" spans="1:8" ht="15.75" customHeight="1">
      <c r="A36" s="262">
        <v>8</v>
      </c>
      <c r="B36" s="263"/>
      <c r="C36" s="2518" t="s">
        <v>28</v>
      </c>
      <c r="D36" s="313" t="s">
        <v>29</v>
      </c>
      <c r="E36" s="265"/>
      <c r="F36" s="591">
        <v>0</v>
      </c>
      <c r="G36" s="2226">
        <v>11090</v>
      </c>
      <c r="H36" s="2240">
        <v>8</v>
      </c>
    </row>
    <row r="37" spans="1:8" ht="15.75" customHeight="1">
      <c r="A37" s="262">
        <v>9</v>
      </c>
      <c r="B37" s="263"/>
      <c r="C37" s="2518" t="s">
        <v>30</v>
      </c>
      <c r="D37" s="313" t="s">
        <v>31</v>
      </c>
      <c r="E37" s="265"/>
      <c r="F37" s="591">
        <v>47</v>
      </c>
      <c r="G37" s="2226">
        <v>0</v>
      </c>
      <c r="H37" s="2240">
        <v>9</v>
      </c>
    </row>
    <row r="38" spans="1:8" ht="15.75" customHeight="1">
      <c r="A38" s="262">
        <v>10</v>
      </c>
      <c r="B38" s="263"/>
      <c r="C38" s="2518" t="s">
        <v>32</v>
      </c>
      <c r="D38" s="313" t="s">
        <v>33</v>
      </c>
      <c r="E38" s="265"/>
      <c r="F38" s="591">
        <v>0</v>
      </c>
      <c r="G38" s="2226">
        <v>0</v>
      </c>
      <c r="H38" s="2240">
        <v>10</v>
      </c>
    </row>
    <row r="39" spans="1:8" ht="15.75" customHeight="1">
      <c r="A39" s="262">
        <v>11</v>
      </c>
      <c r="B39" s="263"/>
      <c r="C39" s="2518" t="s">
        <v>34</v>
      </c>
      <c r="D39" s="313" t="s">
        <v>35</v>
      </c>
      <c r="E39" s="265"/>
      <c r="F39" s="2280">
        <f>-G39+394000</f>
        <v>392318</v>
      </c>
      <c r="G39" s="2281">
        <v>1682</v>
      </c>
      <c r="H39" s="2240">
        <v>11</v>
      </c>
    </row>
    <row r="40" spans="1:8" ht="15.75" customHeight="1">
      <c r="A40" s="262">
        <v>12</v>
      </c>
      <c r="B40" s="263"/>
      <c r="C40" s="2518"/>
      <c r="D40" s="313" t="s">
        <v>36</v>
      </c>
      <c r="E40" s="265"/>
      <c r="F40" s="591">
        <v>0</v>
      </c>
      <c r="G40" s="2226">
        <v>0</v>
      </c>
      <c r="H40" s="2240">
        <v>12</v>
      </c>
    </row>
    <row r="41" spans="1:8" ht="15.75" customHeight="1">
      <c r="A41" s="262">
        <v>13</v>
      </c>
      <c r="B41" s="263"/>
      <c r="C41" s="2520"/>
      <c r="D41" s="264" t="s">
        <v>37</v>
      </c>
      <c r="E41" s="265"/>
      <c r="F41" s="591">
        <f>SUM(F35:F40)</f>
        <v>392365</v>
      </c>
      <c r="G41" s="2226">
        <f>SUM(G34:G40)</f>
        <v>12772</v>
      </c>
      <c r="H41" s="2240">
        <v>13</v>
      </c>
    </row>
    <row r="42" spans="1:8" ht="15.75" customHeight="1">
      <c r="A42" s="262">
        <v>14</v>
      </c>
      <c r="B42" s="263"/>
      <c r="C42" s="2518"/>
      <c r="D42" s="313" t="s">
        <v>1550</v>
      </c>
      <c r="E42" s="265"/>
      <c r="F42" s="591">
        <f>F31-F41</f>
        <v>156827</v>
      </c>
      <c r="G42" s="2226">
        <f>G31-G41</f>
        <v>-10360</v>
      </c>
      <c r="H42" s="2240">
        <v>14</v>
      </c>
    </row>
    <row r="43" spans="1:8" ht="15.75" customHeight="1">
      <c r="A43" s="262">
        <v>15</v>
      </c>
      <c r="B43" s="592" t="s">
        <v>294</v>
      </c>
      <c r="C43" s="2520"/>
      <c r="D43" s="313" t="s">
        <v>1551</v>
      </c>
      <c r="E43" s="265"/>
      <c r="F43" s="591">
        <f>F23+F24+F42</f>
        <v>1558794</v>
      </c>
      <c r="G43" s="2226">
        <f>G23+G24+G42</f>
        <v>82493</v>
      </c>
      <c r="H43" s="2240">
        <v>15</v>
      </c>
    </row>
    <row r="44" spans="1:8" ht="15.75" customHeight="1" thickBot="1">
      <c r="A44" s="262">
        <v>16</v>
      </c>
      <c r="B44" s="592" t="s">
        <v>294</v>
      </c>
      <c r="C44" s="2518"/>
      <c r="D44" s="313" t="s">
        <v>38</v>
      </c>
      <c r="E44" s="265"/>
      <c r="F44" s="591">
        <f>G43</f>
        <v>82493</v>
      </c>
      <c r="G44" s="2227" t="s">
        <v>621</v>
      </c>
      <c r="H44" s="2242">
        <v>16</v>
      </c>
    </row>
    <row r="45" spans="1:8" ht="15.75" customHeight="1">
      <c r="A45" s="271">
        <v>17</v>
      </c>
      <c r="B45" s="272"/>
      <c r="C45" s="2519" t="s">
        <v>39</v>
      </c>
      <c r="D45" s="319" t="s">
        <v>40</v>
      </c>
      <c r="E45" s="274"/>
      <c r="F45" s="590"/>
      <c r="G45" s="2228"/>
      <c r="H45" s="2243">
        <v>17</v>
      </c>
    </row>
    <row r="46" spans="1:8" ht="15.75" customHeight="1">
      <c r="A46" s="271"/>
      <c r="B46" s="272"/>
      <c r="C46" s="2519"/>
      <c r="D46" s="319" t="s">
        <v>41</v>
      </c>
      <c r="E46" s="274"/>
      <c r="F46" s="644"/>
      <c r="G46" s="2228"/>
      <c r="H46" s="2243"/>
    </row>
    <row r="47" spans="1:8" ht="15.75" customHeight="1" thickBot="1">
      <c r="A47" s="262"/>
      <c r="B47" s="263"/>
      <c r="C47" s="2518"/>
      <c r="D47" s="313" t="s">
        <v>42</v>
      </c>
      <c r="E47" s="265"/>
      <c r="F47" s="594">
        <f>F43+F44</f>
        <v>1641287</v>
      </c>
      <c r="G47" s="2228" t="s">
        <v>621</v>
      </c>
      <c r="H47" s="2244"/>
    </row>
    <row r="48" spans="1:8" ht="15.75" customHeight="1">
      <c r="A48" s="271">
        <v>18</v>
      </c>
      <c r="B48" s="272"/>
      <c r="C48" s="2519" t="s">
        <v>43</v>
      </c>
      <c r="D48" s="319" t="s">
        <v>44</v>
      </c>
      <c r="E48" s="274"/>
      <c r="F48" s="645"/>
      <c r="G48" s="645"/>
      <c r="H48" s="2245">
        <v>18</v>
      </c>
    </row>
    <row r="49" spans="1:8" ht="15.75" customHeight="1">
      <c r="A49" s="271">
        <v>19</v>
      </c>
      <c r="B49" s="272"/>
      <c r="C49" s="2519"/>
      <c r="D49" s="567" t="s">
        <v>1552</v>
      </c>
      <c r="E49" s="247"/>
      <c r="F49" s="645"/>
      <c r="G49" s="645"/>
      <c r="H49" s="2245">
        <v>19</v>
      </c>
    </row>
    <row r="50" spans="1:8" ht="15.75" customHeight="1">
      <c r="A50" s="271">
        <v>20</v>
      </c>
      <c r="B50" s="272"/>
      <c r="C50" s="2519"/>
      <c r="D50" s="2282" t="s">
        <v>1553</v>
      </c>
      <c r="E50" s="247"/>
      <c r="F50" s="645"/>
      <c r="G50" s="645"/>
      <c r="H50" s="2245">
        <v>20</v>
      </c>
    </row>
    <row r="51" spans="1:8" ht="15.75" customHeight="1">
      <c r="A51" s="271">
        <v>21</v>
      </c>
      <c r="B51" s="272"/>
      <c r="C51" s="2519"/>
      <c r="D51" s="567" t="s">
        <v>1735</v>
      </c>
      <c r="E51" s="247"/>
      <c r="F51" s="645"/>
      <c r="G51" s="645"/>
      <c r="H51" s="2245">
        <v>21</v>
      </c>
    </row>
    <row r="52" spans="1:8" ht="15.75" customHeight="1">
      <c r="A52" s="262"/>
      <c r="B52" s="263"/>
      <c r="C52" s="2518"/>
      <c r="D52" s="264"/>
      <c r="E52" s="265"/>
      <c r="F52" s="645"/>
      <c r="G52" s="645"/>
      <c r="H52" s="2238"/>
    </row>
    <row r="53" spans="1:8" ht="15.75" customHeight="1">
      <c r="A53" s="271"/>
      <c r="B53" s="272"/>
      <c r="C53" s="2519"/>
      <c r="D53" s="319" t="s">
        <v>46</v>
      </c>
      <c r="E53" s="274"/>
      <c r="F53" s="645"/>
      <c r="G53" s="645"/>
      <c r="H53" s="2245"/>
    </row>
    <row r="54" spans="1:8" ht="15.75" customHeight="1">
      <c r="A54" s="271">
        <v>22</v>
      </c>
      <c r="B54" s="272"/>
      <c r="C54" s="2519"/>
      <c r="D54" s="273" t="s">
        <v>1684</v>
      </c>
      <c r="E54" s="274"/>
      <c r="F54" s="645"/>
      <c r="G54" s="645"/>
      <c r="H54" s="2245">
        <v>22</v>
      </c>
    </row>
    <row r="55" spans="1:8" ht="15.75" customHeight="1">
      <c r="A55" s="262">
        <v>23</v>
      </c>
      <c r="B55" s="263"/>
      <c r="C55" s="2518"/>
      <c r="D55" s="313" t="s">
        <v>1554</v>
      </c>
      <c r="E55" s="577"/>
      <c r="F55" s="2288"/>
      <c r="G55" s="2229"/>
      <c r="H55" s="2238">
        <v>23</v>
      </c>
    </row>
    <row r="56" spans="1:8" ht="15.75" customHeight="1">
      <c r="A56" s="583"/>
      <c r="B56" s="581"/>
      <c r="C56" s="587"/>
      <c r="D56" s="273"/>
      <c r="E56" s="309"/>
      <c r="F56" s="182"/>
      <c r="G56" s="182"/>
      <c r="H56" s="2245"/>
    </row>
    <row r="57" spans="1:8" ht="15.75" customHeight="1">
      <c r="A57" s="583"/>
      <c r="B57" s="581"/>
      <c r="C57" s="581"/>
      <c r="D57" s="273"/>
      <c r="E57" s="309"/>
      <c r="F57" s="182"/>
      <c r="G57" s="182"/>
      <c r="H57" s="2245"/>
    </row>
    <row r="58" spans="1:8" ht="15.75" customHeight="1">
      <c r="A58" s="583"/>
      <c r="B58" s="581" t="s">
        <v>1540</v>
      </c>
      <c r="C58" s="581"/>
      <c r="D58" s="319"/>
      <c r="E58" s="309"/>
      <c r="F58" s="182"/>
      <c r="G58" s="182"/>
      <c r="H58" s="2245"/>
    </row>
    <row r="59" spans="1:8" ht="15.75" customHeight="1">
      <c r="A59" s="583"/>
      <c r="B59" s="581" t="s">
        <v>47</v>
      </c>
      <c r="D59" s="319"/>
      <c r="E59" s="309"/>
      <c r="F59" s="182"/>
      <c r="G59" s="182"/>
      <c r="H59" s="2245"/>
    </row>
    <row r="60" spans="1:8" ht="15.75" customHeight="1">
      <c r="A60" s="648"/>
      <c r="B60" s="649"/>
      <c r="C60" s="587"/>
      <c r="D60" s="559"/>
      <c r="E60" s="309"/>
      <c r="F60" s="182"/>
      <c r="G60" s="182"/>
      <c r="H60" s="2245"/>
    </row>
    <row r="61" spans="1:8" ht="15.75" customHeight="1">
      <c r="A61" s="583"/>
      <c r="B61" s="581"/>
      <c r="C61" s="587"/>
      <c r="D61" s="558"/>
      <c r="E61" s="309"/>
      <c r="F61" s="182"/>
      <c r="G61" s="182"/>
      <c r="H61" s="2245"/>
    </row>
    <row r="62" spans="1:8" ht="15.75" customHeight="1">
      <c r="A62" s="583"/>
      <c r="B62" s="581"/>
      <c r="C62" s="587"/>
      <c r="D62" s="558"/>
      <c r="E62" s="309"/>
      <c r="F62" s="182"/>
      <c r="G62" s="182"/>
      <c r="H62" s="2245"/>
    </row>
    <row r="63" spans="1:8" ht="15.75" customHeight="1">
      <c r="A63" s="583"/>
      <c r="B63" s="581"/>
      <c r="C63" s="587"/>
      <c r="D63" s="558"/>
      <c r="E63" s="309"/>
      <c r="F63" s="182"/>
      <c r="G63" s="182"/>
      <c r="H63" s="2245"/>
    </row>
    <row r="64" spans="1:8" ht="15.75" customHeight="1">
      <c r="A64" s="583"/>
      <c r="B64" s="581"/>
      <c r="C64" s="587"/>
      <c r="D64" s="273"/>
      <c r="E64" s="309"/>
      <c r="F64" s="182"/>
      <c r="G64" s="182"/>
      <c r="H64" s="2245"/>
    </row>
    <row r="65" spans="1:8" ht="15.75" customHeight="1">
      <c r="A65" s="583"/>
      <c r="B65" s="581"/>
      <c r="C65" s="581"/>
      <c r="D65" s="273"/>
      <c r="E65" s="309"/>
      <c r="F65" s="182"/>
      <c r="G65" s="182"/>
      <c r="H65" s="2245"/>
    </row>
    <row r="66" spans="1:8" ht="15.75" customHeight="1">
      <c r="A66" s="583"/>
      <c r="B66" s="581"/>
      <c r="C66" s="581"/>
      <c r="D66" s="642"/>
      <c r="E66" s="309"/>
      <c r="F66" s="182"/>
      <c r="G66" s="182"/>
      <c r="H66" s="2245"/>
    </row>
    <row r="67" spans="1:8" ht="15.75" customHeight="1" thickBot="1">
      <c r="A67" s="301"/>
      <c r="B67" s="302"/>
      <c r="C67" s="302"/>
      <c r="D67" s="651"/>
      <c r="E67" s="253"/>
      <c r="F67" s="652"/>
      <c r="G67" s="652"/>
      <c r="H67" s="2246"/>
    </row>
    <row r="68" spans="1:8" ht="15.75" customHeight="1">
      <c r="A68" s="235" t="s">
        <v>195</v>
      </c>
    </row>
  </sheetData>
  <phoneticPr fontId="9" type="noConversion"/>
  <printOptions horizontalCentered="1" gridLinesSet="0"/>
  <pageMargins left="0.511811023622047" right="0.31496062992126" top="0.7" bottom="0.15" header="0" footer="0"/>
  <pageSetup scale="66" orientation="portrait" cellComments="asDisplayed"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sheetPr codeName="Sheet24">
    <tabColor rgb="FF92D050"/>
    <pageSetUpPr fitToPage="1"/>
  </sheetPr>
  <dimension ref="B1:N52"/>
  <sheetViews>
    <sheetView showGridLines="0" zoomScale="67" zoomScaleNormal="67" workbookViewId="0"/>
  </sheetViews>
  <sheetFormatPr defaultColWidth="10.26953125" defaultRowHeight="15.75" customHeight="1"/>
  <cols>
    <col min="1" max="1" width="8.453125" style="235" customWidth="1"/>
    <col min="2" max="2" width="5.26953125" style="235" customWidth="1"/>
    <col min="3" max="3" width="1.81640625" style="235" customWidth="1"/>
    <col min="4" max="4" width="69.26953125" style="300" customWidth="1"/>
    <col min="5" max="5" width="1.81640625" style="304" customWidth="1"/>
    <col min="6" max="12" width="19" style="614" customWidth="1"/>
    <col min="13" max="13" width="6" style="614" customWidth="1"/>
    <col min="14" max="14" width="6.54296875" style="235" customWidth="1"/>
    <col min="15" max="224" width="10.26953125" style="235"/>
    <col min="225" max="225" width="8.453125" style="235" customWidth="1"/>
    <col min="226" max="226" width="5.26953125" style="235" customWidth="1"/>
    <col min="227" max="227" width="1.81640625" style="235" customWidth="1"/>
    <col min="228" max="228" width="69.26953125" style="235" customWidth="1"/>
    <col min="229" max="229" width="1.81640625" style="235" customWidth="1"/>
    <col min="230" max="236" width="19" style="235" customWidth="1"/>
    <col min="237" max="237" width="6.54296875" style="235" customWidth="1"/>
    <col min="238" max="480" width="10.26953125" style="235"/>
    <col min="481" max="481" width="8.453125" style="235" customWidth="1"/>
    <col min="482" max="482" width="5.26953125" style="235" customWidth="1"/>
    <col min="483" max="483" width="1.81640625" style="235" customWidth="1"/>
    <col min="484" max="484" width="69.26953125" style="235" customWidth="1"/>
    <col min="485" max="485" width="1.81640625" style="235" customWidth="1"/>
    <col min="486" max="492" width="19" style="235" customWidth="1"/>
    <col min="493" max="493" width="6.54296875" style="235" customWidth="1"/>
    <col min="494" max="736" width="10.26953125" style="235"/>
    <col min="737" max="737" width="8.453125" style="235" customWidth="1"/>
    <col min="738" max="738" width="5.26953125" style="235" customWidth="1"/>
    <col min="739" max="739" width="1.81640625" style="235" customWidth="1"/>
    <col min="740" max="740" width="69.26953125" style="235" customWidth="1"/>
    <col min="741" max="741" width="1.81640625" style="235" customWidth="1"/>
    <col min="742" max="748" width="19" style="235" customWidth="1"/>
    <col min="749" max="749" width="6.54296875" style="235" customWidth="1"/>
    <col min="750" max="992" width="10.26953125" style="235"/>
    <col min="993" max="993" width="8.453125" style="235" customWidth="1"/>
    <col min="994" max="994" width="5.26953125" style="235" customWidth="1"/>
    <col min="995" max="995" width="1.81640625" style="235" customWidth="1"/>
    <col min="996" max="996" width="69.26953125" style="235" customWidth="1"/>
    <col min="997" max="997" width="1.81640625" style="235" customWidth="1"/>
    <col min="998" max="1004" width="19" style="235" customWidth="1"/>
    <col min="1005" max="1005" width="6.54296875" style="235" customWidth="1"/>
    <col min="1006" max="1248" width="10.26953125" style="235"/>
    <col min="1249" max="1249" width="8.453125" style="235" customWidth="1"/>
    <col min="1250" max="1250" width="5.26953125" style="235" customWidth="1"/>
    <col min="1251" max="1251" width="1.81640625" style="235" customWidth="1"/>
    <col min="1252" max="1252" width="69.26953125" style="235" customWidth="1"/>
    <col min="1253" max="1253" width="1.81640625" style="235" customWidth="1"/>
    <col min="1254" max="1260" width="19" style="235" customWidth="1"/>
    <col min="1261" max="1261" width="6.54296875" style="235" customWidth="1"/>
    <col min="1262" max="1504" width="10.26953125" style="235"/>
    <col min="1505" max="1505" width="8.453125" style="235" customWidth="1"/>
    <col min="1506" max="1506" width="5.26953125" style="235" customWidth="1"/>
    <col min="1507" max="1507" width="1.81640625" style="235" customWidth="1"/>
    <col min="1508" max="1508" width="69.26953125" style="235" customWidth="1"/>
    <col min="1509" max="1509" width="1.81640625" style="235" customWidth="1"/>
    <col min="1510" max="1516" width="19" style="235" customWidth="1"/>
    <col min="1517" max="1517" width="6.54296875" style="235" customWidth="1"/>
    <col min="1518" max="1760" width="10.26953125" style="235"/>
    <col min="1761" max="1761" width="8.453125" style="235" customWidth="1"/>
    <col min="1762" max="1762" width="5.26953125" style="235" customWidth="1"/>
    <col min="1763" max="1763" width="1.81640625" style="235" customWidth="1"/>
    <col min="1764" max="1764" width="69.26953125" style="235" customWidth="1"/>
    <col min="1765" max="1765" width="1.81640625" style="235" customWidth="1"/>
    <col min="1766" max="1772" width="19" style="235" customWidth="1"/>
    <col min="1773" max="1773" width="6.54296875" style="235" customWidth="1"/>
    <col min="1774" max="2016" width="10.26953125" style="235"/>
    <col min="2017" max="2017" width="8.453125" style="235" customWidth="1"/>
    <col min="2018" max="2018" width="5.26953125" style="235" customWidth="1"/>
    <col min="2019" max="2019" width="1.81640625" style="235" customWidth="1"/>
    <col min="2020" max="2020" width="69.26953125" style="235" customWidth="1"/>
    <col min="2021" max="2021" width="1.81640625" style="235" customWidth="1"/>
    <col min="2022" max="2028" width="19" style="235" customWidth="1"/>
    <col min="2029" max="2029" width="6.54296875" style="235" customWidth="1"/>
    <col min="2030" max="2272" width="10.26953125" style="235"/>
    <col min="2273" max="2273" width="8.453125" style="235" customWidth="1"/>
    <col min="2274" max="2274" width="5.26953125" style="235" customWidth="1"/>
    <col min="2275" max="2275" width="1.81640625" style="235" customWidth="1"/>
    <col min="2276" max="2276" width="69.26953125" style="235" customWidth="1"/>
    <col min="2277" max="2277" width="1.81640625" style="235" customWidth="1"/>
    <col min="2278" max="2284" width="19" style="235" customWidth="1"/>
    <col min="2285" max="2285" width="6.54296875" style="235" customWidth="1"/>
    <col min="2286" max="2528" width="10.26953125" style="235"/>
    <col min="2529" max="2529" width="8.453125" style="235" customWidth="1"/>
    <col min="2530" max="2530" width="5.26953125" style="235" customWidth="1"/>
    <col min="2531" max="2531" width="1.81640625" style="235" customWidth="1"/>
    <col min="2532" max="2532" width="69.26953125" style="235" customWidth="1"/>
    <col min="2533" max="2533" width="1.81640625" style="235" customWidth="1"/>
    <col min="2534" max="2540" width="19" style="235" customWidth="1"/>
    <col min="2541" max="2541" width="6.54296875" style="235" customWidth="1"/>
    <col min="2542" max="2784" width="10.26953125" style="235"/>
    <col min="2785" max="2785" width="8.453125" style="235" customWidth="1"/>
    <col min="2786" max="2786" width="5.26953125" style="235" customWidth="1"/>
    <col min="2787" max="2787" width="1.81640625" style="235" customWidth="1"/>
    <col min="2788" max="2788" width="69.26953125" style="235" customWidth="1"/>
    <col min="2789" max="2789" width="1.81640625" style="235" customWidth="1"/>
    <col min="2790" max="2796" width="19" style="235" customWidth="1"/>
    <col min="2797" max="2797" width="6.54296875" style="235" customWidth="1"/>
    <col min="2798" max="3040" width="10.26953125" style="235"/>
    <col min="3041" max="3041" width="8.453125" style="235" customWidth="1"/>
    <col min="3042" max="3042" width="5.26953125" style="235" customWidth="1"/>
    <col min="3043" max="3043" width="1.81640625" style="235" customWidth="1"/>
    <col min="3044" max="3044" width="69.26953125" style="235" customWidth="1"/>
    <col min="3045" max="3045" width="1.81640625" style="235" customWidth="1"/>
    <col min="3046" max="3052" width="19" style="235" customWidth="1"/>
    <col min="3053" max="3053" width="6.54296875" style="235" customWidth="1"/>
    <col min="3054" max="3296" width="10.26953125" style="235"/>
    <col min="3297" max="3297" width="8.453125" style="235" customWidth="1"/>
    <col min="3298" max="3298" width="5.26953125" style="235" customWidth="1"/>
    <col min="3299" max="3299" width="1.81640625" style="235" customWidth="1"/>
    <col min="3300" max="3300" width="69.26953125" style="235" customWidth="1"/>
    <col min="3301" max="3301" width="1.81640625" style="235" customWidth="1"/>
    <col min="3302" max="3308" width="19" style="235" customWidth="1"/>
    <col min="3309" max="3309" width="6.54296875" style="235" customWidth="1"/>
    <col min="3310" max="3552" width="10.26953125" style="235"/>
    <col min="3553" max="3553" width="8.453125" style="235" customWidth="1"/>
    <col min="3554" max="3554" width="5.26953125" style="235" customWidth="1"/>
    <col min="3555" max="3555" width="1.81640625" style="235" customWidth="1"/>
    <col min="3556" max="3556" width="69.26953125" style="235" customWidth="1"/>
    <col min="3557" max="3557" width="1.81640625" style="235" customWidth="1"/>
    <col min="3558" max="3564" width="19" style="235" customWidth="1"/>
    <col min="3565" max="3565" width="6.54296875" style="235" customWidth="1"/>
    <col min="3566" max="3808" width="10.26953125" style="235"/>
    <col min="3809" max="3809" width="8.453125" style="235" customWidth="1"/>
    <col min="3810" max="3810" width="5.26953125" style="235" customWidth="1"/>
    <col min="3811" max="3811" width="1.81640625" style="235" customWidth="1"/>
    <col min="3812" max="3812" width="69.26953125" style="235" customWidth="1"/>
    <col min="3813" max="3813" width="1.81640625" style="235" customWidth="1"/>
    <col min="3814" max="3820" width="19" style="235" customWidth="1"/>
    <col min="3821" max="3821" width="6.54296875" style="235" customWidth="1"/>
    <col min="3822" max="4064" width="10.26953125" style="235"/>
    <col min="4065" max="4065" width="8.453125" style="235" customWidth="1"/>
    <col min="4066" max="4066" width="5.26953125" style="235" customWidth="1"/>
    <col min="4067" max="4067" width="1.81640625" style="235" customWidth="1"/>
    <col min="4068" max="4068" width="69.26953125" style="235" customWidth="1"/>
    <col min="4069" max="4069" width="1.81640625" style="235" customWidth="1"/>
    <col min="4070" max="4076" width="19" style="235" customWidth="1"/>
    <col min="4077" max="4077" width="6.54296875" style="235" customWidth="1"/>
    <col min="4078" max="4320" width="10.26953125" style="235"/>
    <col min="4321" max="4321" width="8.453125" style="235" customWidth="1"/>
    <col min="4322" max="4322" width="5.26953125" style="235" customWidth="1"/>
    <col min="4323" max="4323" width="1.81640625" style="235" customWidth="1"/>
    <col min="4324" max="4324" width="69.26953125" style="235" customWidth="1"/>
    <col min="4325" max="4325" width="1.81640625" style="235" customWidth="1"/>
    <col min="4326" max="4332" width="19" style="235" customWidth="1"/>
    <col min="4333" max="4333" width="6.54296875" style="235" customWidth="1"/>
    <col min="4334" max="4576" width="10.26953125" style="235"/>
    <col min="4577" max="4577" width="8.453125" style="235" customWidth="1"/>
    <col min="4578" max="4578" width="5.26953125" style="235" customWidth="1"/>
    <col min="4579" max="4579" width="1.81640625" style="235" customWidth="1"/>
    <col min="4580" max="4580" width="69.26953125" style="235" customWidth="1"/>
    <col min="4581" max="4581" width="1.81640625" style="235" customWidth="1"/>
    <col min="4582" max="4588" width="19" style="235" customWidth="1"/>
    <col min="4589" max="4589" width="6.54296875" style="235" customWidth="1"/>
    <col min="4590" max="4832" width="10.26953125" style="235"/>
    <col min="4833" max="4833" width="8.453125" style="235" customWidth="1"/>
    <col min="4834" max="4834" width="5.26953125" style="235" customWidth="1"/>
    <col min="4835" max="4835" width="1.81640625" style="235" customWidth="1"/>
    <col min="4836" max="4836" width="69.26953125" style="235" customWidth="1"/>
    <col min="4837" max="4837" width="1.81640625" style="235" customWidth="1"/>
    <col min="4838" max="4844" width="19" style="235" customWidth="1"/>
    <col min="4845" max="4845" width="6.54296875" style="235" customWidth="1"/>
    <col min="4846" max="5088" width="10.26953125" style="235"/>
    <col min="5089" max="5089" width="8.453125" style="235" customWidth="1"/>
    <col min="5090" max="5090" width="5.26953125" style="235" customWidth="1"/>
    <col min="5091" max="5091" width="1.81640625" style="235" customWidth="1"/>
    <col min="5092" max="5092" width="69.26953125" style="235" customWidth="1"/>
    <col min="5093" max="5093" width="1.81640625" style="235" customWidth="1"/>
    <col min="5094" max="5100" width="19" style="235" customWidth="1"/>
    <col min="5101" max="5101" width="6.54296875" style="235" customWidth="1"/>
    <col min="5102" max="5344" width="10.26953125" style="235"/>
    <col min="5345" max="5345" width="8.453125" style="235" customWidth="1"/>
    <col min="5346" max="5346" width="5.26953125" style="235" customWidth="1"/>
    <col min="5347" max="5347" width="1.81640625" style="235" customWidth="1"/>
    <col min="5348" max="5348" width="69.26953125" style="235" customWidth="1"/>
    <col min="5349" max="5349" width="1.81640625" style="235" customWidth="1"/>
    <col min="5350" max="5356" width="19" style="235" customWidth="1"/>
    <col min="5357" max="5357" width="6.54296875" style="235" customWidth="1"/>
    <col min="5358" max="5600" width="10.26953125" style="235"/>
    <col min="5601" max="5601" width="8.453125" style="235" customWidth="1"/>
    <col min="5602" max="5602" width="5.26953125" style="235" customWidth="1"/>
    <col min="5603" max="5603" width="1.81640625" style="235" customWidth="1"/>
    <col min="5604" max="5604" width="69.26953125" style="235" customWidth="1"/>
    <col min="5605" max="5605" width="1.81640625" style="235" customWidth="1"/>
    <col min="5606" max="5612" width="19" style="235" customWidth="1"/>
    <col min="5613" max="5613" width="6.54296875" style="235" customWidth="1"/>
    <col min="5614" max="5856" width="10.26953125" style="235"/>
    <col min="5857" max="5857" width="8.453125" style="235" customWidth="1"/>
    <col min="5858" max="5858" width="5.26953125" style="235" customWidth="1"/>
    <col min="5859" max="5859" width="1.81640625" style="235" customWidth="1"/>
    <col min="5860" max="5860" width="69.26953125" style="235" customWidth="1"/>
    <col min="5861" max="5861" width="1.81640625" style="235" customWidth="1"/>
    <col min="5862" max="5868" width="19" style="235" customWidth="1"/>
    <col min="5869" max="5869" width="6.54296875" style="235" customWidth="1"/>
    <col min="5870" max="6112" width="10.26953125" style="235"/>
    <col min="6113" max="6113" width="8.453125" style="235" customWidth="1"/>
    <col min="6114" max="6114" width="5.26953125" style="235" customWidth="1"/>
    <col min="6115" max="6115" width="1.81640625" style="235" customWidth="1"/>
    <col min="6116" max="6116" width="69.26953125" style="235" customWidth="1"/>
    <col min="6117" max="6117" width="1.81640625" style="235" customWidth="1"/>
    <col min="6118" max="6124" width="19" style="235" customWidth="1"/>
    <col min="6125" max="6125" width="6.54296875" style="235" customWidth="1"/>
    <col min="6126" max="6368" width="10.26953125" style="235"/>
    <col min="6369" max="6369" width="8.453125" style="235" customWidth="1"/>
    <col min="6370" max="6370" width="5.26953125" style="235" customWidth="1"/>
    <col min="6371" max="6371" width="1.81640625" style="235" customWidth="1"/>
    <col min="6372" max="6372" width="69.26953125" style="235" customWidth="1"/>
    <col min="6373" max="6373" width="1.81640625" style="235" customWidth="1"/>
    <col min="6374" max="6380" width="19" style="235" customWidth="1"/>
    <col min="6381" max="6381" width="6.54296875" style="235" customWidth="1"/>
    <col min="6382" max="6624" width="10.26953125" style="235"/>
    <col min="6625" max="6625" width="8.453125" style="235" customWidth="1"/>
    <col min="6626" max="6626" width="5.26953125" style="235" customWidth="1"/>
    <col min="6627" max="6627" width="1.81640625" style="235" customWidth="1"/>
    <col min="6628" max="6628" width="69.26953125" style="235" customWidth="1"/>
    <col min="6629" max="6629" width="1.81640625" style="235" customWidth="1"/>
    <col min="6630" max="6636" width="19" style="235" customWidth="1"/>
    <col min="6637" max="6637" width="6.54296875" style="235" customWidth="1"/>
    <col min="6638" max="6880" width="10.26953125" style="235"/>
    <col min="6881" max="6881" width="8.453125" style="235" customWidth="1"/>
    <col min="6882" max="6882" width="5.26953125" style="235" customWidth="1"/>
    <col min="6883" max="6883" width="1.81640625" style="235" customWidth="1"/>
    <col min="6884" max="6884" width="69.26953125" style="235" customWidth="1"/>
    <col min="6885" max="6885" width="1.81640625" style="235" customWidth="1"/>
    <col min="6886" max="6892" width="19" style="235" customWidth="1"/>
    <col min="6893" max="6893" width="6.54296875" style="235" customWidth="1"/>
    <col min="6894" max="7136" width="10.26953125" style="235"/>
    <col min="7137" max="7137" width="8.453125" style="235" customWidth="1"/>
    <col min="7138" max="7138" width="5.26953125" style="235" customWidth="1"/>
    <col min="7139" max="7139" width="1.81640625" style="235" customWidth="1"/>
    <col min="7140" max="7140" width="69.26953125" style="235" customWidth="1"/>
    <col min="7141" max="7141" width="1.81640625" style="235" customWidth="1"/>
    <col min="7142" max="7148" width="19" style="235" customWidth="1"/>
    <col min="7149" max="7149" width="6.54296875" style="235" customWidth="1"/>
    <col min="7150" max="7392" width="10.26953125" style="235"/>
    <col min="7393" max="7393" width="8.453125" style="235" customWidth="1"/>
    <col min="7394" max="7394" width="5.26953125" style="235" customWidth="1"/>
    <col min="7395" max="7395" width="1.81640625" style="235" customWidth="1"/>
    <col min="7396" max="7396" width="69.26953125" style="235" customWidth="1"/>
    <col min="7397" max="7397" width="1.81640625" style="235" customWidth="1"/>
    <col min="7398" max="7404" width="19" style="235" customWidth="1"/>
    <col min="7405" max="7405" width="6.54296875" style="235" customWidth="1"/>
    <col min="7406" max="7648" width="10.26953125" style="235"/>
    <col min="7649" max="7649" width="8.453125" style="235" customWidth="1"/>
    <col min="7650" max="7650" width="5.26953125" style="235" customWidth="1"/>
    <col min="7651" max="7651" width="1.81640625" style="235" customWidth="1"/>
    <col min="7652" max="7652" width="69.26953125" style="235" customWidth="1"/>
    <col min="7653" max="7653" width="1.81640625" style="235" customWidth="1"/>
    <col min="7654" max="7660" width="19" style="235" customWidth="1"/>
    <col min="7661" max="7661" width="6.54296875" style="235" customWidth="1"/>
    <col min="7662" max="7904" width="10.26953125" style="235"/>
    <col min="7905" max="7905" width="8.453125" style="235" customWidth="1"/>
    <col min="7906" max="7906" width="5.26953125" style="235" customWidth="1"/>
    <col min="7907" max="7907" width="1.81640625" style="235" customWidth="1"/>
    <col min="7908" max="7908" width="69.26953125" style="235" customWidth="1"/>
    <col min="7909" max="7909" width="1.81640625" style="235" customWidth="1"/>
    <col min="7910" max="7916" width="19" style="235" customWidth="1"/>
    <col min="7917" max="7917" width="6.54296875" style="235" customWidth="1"/>
    <col min="7918" max="8160" width="10.26953125" style="235"/>
    <col min="8161" max="8161" width="8.453125" style="235" customWidth="1"/>
    <col min="8162" max="8162" width="5.26953125" style="235" customWidth="1"/>
    <col min="8163" max="8163" width="1.81640625" style="235" customWidth="1"/>
    <col min="8164" max="8164" width="69.26953125" style="235" customWidth="1"/>
    <col min="8165" max="8165" width="1.81640625" style="235" customWidth="1"/>
    <col min="8166" max="8172" width="19" style="235" customWidth="1"/>
    <col min="8173" max="8173" width="6.54296875" style="235" customWidth="1"/>
    <col min="8174" max="8416" width="10.26953125" style="235"/>
    <col min="8417" max="8417" width="8.453125" style="235" customWidth="1"/>
    <col min="8418" max="8418" width="5.26953125" style="235" customWidth="1"/>
    <col min="8419" max="8419" width="1.81640625" style="235" customWidth="1"/>
    <col min="8420" max="8420" width="69.26953125" style="235" customWidth="1"/>
    <col min="8421" max="8421" width="1.81640625" style="235" customWidth="1"/>
    <col min="8422" max="8428" width="19" style="235" customWidth="1"/>
    <col min="8429" max="8429" width="6.54296875" style="235" customWidth="1"/>
    <col min="8430" max="8672" width="10.26953125" style="235"/>
    <col min="8673" max="8673" width="8.453125" style="235" customWidth="1"/>
    <col min="8674" max="8674" width="5.26953125" style="235" customWidth="1"/>
    <col min="8675" max="8675" width="1.81640625" style="235" customWidth="1"/>
    <col min="8676" max="8676" width="69.26953125" style="235" customWidth="1"/>
    <col min="8677" max="8677" width="1.81640625" style="235" customWidth="1"/>
    <col min="8678" max="8684" width="19" style="235" customWidth="1"/>
    <col min="8685" max="8685" width="6.54296875" style="235" customWidth="1"/>
    <col min="8686" max="8928" width="10.26953125" style="235"/>
    <col min="8929" max="8929" width="8.453125" style="235" customWidth="1"/>
    <col min="8930" max="8930" width="5.26953125" style="235" customWidth="1"/>
    <col min="8931" max="8931" width="1.81640625" style="235" customWidth="1"/>
    <col min="8932" max="8932" width="69.26953125" style="235" customWidth="1"/>
    <col min="8933" max="8933" width="1.81640625" style="235" customWidth="1"/>
    <col min="8934" max="8940" width="19" style="235" customWidth="1"/>
    <col min="8941" max="8941" width="6.54296875" style="235" customWidth="1"/>
    <col min="8942" max="9184" width="10.26953125" style="235"/>
    <col min="9185" max="9185" width="8.453125" style="235" customWidth="1"/>
    <col min="9186" max="9186" width="5.26953125" style="235" customWidth="1"/>
    <col min="9187" max="9187" width="1.81640625" style="235" customWidth="1"/>
    <col min="9188" max="9188" width="69.26953125" style="235" customWidth="1"/>
    <col min="9189" max="9189" width="1.81640625" style="235" customWidth="1"/>
    <col min="9190" max="9196" width="19" style="235" customWidth="1"/>
    <col min="9197" max="9197" width="6.54296875" style="235" customWidth="1"/>
    <col min="9198" max="9440" width="10.26953125" style="235"/>
    <col min="9441" max="9441" width="8.453125" style="235" customWidth="1"/>
    <col min="9442" max="9442" width="5.26953125" style="235" customWidth="1"/>
    <col min="9443" max="9443" width="1.81640625" style="235" customWidth="1"/>
    <col min="9444" max="9444" width="69.26953125" style="235" customWidth="1"/>
    <col min="9445" max="9445" width="1.81640625" style="235" customWidth="1"/>
    <col min="9446" max="9452" width="19" style="235" customWidth="1"/>
    <col min="9453" max="9453" width="6.54296875" style="235" customWidth="1"/>
    <col min="9454" max="9696" width="10.26953125" style="235"/>
    <col min="9697" max="9697" width="8.453125" style="235" customWidth="1"/>
    <col min="9698" max="9698" width="5.26953125" style="235" customWidth="1"/>
    <col min="9699" max="9699" width="1.81640625" style="235" customWidth="1"/>
    <col min="9700" max="9700" width="69.26953125" style="235" customWidth="1"/>
    <col min="9701" max="9701" width="1.81640625" style="235" customWidth="1"/>
    <col min="9702" max="9708" width="19" style="235" customWidth="1"/>
    <col min="9709" max="9709" width="6.54296875" style="235" customWidth="1"/>
    <col min="9710" max="9952" width="10.26953125" style="235"/>
    <col min="9953" max="9953" width="8.453125" style="235" customWidth="1"/>
    <col min="9954" max="9954" width="5.26953125" style="235" customWidth="1"/>
    <col min="9955" max="9955" width="1.81640625" style="235" customWidth="1"/>
    <col min="9956" max="9956" width="69.26953125" style="235" customWidth="1"/>
    <col min="9957" max="9957" width="1.81640625" style="235" customWidth="1"/>
    <col min="9958" max="9964" width="19" style="235" customWidth="1"/>
    <col min="9965" max="9965" width="6.54296875" style="235" customWidth="1"/>
    <col min="9966" max="10208" width="10.26953125" style="235"/>
    <col min="10209" max="10209" width="8.453125" style="235" customWidth="1"/>
    <col min="10210" max="10210" width="5.26953125" style="235" customWidth="1"/>
    <col min="10211" max="10211" width="1.81640625" style="235" customWidth="1"/>
    <col min="10212" max="10212" width="69.26953125" style="235" customWidth="1"/>
    <col min="10213" max="10213" width="1.81640625" style="235" customWidth="1"/>
    <col min="10214" max="10220" width="19" style="235" customWidth="1"/>
    <col min="10221" max="10221" width="6.54296875" style="235" customWidth="1"/>
    <col min="10222" max="10464" width="10.26953125" style="235"/>
    <col min="10465" max="10465" width="8.453125" style="235" customWidth="1"/>
    <col min="10466" max="10466" width="5.26953125" style="235" customWidth="1"/>
    <col min="10467" max="10467" width="1.81640625" style="235" customWidth="1"/>
    <col min="10468" max="10468" width="69.26953125" style="235" customWidth="1"/>
    <col min="10469" max="10469" width="1.81640625" style="235" customWidth="1"/>
    <col min="10470" max="10476" width="19" style="235" customWidth="1"/>
    <col min="10477" max="10477" width="6.54296875" style="235" customWidth="1"/>
    <col min="10478" max="10720" width="10.26953125" style="235"/>
    <col min="10721" max="10721" width="8.453125" style="235" customWidth="1"/>
    <col min="10722" max="10722" width="5.26953125" style="235" customWidth="1"/>
    <col min="10723" max="10723" width="1.81640625" style="235" customWidth="1"/>
    <col min="10724" max="10724" width="69.26953125" style="235" customWidth="1"/>
    <col min="10725" max="10725" width="1.81640625" style="235" customWidth="1"/>
    <col min="10726" max="10732" width="19" style="235" customWidth="1"/>
    <col min="10733" max="10733" width="6.54296875" style="235" customWidth="1"/>
    <col min="10734" max="10976" width="10.26953125" style="235"/>
    <col min="10977" max="10977" width="8.453125" style="235" customWidth="1"/>
    <col min="10978" max="10978" width="5.26953125" style="235" customWidth="1"/>
    <col min="10979" max="10979" width="1.81640625" style="235" customWidth="1"/>
    <col min="10980" max="10980" width="69.26953125" style="235" customWidth="1"/>
    <col min="10981" max="10981" width="1.81640625" style="235" customWidth="1"/>
    <col min="10982" max="10988" width="19" style="235" customWidth="1"/>
    <col min="10989" max="10989" width="6.54296875" style="235" customWidth="1"/>
    <col min="10990" max="11232" width="10.26953125" style="235"/>
    <col min="11233" max="11233" width="8.453125" style="235" customWidth="1"/>
    <col min="11234" max="11234" width="5.26953125" style="235" customWidth="1"/>
    <col min="11235" max="11235" width="1.81640625" style="235" customWidth="1"/>
    <col min="11236" max="11236" width="69.26953125" style="235" customWidth="1"/>
    <col min="11237" max="11237" width="1.81640625" style="235" customWidth="1"/>
    <col min="11238" max="11244" width="19" style="235" customWidth="1"/>
    <col min="11245" max="11245" width="6.54296875" style="235" customWidth="1"/>
    <col min="11246" max="11488" width="10.26953125" style="235"/>
    <col min="11489" max="11489" width="8.453125" style="235" customWidth="1"/>
    <col min="11490" max="11490" width="5.26953125" style="235" customWidth="1"/>
    <col min="11491" max="11491" width="1.81640625" style="235" customWidth="1"/>
    <col min="11492" max="11492" width="69.26953125" style="235" customWidth="1"/>
    <col min="11493" max="11493" width="1.81640625" style="235" customWidth="1"/>
    <col min="11494" max="11500" width="19" style="235" customWidth="1"/>
    <col min="11501" max="11501" width="6.54296875" style="235" customWidth="1"/>
    <col min="11502" max="11744" width="10.26953125" style="235"/>
    <col min="11745" max="11745" width="8.453125" style="235" customWidth="1"/>
    <col min="11746" max="11746" width="5.26953125" style="235" customWidth="1"/>
    <col min="11747" max="11747" width="1.81640625" style="235" customWidth="1"/>
    <col min="11748" max="11748" width="69.26953125" style="235" customWidth="1"/>
    <col min="11749" max="11749" width="1.81640625" style="235" customWidth="1"/>
    <col min="11750" max="11756" width="19" style="235" customWidth="1"/>
    <col min="11757" max="11757" width="6.54296875" style="235" customWidth="1"/>
    <col min="11758" max="12000" width="10.26953125" style="235"/>
    <col min="12001" max="12001" width="8.453125" style="235" customWidth="1"/>
    <col min="12002" max="12002" width="5.26953125" style="235" customWidth="1"/>
    <col min="12003" max="12003" width="1.81640625" style="235" customWidth="1"/>
    <col min="12004" max="12004" width="69.26953125" style="235" customWidth="1"/>
    <col min="12005" max="12005" width="1.81640625" style="235" customWidth="1"/>
    <col min="12006" max="12012" width="19" style="235" customWidth="1"/>
    <col min="12013" max="12013" width="6.54296875" style="235" customWidth="1"/>
    <col min="12014" max="12256" width="10.26953125" style="235"/>
    <col min="12257" max="12257" width="8.453125" style="235" customWidth="1"/>
    <col min="12258" max="12258" width="5.26953125" style="235" customWidth="1"/>
    <col min="12259" max="12259" width="1.81640625" style="235" customWidth="1"/>
    <col min="12260" max="12260" width="69.26953125" style="235" customWidth="1"/>
    <col min="12261" max="12261" width="1.81640625" style="235" customWidth="1"/>
    <col min="12262" max="12268" width="19" style="235" customWidth="1"/>
    <col min="12269" max="12269" width="6.54296875" style="235" customWidth="1"/>
    <col min="12270" max="12512" width="10.26953125" style="235"/>
    <col min="12513" max="12513" width="8.453125" style="235" customWidth="1"/>
    <col min="12514" max="12514" width="5.26953125" style="235" customWidth="1"/>
    <col min="12515" max="12515" width="1.81640625" style="235" customWidth="1"/>
    <col min="12516" max="12516" width="69.26953125" style="235" customWidth="1"/>
    <col min="12517" max="12517" width="1.81640625" style="235" customWidth="1"/>
    <col min="12518" max="12524" width="19" style="235" customWidth="1"/>
    <col min="12525" max="12525" width="6.54296875" style="235" customWidth="1"/>
    <col min="12526" max="12768" width="10.26953125" style="235"/>
    <col min="12769" max="12769" width="8.453125" style="235" customWidth="1"/>
    <col min="12770" max="12770" width="5.26953125" style="235" customWidth="1"/>
    <col min="12771" max="12771" width="1.81640625" style="235" customWidth="1"/>
    <col min="12772" max="12772" width="69.26953125" style="235" customWidth="1"/>
    <col min="12773" max="12773" width="1.81640625" style="235" customWidth="1"/>
    <col min="12774" max="12780" width="19" style="235" customWidth="1"/>
    <col min="12781" max="12781" width="6.54296875" style="235" customWidth="1"/>
    <col min="12782" max="13024" width="10.26953125" style="235"/>
    <col min="13025" max="13025" width="8.453125" style="235" customWidth="1"/>
    <col min="13026" max="13026" width="5.26953125" style="235" customWidth="1"/>
    <col min="13027" max="13027" width="1.81640625" style="235" customWidth="1"/>
    <col min="13028" max="13028" width="69.26953125" style="235" customWidth="1"/>
    <col min="13029" max="13029" width="1.81640625" style="235" customWidth="1"/>
    <col min="13030" max="13036" width="19" style="235" customWidth="1"/>
    <col min="13037" max="13037" width="6.54296875" style="235" customWidth="1"/>
    <col min="13038" max="13280" width="10.26953125" style="235"/>
    <col min="13281" max="13281" width="8.453125" style="235" customWidth="1"/>
    <col min="13282" max="13282" width="5.26953125" style="235" customWidth="1"/>
    <col min="13283" max="13283" width="1.81640625" style="235" customWidth="1"/>
    <col min="13284" max="13284" width="69.26953125" style="235" customWidth="1"/>
    <col min="13285" max="13285" width="1.81640625" style="235" customWidth="1"/>
    <col min="13286" max="13292" width="19" style="235" customWidth="1"/>
    <col min="13293" max="13293" width="6.54296875" style="235" customWidth="1"/>
    <col min="13294" max="13536" width="10.26953125" style="235"/>
    <col min="13537" max="13537" width="8.453125" style="235" customWidth="1"/>
    <col min="13538" max="13538" width="5.26953125" style="235" customWidth="1"/>
    <col min="13539" max="13539" width="1.81640625" style="235" customWidth="1"/>
    <col min="13540" max="13540" width="69.26953125" style="235" customWidth="1"/>
    <col min="13541" max="13541" width="1.81640625" style="235" customWidth="1"/>
    <col min="13542" max="13548" width="19" style="235" customWidth="1"/>
    <col min="13549" max="13549" width="6.54296875" style="235" customWidth="1"/>
    <col min="13550" max="13792" width="10.26953125" style="235"/>
    <col min="13793" max="13793" width="8.453125" style="235" customWidth="1"/>
    <col min="13794" max="13794" width="5.26953125" style="235" customWidth="1"/>
    <col min="13795" max="13795" width="1.81640625" style="235" customWidth="1"/>
    <col min="13796" max="13796" width="69.26953125" style="235" customWidth="1"/>
    <col min="13797" max="13797" width="1.81640625" style="235" customWidth="1"/>
    <col min="13798" max="13804" width="19" style="235" customWidth="1"/>
    <col min="13805" max="13805" width="6.54296875" style="235" customWidth="1"/>
    <col min="13806" max="14048" width="10.26953125" style="235"/>
    <col min="14049" max="14049" width="8.453125" style="235" customWidth="1"/>
    <col min="14050" max="14050" width="5.26953125" style="235" customWidth="1"/>
    <col min="14051" max="14051" width="1.81640625" style="235" customWidth="1"/>
    <col min="14052" max="14052" width="69.26953125" style="235" customWidth="1"/>
    <col min="14053" max="14053" width="1.81640625" style="235" customWidth="1"/>
    <col min="14054" max="14060" width="19" style="235" customWidth="1"/>
    <col min="14061" max="14061" width="6.54296875" style="235" customWidth="1"/>
    <col min="14062" max="14304" width="10.26953125" style="235"/>
    <col min="14305" max="14305" width="8.453125" style="235" customWidth="1"/>
    <col min="14306" max="14306" width="5.26953125" style="235" customWidth="1"/>
    <col min="14307" max="14307" width="1.81640625" style="235" customWidth="1"/>
    <col min="14308" max="14308" width="69.26953125" style="235" customWidth="1"/>
    <col min="14309" max="14309" width="1.81640625" style="235" customWidth="1"/>
    <col min="14310" max="14316" width="19" style="235" customWidth="1"/>
    <col min="14317" max="14317" width="6.54296875" style="235" customWidth="1"/>
    <col min="14318" max="14560" width="10.26953125" style="235"/>
    <col min="14561" max="14561" width="8.453125" style="235" customWidth="1"/>
    <col min="14562" max="14562" width="5.26953125" style="235" customWidth="1"/>
    <col min="14563" max="14563" width="1.81640625" style="235" customWidth="1"/>
    <col min="14564" max="14564" width="69.26953125" style="235" customWidth="1"/>
    <col min="14565" max="14565" width="1.81640625" style="235" customWidth="1"/>
    <col min="14566" max="14572" width="19" style="235" customWidth="1"/>
    <col min="14573" max="14573" width="6.54296875" style="235" customWidth="1"/>
    <col min="14574" max="14816" width="10.26953125" style="235"/>
    <col min="14817" max="14817" width="8.453125" style="235" customWidth="1"/>
    <col min="14818" max="14818" width="5.26953125" style="235" customWidth="1"/>
    <col min="14819" max="14819" width="1.81640625" style="235" customWidth="1"/>
    <col min="14820" max="14820" width="69.26953125" style="235" customWidth="1"/>
    <col min="14821" max="14821" width="1.81640625" style="235" customWidth="1"/>
    <col min="14822" max="14828" width="19" style="235" customWidth="1"/>
    <col min="14829" max="14829" width="6.54296875" style="235" customWidth="1"/>
    <col min="14830" max="15072" width="10.26953125" style="235"/>
    <col min="15073" max="15073" width="8.453125" style="235" customWidth="1"/>
    <col min="15074" max="15074" width="5.26953125" style="235" customWidth="1"/>
    <col min="15075" max="15075" width="1.81640625" style="235" customWidth="1"/>
    <col min="15076" max="15076" width="69.26953125" style="235" customWidth="1"/>
    <col min="15077" max="15077" width="1.81640625" style="235" customWidth="1"/>
    <col min="15078" max="15084" width="19" style="235" customWidth="1"/>
    <col min="15085" max="15085" width="6.54296875" style="235" customWidth="1"/>
    <col min="15086" max="15328" width="10.26953125" style="235"/>
    <col min="15329" max="15329" width="8.453125" style="235" customWidth="1"/>
    <col min="15330" max="15330" width="5.26953125" style="235" customWidth="1"/>
    <col min="15331" max="15331" width="1.81640625" style="235" customWidth="1"/>
    <col min="15332" max="15332" width="69.26953125" style="235" customWidth="1"/>
    <col min="15333" max="15333" width="1.81640625" style="235" customWidth="1"/>
    <col min="15334" max="15340" width="19" style="235" customWidth="1"/>
    <col min="15341" max="15341" width="6.54296875" style="235" customWidth="1"/>
    <col min="15342" max="15584" width="10.26953125" style="235"/>
    <col min="15585" max="15585" width="8.453125" style="235" customWidth="1"/>
    <col min="15586" max="15586" width="5.26953125" style="235" customWidth="1"/>
    <col min="15587" max="15587" width="1.81640625" style="235" customWidth="1"/>
    <col min="15588" max="15588" width="69.26953125" style="235" customWidth="1"/>
    <col min="15589" max="15589" width="1.81640625" style="235" customWidth="1"/>
    <col min="15590" max="15596" width="19" style="235" customWidth="1"/>
    <col min="15597" max="15597" width="6.54296875" style="235" customWidth="1"/>
    <col min="15598" max="15840" width="10.26953125" style="235"/>
    <col min="15841" max="15841" width="8.453125" style="235" customWidth="1"/>
    <col min="15842" max="15842" width="5.26953125" style="235" customWidth="1"/>
    <col min="15843" max="15843" width="1.81640625" style="235" customWidth="1"/>
    <col min="15844" max="15844" width="69.26953125" style="235" customWidth="1"/>
    <col min="15845" max="15845" width="1.81640625" style="235" customWidth="1"/>
    <col min="15846" max="15852" width="19" style="235" customWidth="1"/>
    <col min="15853" max="15853" width="6.54296875" style="235" customWidth="1"/>
    <col min="15854" max="16096" width="10.26953125" style="235"/>
    <col min="16097" max="16097" width="8.453125" style="235" customWidth="1"/>
    <col min="16098" max="16098" width="5.26953125" style="235" customWidth="1"/>
    <col min="16099" max="16099" width="1.81640625" style="235" customWidth="1"/>
    <col min="16100" max="16100" width="69.26953125" style="235" customWidth="1"/>
    <col min="16101" max="16101" width="1.81640625" style="235" customWidth="1"/>
    <col min="16102" max="16108" width="19" style="235" customWidth="1"/>
    <col min="16109" max="16109" width="6.54296875" style="235" customWidth="1"/>
    <col min="16110" max="16384" width="10.26953125" style="235"/>
  </cols>
  <sheetData>
    <row r="1" spans="2:14" s="229" customFormat="1" ht="15" customHeight="1">
      <c r="D1" s="228"/>
      <c r="E1" s="228"/>
    </row>
    <row r="2" spans="2:14" ht="15.75" customHeight="1" thickBot="1">
      <c r="B2" s="650"/>
      <c r="D2" s="304"/>
      <c r="F2" s="235"/>
      <c r="G2" s="235"/>
      <c r="H2" s="235"/>
      <c r="I2" s="235"/>
      <c r="J2" s="235"/>
      <c r="K2" s="235"/>
      <c r="L2" s="235"/>
      <c r="M2" s="235"/>
    </row>
    <row r="3" spans="2:14" ht="30" customHeight="1" thickBot="1">
      <c r="B3" s="654" t="s">
        <v>48</v>
      </c>
      <c r="C3" s="655"/>
      <c r="D3" s="656"/>
      <c r="E3" s="656"/>
      <c r="F3" s="656"/>
      <c r="G3" s="656"/>
      <c r="H3" s="656"/>
      <c r="I3" s="656"/>
      <c r="J3" s="656"/>
      <c r="K3" s="656"/>
      <c r="L3" s="656"/>
      <c r="M3" s="657"/>
      <c r="N3" s="658">
        <v>20</v>
      </c>
    </row>
    <row r="4" spans="2:14" ht="30" customHeight="1">
      <c r="B4" s="231" t="s">
        <v>49</v>
      </c>
      <c r="C4" s="308"/>
      <c r="D4" s="233"/>
      <c r="E4" s="233"/>
      <c r="F4" s="233"/>
      <c r="G4" s="233"/>
      <c r="H4" s="233"/>
      <c r="I4" s="233"/>
      <c r="J4" s="233"/>
      <c r="K4" s="233"/>
      <c r="L4" s="233"/>
      <c r="M4" s="659"/>
      <c r="N4" s="660"/>
    </row>
    <row r="5" spans="2:14" ht="20.149999999999999" customHeight="1">
      <c r="B5" s="661" t="s">
        <v>808</v>
      </c>
      <c r="C5" s="237"/>
      <c r="D5" s="563"/>
      <c r="E5" s="563"/>
      <c r="F5" s="563"/>
      <c r="G5" s="563"/>
      <c r="H5" s="563"/>
      <c r="I5" s="563"/>
      <c r="J5" s="563"/>
      <c r="K5" s="563"/>
      <c r="L5" s="563"/>
      <c r="M5" s="662"/>
      <c r="N5" s="660"/>
    </row>
    <row r="6" spans="2:14" ht="10" customHeight="1">
      <c r="B6" s="661"/>
      <c r="C6" s="237"/>
      <c r="D6" s="563"/>
      <c r="E6" s="563"/>
      <c r="F6" s="563"/>
      <c r="G6" s="563"/>
      <c r="H6" s="563"/>
      <c r="I6" s="563"/>
      <c r="J6" s="563"/>
      <c r="K6" s="563"/>
      <c r="L6" s="563"/>
      <c r="M6" s="662"/>
    </row>
    <row r="7" spans="2:14" ht="18" customHeight="1">
      <c r="B7" s="557" t="s">
        <v>963</v>
      </c>
      <c r="C7" s="237"/>
      <c r="D7" s="558" t="s">
        <v>50</v>
      </c>
      <c r="E7" s="558"/>
      <c r="F7" s="558"/>
      <c r="G7" s="558"/>
      <c r="H7" s="558"/>
      <c r="I7" s="558"/>
      <c r="J7" s="558"/>
      <c r="K7" s="558"/>
      <c r="L7" s="558"/>
      <c r="M7" s="663"/>
    </row>
    <row r="8" spans="2:14" ht="18" customHeight="1">
      <c r="B8" s="557" t="s">
        <v>966</v>
      </c>
      <c r="C8" s="237"/>
      <c r="D8" s="558" t="s">
        <v>51</v>
      </c>
      <c r="E8" s="558"/>
      <c r="F8" s="558"/>
      <c r="G8" s="558"/>
      <c r="H8" s="558"/>
      <c r="I8" s="558"/>
      <c r="J8" s="558"/>
      <c r="K8" s="558"/>
      <c r="L8" s="558"/>
      <c r="M8" s="663"/>
    </row>
    <row r="9" spans="2:14" ht="18" customHeight="1">
      <c r="B9" s="557" t="s">
        <v>967</v>
      </c>
      <c r="C9" s="237"/>
      <c r="D9" s="558" t="s">
        <v>226</v>
      </c>
      <c r="E9" s="558"/>
      <c r="F9" s="558"/>
      <c r="G9" s="558"/>
      <c r="H9" s="558"/>
      <c r="I9" s="558"/>
      <c r="J9" s="558"/>
      <c r="K9" s="558"/>
      <c r="L9" s="558"/>
      <c r="M9" s="663"/>
    </row>
    <row r="10" spans="2:14" ht="18" customHeight="1">
      <c r="B10" s="557" t="s">
        <v>1347</v>
      </c>
      <c r="C10" s="237"/>
      <c r="D10" s="558" t="s">
        <v>277</v>
      </c>
      <c r="E10" s="558"/>
      <c r="F10" s="558"/>
      <c r="G10" s="558"/>
      <c r="H10" s="558"/>
      <c r="I10" s="558"/>
      <c r="J10" s="558"/>
      <c r="K10" s="558"/>
      <c r="L10" s="558"/>
      <c r="M10" s="663"/>
    </row>
    <row r="11" spans="2:14" ht="18" customHeight="1">
      <c r="B11" s="661"/>
      <c r="C11" s="237"/>
      <c r="D11" s="558" t="s">
        <v>278</v>
      </c>
      <c r="E11" s="558"/>
      <c r="F11" s="558"/>
      <c r="G11" s="558"/>
      <c r="H11" s="558"/>
      <c r="I11" s="558"/>
      <c r="J11" s="558"/>
      <c r="K11" s="558"/>
      <c r="L11" s="558"/>
      <c r="M11" s="663"/>
    </row>
    <row r="12" spans="2:14" ht="18" customHeight="1">
      <c r="B12" s="661"/>
      <c r="C12" s="237"/>
      <c r="D12" s="558" t="s">
        <v>279</v>
      </c>
      <c r="E12" s="558"/>
      <c r="F12" s="558"/>
      <c r="G12" s="558"/>
      <c r="H12" s="558"/>
      <c r="I12" s="558"/>
      <c r="J12" s="558"/>
      <c r="K12" s="558"/>
      <c r="L12" s="558"/>
      <c r="M12" s="663"/>
    </row>
    <row r="13" spans="2:14" ht="18" customHeight="1">
      <c r="B13" s="661"/>
      <c r="C13" s="237"/>
      <c r="D13" s="559" t="s">
        <v>280</v>
      </c>
      <c r="E13" s="558"/>
      <c r="F13" s="558"/>
      <c r="G13" s="558"/>
      <c r="H13" s="558"/>
      <c r="I13" s="558"/>
      <c r="J13" s="558"/>
      <c r="K13" s="558"/>
      <c r="L13" s="558"/>
      <c r="M13" s="663"/>
    </row>
    <row r="14" spans="2:14" ht="15" customHeight="1" thickBot="1">
      <c r="B14" s="661"/>
      <c r="C14" s="237"/>
      <c r="D14" s="558"/>
      <c r="E14" s="558"/>
      <c r="F14" s="558"/>
      <c r="G14" s="558"/>
      <c r="H14" s="558"/>
      <c r="I14" s="558"/>
      <c r="J14" s="558"/>
      <c r="K14" s="558"/>
      <c r="L14" s="558"/>
      <c r="M14" s="663"/>
    </row>
    <row r="15" spans="2:14" ht="16.399999999999999" customHeight="1">
      <c r="B15" s="240"/>
      <c r="C15" s="242"/>
      <c r="D15" s="259"/>
      <c r="E15" s="243"/>
      <c r="F15" s="610"/>
      <c r="G15" s="260"/>
      <c r="H15" s="610"/>
      <c r="I15" s="610"/>
      <c r="J15" s="664"/>
      <c r="K15" s="260"/>
      <c r="L15" s="610"/>
      <c r="M15" s="2210"/>
    </row>
    <row r="16" spans="2:14" ht="16.399999999999999" customHeight="1" thickBot="1">
      <c r="B16" s="246"/>
      <c r="C16" s="248"/>
      <c r="D16" s="309"/>
      <c r="E16" s="274"/>
      <c r="F16" s="248"/>
      <c r="G16" s="665" t="s">
        <v>281</v>
      </c>
      <c r="H16" s="666"/>
      <c r="I16" s="666"/>
      <c r="J16" s="667"/>
      <c r="K16" s="2700" t="s">
        <v>282</v>
      </c>
      <c r="L16" s="2701"/>
      <c r="M16" s="2213"/>
      <c r="N16" s="573"/>
    </row>
    <row r="17" spans="2:14" ht="16.399999999999999" customHeight="1">
      <c r="B17" s="246" t="s">
        <v>704</v>
      </c>
      <c r="C17" s="248"/>
      <c r="D17" s="248" t="s">
        <v>283</v>
      </c>
      <c r="E17" s="274"/>
      <c r="F17" s="247" t="s">
        <v>284</v>
      </c>
      <c r="G17" s="247" t="s">
        <v>285</v>
      </c>
      <c r="H17" s="247" t="s">
        <v>286</v>
      </c>
      <c r="I17" s="247" t="s">
        <v>287</v>
      </c>
      <c r="J17" s="247" t="s">
        <v>288</v>
      </c>
      <c r="K17" s="247" t="s">
        <v>288</v>
      </c>
      <c r="L17" s="248" t="s">
        <v>287</v>
      </c>
      <c r="M17" s="2163" t="s">
        <v>704</v>
      </c>
      <c r="N17" s="573"/>
    </row>
    <row r="18" spans="2:14" ht="16.399999999999999" customHeight="1" thickBot="1">
      <c r="B18" s="251" t="s">
        <v>750</v>
      </c>
      <c r="C18" s="2223"/>
      <c r="D18" s="2248" t="s">
        <v>756</v>
      </c>
      <c r="E18" s="254"/>
      <c r="F18" s="252" t="s">
        <v>757</v>
      </c>
      <c r="G18" s="252" t="s">
        <v>640</v>
      </c>
      <c r="H18" s="252" t="s">
        <v>641</v>
      </c>
      <c r="I18" s="252" t="s">
        <v>642</v>
      </c>
      <c r="J18" s="252" t="s">
        <v>643</v>
      </c>
      <c r="K18" s="252" t="s">
        <v>644</v>
      </c>
      <c r="L18" s="2223" t="s">
        <v>645</v>
      </c>
      <c r="M18" s="2164" t="s">
        <v>750</v>
      </c>
      <c r="N18" s="573"/>
    </row>
    <row r="19" spans="2:14" ht="17.649999999999999" customHeight="1">
      <c r="B19" s="262">
        <v>1</v>
      </c>
      <c r="C19" s="327"/>
      <c r="D19" s="332" t="s">
        <v>289</v>
      </c>
      <c r="E19" s="2019"/>
      <c r="F19" s="2020" t="s">
        <v>846</v>
      </c>
      <c r="G19" s="591">
        <v>1000</v>
      </c>
      <c r="H19" s="591">
        <v>213</v>
      </c>
      <c r="I19" s="591">
        <v>0</v>
      </c>
      <c r="J19" s="591">
        <f>H19-I19</f>
        <v>213</v>
      </c>
      <c r="K19" s="591">
        <v>10</v>
      </c>
      <c r="L19" s="2208">
        <v>0</v>
      </c>
      <c r="M19" s="2211">
        <v>1</v>
      </c>
    </row>
    <row r="20" spans="2:14" ht="17.649999999999999" customHeight="1">
      <c r="B20" s="262">
        <v>2</v>
      </c>
      <c r="C20" s="327"/>
      <c r="D20" s="332" t="s">
        <v>290</v>
      </c>
      <c r="E20" s="2019"/>
      <c r="F20" s="2020" t="s">
        <v>846</v>
      </c>
      <c r="G20" s="591">
        <v>2000</v>
      </c>
      <c r="H20" s="591">
        <f>1756+28</f>
        <v>1784</v>
      </c>
      <c r="I20" s="591">
        <v>0</v>
      </c>
      <c r="J20" s="591">
        <f>H20-I20</f>
        <v>1784</v>
      </c>
      <c r="K20" s="591">
        <v>0</v>
      </c>
      <c r="L20" s="2208">
        <v>0</v>
      </c>
      <c r="M20" s="2211">
        <v>2</v>
      </c>
    </row>
    <row r="21" spans="2:14" ht="17.649999999999999" customHeight="1">
      <c r="B21" s="262">
        <v>3</v>
      </c>
      <c r="C21" s="327"/>
      <c r="D21" s="332"/>
      <c r="E21" s="2019"/>
      <c r="F21" s="2021"/>
      <c r="G21" s="591"/>
      <c r="H21" s="591"/>
      <c r="I21" s="591"/>
      <c r="J21" s="591"/>
      <c r="K21" s="591"/>
      <c r="L21" s="2208"/>
      <c r="M21" s="2211">
        <v>3</v>
      </c>
    </row>
    <row r="22" spans="2:14" ht="17.649999999999999" customHeight="1">
      <c r="B22" s="262">
        <v>4</v>
      </c>
      <c r="C22" s="327"/>
      <c r="D22" s="332"/>
      <c r="E22" s="2019"/>
      <c r="F22" s="2021"/>
      <c r="G22" s="591"/>
      <c r="H22" s="591"/>
      <c r="I22" s="591"/>
      <c r="J22" s="591"/>
      <c r="K22" s="591"/>
      <c r="L22" s="2208"/>
      <c r="M22" s="2211">
        <v>4</v>
      </c>
    </row>
    <row r="23" spans="2:14" ht="17.649999999999999" customHeight="1">
      <c r="B23" s="262">
        <v>5</v>
      </c>
      <c r="C23" s="327"/>
      <c r="D23" s="332"/>
      <c r="E23" s="2019"/>
      <c r="F23" s="2021"/>
      <c r="G23" s="591"/>
      <c r="H23" s="591"/>
      <c r="I23" s="591"/>
      <c r="J23" s="591"/>
      <c r="K23" s="591"/>
      <c r="L23" s="2208"/>
      <c r="M23" s="2211">
        <v>5</v>
      </c>
    </row>
    <row r="24" spans="2:14" ht="17.649999999999999" customHeight="1">
      <c r="B24" s="262">
        <v>6</v>
      </c>
      <c r="C24" s="327"/>
      <c r="D24" s="332"/>
      <c r="E24" s="2019"/>
      <c r="F24" s="2021"/>
      <c r="G24" s="591"/>
      <c r="H24" s="591"/>
      <c r="I24" s="591"/>
      <c r="J24" s="591"/>
      <c r="K24" s="591"/>
      <c r="L24" s="2208"/>
      <c r="M24" s="2211">
        <v>6</v>
      </c>
    </row>
    <row r="25" spans="2:14" ht="17.649999999999999" customHeight="1">
      <c r="B25" s="262">
        <v>7</v>
      </c>
      <c r="C25" s="327"/>
      <c r="D25" s="332"/>
      <c r="E25" s="2019"/>
      <c r="F25" s="2021"/>
      <c r="G25" s="591"/>
      <c r="H25" s="591"/>
      <c r="I25" s="591"/>
      <c r="J25" s="591"/>
      <c r="K25" s="591"/>
      <c r="L25" s="2208"/>
      <c r="M25" s="2211">
        <v>7</v>
      </c>
    </row>
    <row r="26" spans="2:14" ht="17.649999999999999" customHeight="1">
      <c r="B26" s="262">
        <v>8</v>
      </c>
      <c r="C26" s="327"/>
      <c r="D26" s="332"/>
      <c r="E26" s="2019"/>
      <c r="F26" s="2021"/>
      <c r="G26" s="591"/>
      <c r="H26" s="591"/>
      <c r="I26" s="591"/>
      <c r="J26" s="591"/>
      <c r="K26" s="591"/>
      <c r="L26" s="2208"/>
      <c r="M26" s="2211">
        <v>8</v>
      </c>
    </row>
    <row r="27" spans="2:14" ht="17.649999999999999" customHeight="1">
      <c r="B27" s="262">
        <v>9</v>
      </c>
      <c r="C27" s="327"/>
      <c r="D27" s="332"/>
      <c r="E27" s="2019"/>
      <c r="F27" s="2021"/>
      <c r="G27" s="591"/>
      <c r="H27" s="591"/>
      <c r="I27" s="591"/>
      <c r="J27" s="591"/>
      <c r="K27" s="591"/>
      <c r="L27" s="2208"/>
      <c r="M27" s="2211">
        <v>9</v>
      </c>
    </row>
    <row r="28" spans="2:14" ht="17.649999999999999" customHeight="1">
      <c r="B28" s="262">
        <v>10</v>
      </c>
      <c r="C28" s="327"/>
      <c r="D28" s="264" t="s">
        <v>982</v>
      </c>
      <c r="E28" s="265"/>
      <c r="F28" s="668" t="s">
        <v>621</v>
      </c>
      <c r="G28" s="646">
        <f t="shared" ref="G28:L28" si="0">SUM(G19:G27)</f>
        <v>3000</v>
      </c>
      <c r="H28" s="646">
        <f t="shared" si="0"/>
        <v>1997</v>
      </c>
      <c r="I28" s="646">
        <f t="shared" si="0"/>
        <v>0</v>
      </c>
      <c r="J28" s="646">
        <f t="shared" si="0"/>
        <v>1997</v>
      </c>
      <c r="K28" s="591">
        <f t="shared" si="0"/>
        <v>10</v>
      </c>
      <c r="L28" s="2208">
        <f t="shared" si="0"/>
        <v>0</v>
      </c>
      <c r="M28" s="2212">
        <v>10</v>
      </c>
    </row>
    <row r="29" spans="2:14" ht="16.399999999999999" customHeight="1">
      <c r="B29" s="583"/>
      <c r="C29" s="581"/>
      <c r="D29" s="273"/>
      <c r="E29" s="309"/>
      <c r="F29" s="182"/>
      <c r="G29" s="182"/>
      <c r="H29" s="182"/>
      <c r="I29" s="182"/>
      <c r="J29" s="182"/>
      <c r="K29" s="182"/>
      <c r="L29" s="182"/>
      <c r="M29" s="183"/>
    </row>
    <row r="30" spans="2:14" ht="16.399999999999999" customHeight="1">
      <c r="B30" s="641" t="s">
        <v>291</v>
      </c>
      <c r="C30" s="237"/>
      <c r="D30" s="563"/>
      <c r="E30" s="563"/>
      <c r="F30" s="563"/>
      <c r="G30" s="563"/>
      <c r="H30" s="563"/>
      <c r="I30" s="563"/>
      <c r="J30" s="563"/>
      <c r="K30" s="563"/>
      <c r="L30" s="563"/>
      <c r="M30" s="662"/>
      <c r="N30" s="669"/>
    </row>
    <row r="31" spans="2:14" ht="16.399999999999999" customHeight="1">
      <c r="B31" s="661" t="s">
        <v>808</v>
      </c>
      <c r="C31" s="237"/>
      <c r="D31" s="563"/>
      <c r="E31" s="563"/>
      <c r="F31" s="563"/>
      <c r="G31" s="563"/>
      <c r="H31" s="563"/>
      <c r="I31" s="563"/>
      <c r="J31" s="563"/>
      <c r="K31" s="563"/>
      <c r="L31" s="563"/>
      <c r="M31" s="662"/>
      <c r="N31" s="669"/>
    </row>
    <row r="32" spans="2:14" ht="16.399999999999999" customHeight="1">
      <c r="B32" s="661"/>
      <c r="C32" s="237"/>
      <c r="D32" s="563"/>
      <c r="E32" s="563"/>
      <c r="F32" s="563"/>
      <c r="G32" s="563"/>
      <c r="H32" s="563"/>
      <c r="I32" s="563"/>
      <c r="J32" s="563"/>
      <c r="K32" s="563"/>
      <c r="L32" s="563"/>
      <c r="M32" s="662"/>
      <c r="N32" s="669"/>
    </row>
    <row r="33" spans="2:14" ht="16.399999999999999" customHeight="1">
      <c r="B33" s="557" t="s">
        <v>963</v>
      </c>
      <c r="C33" s="237"/>
      <c r="D33" s="558" t="s">
        <v>292</v>
      </c>
      <c r="E33" s="558"/>
      <c r="F33" s="558"/>
      <c r="G33" s="558"/>
      <c r="H33" s="558"/>
      <c r="I33" s="558"/>
      <c r="J33" s="558"/>
      <c r="K33" s="558"/>
      <c r="L33" s="558"/>
      <c r="M33" s="663"/>
      <c r="N33" s="2703" t="str">
        <f>'Annual Report'!$A$2</f>
        <v>Road Initials:    GTC           Year  2013</v>
      </c>
    </row>
    <row r="34" spans="2:14" ht="16.399999999999999" customHeight="1">
      <c r="B34" s="557" t="s">
        <v>966</v>
      </c>
      <c r="C34" s="237"/>
      <c r="D34" s="558" t="s">
        <v>93</v>
      </c>
      <c r="E34" s="558"/>
      <c r="F34" s="558"/>
      <c r="G34" s="558"/>
      <c r="H34" s="558"/>
      <c r="I34" s="558"/>
      <c r="J34" s="558"/>
      <c r="K34" s="558"/>
      <c r="L34" s="558"/>
      <c r="M34" s="663"/>
      <c r="N34" s="2703"/>
    </row>
    <row r="35" spans="2:14" ht="16.399999999999999" customHeight="1">
      <c r="B35" s="557" t="s">
        <v>967</v>
      </c>
      <c r="C35" s="237"/>
      <c r="D35" s="558" t="s">
        <v>94</v>
      </c>
      <c r="E35" s="558"/>
      <c r="F35" s="558"/>
      <c r="G35" s="558"/>
      <c r="H35" s="558"/>
      <c r="I35" s="558"/>
      <c r="J35" s="558"/>
      <c r="K35" s="558"/>
      <c r="L35" s="558"/>
      <c r="M35" s="663"/>
      <c r="N35" s="2703"/>
    </row>
    <row r="36" spans="2:14" ht="16.399999999999999" customHeight="1">
      <c r="B36" s="557" t="s">
        <v>1347</v>
      </c>
      <c r="C36" s="237"/>
      <c r="D36" s="558" t="s">
        <v>95</v>
      </c>
      <c r="E36" s="558"/>
      <c r="F36" s="558"/>
      <c r="G36" s="558"/>
      <c r="H36" s="558"/>
      <c r="I36" s="558"/>
      <c r="J36" s="558"/>
      <c r="K36" s="558"/>
      <c r="L36" s="558"/>
      <c r="M36" s="663"/>
      <c r="N36" s="2703"/>
    </row>
    <row r="37" spans="2:14" ht="16.399999999999999" customHeight="1">
      <c r="B37" s="557" t="s">
        <v>730</v>
      </c>
      <c r="C37" s="237"/>
      <c r="D37" s="558" t="s">
        <v>1555</v>
      </c>
      <c r="E37" s="558"/>
      <c r="F37" s="558"/>
      <c r="G37" s="558"/>
      <c r="H37" s="558"/>
      <c r="I37" s="558"/>
      <c r="J37" s="558"/>
      <c r="K37" s="558"/>
      <c r="L37" s="558"/>
      <c r="M37" s="663"/>
      <c r="N37" s="2703"/>
    </row>
    <row r="38" spans="2:14" ht="16.399999999999999" customHeight="1">
      <c r="B38" s="557" t="s">
        <v>551</v>
      </c>
      <c r="C38" s="237"/>
      <c r="D38" s="558" t="s">
        <v>96</v>
      </c>
      <c r="E38" s="558"/>
      <c r="F38" s="558"/>
      <c r="G38" s="558"/>
      <c r="H38" s="558"/>
      <c r="I38" s="558"/>
      <c r="J38" s="558"/>
      <c r="K38" s="558"/>
      <c r="L38" s="558"/>
      <c r="M38" s="663"/>
      <c r="N38" s="2703"/>
    </row>
    <row r="39" spans="2:14" ht="16.399999999999999" customHeight="1" thickBot="1">
      <c r="B39" s="661"/>
      <c r="C39" s="237"/>
      <c r="D39" s="563"/>
      <c r="E39" s="563"/>
      <c r="F39" s="563"/>
      <c r="G39" s="563"/>
      <c r="H39" s="563"/>
      <c r="I39" s="563"/>
      <c r="J39" s="563"/>
      <c r="K39" s="563"/>
      <c r="L39" s="563"/>
      <c r="M39" s="662"/>
      <c r="N39" s="2703"/>
    </row>
    <row r="40" spans="2:14" ht="16.399999999999999" customHeight="1">
      <c r="B40" s="240"/>
      <c r="C40" s="242"/>
      <c r="D40" s="259"/>
      <c r="E40" s="259"/>
      <c r="F40" s="670"/>
      <c r="G40" s="659"/>
      <c r="H40" s="670"/>
      <c r="I40" s="659"/>
      <c r="J40" s="670"/>
      <c r="K40" s="659"/>
      <c r="L40" s="2214"/>
      <c r="M40" s="664"/>
      <c r="N40" s="2703"/>
    </row>
    <row r="41" spans="2:14" ht="16.399999999999999" customHeight="1" thickBot="1">
      <c r="B41" s="246"/>
      <c r="C41" s="248"/>
      <c r="D41" s="309"/>
      <c r="E41" s="309"/>
      <c r="F41" s="665" t="s">
        <v>97</v>
      </c>
      <c r="G41" s="667"/>
      <c r="H41" s="665" t="s">
        <v>98</v>
      </c>
      <c r="I41" s="667"/>
      <c r="J41" s="2700" t="s">
        <v>99</v>
      </c>
      <c r="K41" s="2702"/>
      <c r="L41" s="2215" t="s">
        <v>100</v>
      </c>
      <c r="M41" s="575"/>
      <c r="N41" s="2703"/>
    </row>
    <row r="42" spans="2:14" ht="16.399999999999999" customHeight="1">
      <c r="B42" s="246" t="s">
        <v>704</v>
      </c>
      <c r="C42" s="248"/>
      <c r="D42" s="248" t="s">
        <v>9</v>
      </c>
      <c r="E42" s="274"/>
      <c r="F42" s="628" t="s">
        <v>101</v>
      </c>
      <c r="G42" s="628" t="s">
        <v>102</v>
      </c>
      <c r="H42" s="247" t="s">
        <v>101</v>
      </c>
      <c r="I42" s="247" t="s">
        <v>102</v>
      </c>
      <c r="J42" s="247" t="s">
        <v>101</v>
      </c>
      <c r="K42" s="247" t="s">
        <v>102</v>
      </c>
      <c r="L42" s="247" t="s">
        <v>1517</v>
      </c>
      <c r="M42" s="575" t="s">
        <v>704</v>
      </c>
      <c r="N42" s="2703"/>
    </row>
    <row r="43" spans="2:14" ht="16.399999999999999" customHeight="1" thickBot="1">
      <c r="B43" s="251" t="s">
        <v>750</v>
      </c>
      <c r="C43" s="2223"/>
      <c r="D43" s="2223" t="s">
        <v>756</v>
      </c>
      <c r="E43" s="254"/>
      <c r="F43" s="252" t="s">
        <v>757</v>
      </c>
      <c r="G43" s="252" t="s">
        <v>640</v>
      </c>
      <c r="H43" s="252" t="s">
        <v>641</v>
      </c>
      <c r="I43" s="252" t="s">
        <v>642</v>
      </c>
      <c r="J43" s="252" t="s">
        <v>643</v>
      </c>
      <c r="K43" s="252" t="s">
        <v>644</v>
      </c>
      <c r="L43" s="252" t="s">
        <v>645</v>
      </c>
      <c r="M43" s="575" t="s">
        <v>750</v>
      </c>
      <c r="N43" s="2703"/>
    </row>
    <row r="44" spans="2:14" ht="17.649999999999999" customHeight="1">
      <c r="B44" s="262">
        <v>11</v>
      </c>
      <c r="C44" s="264"/>
      <c r="D44" s="264" t="s">
        <v>1518</v>
      </c>
      <c r="E44" s="265"/>
      <c r="F44" s="646">
        <v>0</v>
      </c>
      <c r="G44" s="646">
        <v>0</v>
      </c>
      <c r="H44" s="646">
        <v>1997</v>
      </c>
      <c r="I44" s="646">
        <v>10</v>
      </c>
      <c r="J44" s="646">
        <v>0</v>
      </c>
      <c r="K44" s="646">
        <v>0</v>
      </c>
      <c r="L44" s="2209">
        <f>'200 Liabilities-P6'!G40</f>
        <v>160391</v>
      </c>
      <c r="M44" s="2216">
        <v>11</v>
      </c>
      <c r="N44" s="2703"/>
    </row>
    <row r="45" spans="2:14" ht="17.649999999999999" customHeight="1">
      <c r="B45" s="262">
        <v>12</v>
      </c>
      <c r="C45" s="327"/>
      <c r="D45" s="264" t="s">
        <v>1519</v>
      </c>
      <c r="E45" s="265"/>
      <c r="F45" s="646">
        <v>0</v>
      </c>
      <c r="G45" s="646">
        <v>0</v>
      </c>
      <c r="H45" s="646">
        <v>0</v>
      </c>
      <c r="I45" s="646">
        <v>0</v>
      </c>
      <c r="J45" s="646">
        <v>0</v>
      </c>
      <c r="K45" s="646">
        <v>0</v>
      </c>
      <c r="L45" s="2209">
        <v>0</v>
      </c>
      <c r="M45" s="2212">
        <v>12</v>
      </c>
      <c r="N45" s="2703"/>
    </row>
    <row r="46" spans="2:14" ht="17.649999999999999" customHeight="1">
      <c r="B46" s="262">
        <v>13</v>
      </c>
      <c r="C46" s="327"/>
      <c r="D46" s="264" t="s">
        <v>1520</v>
      </c>
      <c r="E46" s="265"/>
      <c r="F46" s="646">
        <v>0</v>
      </c>
      <c r="G46" s="646">
        <v>0</v>
      </c>
      <c r="H46" s="591">
        <v>0</v>
      </c>
      <c r="I46" s="646">
        <v>0</v>
      </c>
      <c r="J46" s="646">
        <v>0</v>
      </c>
      <c r="K46" s="646">
        <v>0</v>
      </c>
      <c r="L46" s="2209">
        <v>0</v>
      </c>
      <c r="M46" s="2212">
        <v>13</v>
      </c>
      <c r="N46" s="2703"/>
    </row>
    <row r="47" spans="2:14" ht="17.649999999999999" customHeight="1">
      <c r="B47" s="262">
        <v>14</v>
      </c>
      <c r="C47" s="327"/>
      <c r="D47" s="264" t="s">
        <v>1521</v>
      </c>
      <c r="E47" s="265"/>
      <c r="F47" s="646">
        <v>0</v>
      </c>
      <c r="G47" s="646">
        <v>0</v>
      </c>
      <c r="H47" s="646">
        <v>0</v>
      </c>
      <c r="I47" s="646">
        <v>0</v>
      </c>
      <c r="J47" s="646">
        <v>0</v>
      </c>
      <c r="K47" s="646">
        <v>0</v>
      </c>
      <c r="L47" s="2209">
        <v>0</v>
      </c>
      <c r="M47" s="2212">
        <v>14</v>
      </c>
      <c r="N47" s="2703"/>
    </row>
    <row r="48" spans="2:14" ht="17.649999999999999" customHeight="1">
      <c r="B48" s="262">
        <v>15</v>
      </c>
      <c r="C48" s="327"/>
      <c r="D48" s="2022" t="s">
        <v>1423</v>
      </c>
      <c r="E48" s="2019"/>
      <c r="F48" s="591">
        <v>0</v>
      </c>
      <c r="G48" s="591">
        <v>0</v>
      </c>
      <c r="H48" s="591">
        <v>0</v>
      </c>
      <c r="I48" s="591">
        <v>0</v>
      </c>
      <c r="J48" s="591">
        <v>0</v>
      </c>
      <c r="K48" s="591">
        <v>0</v>
      </c>
      <c r="L48" s="2208">
        <f>+'200 Liabilities-P6'!F40-'200 Liabilities-P6'!G40</f>
        <v>2679</v>
      </c>
      <c r="M48" s="2211">
        <v>15</v>
      </c>
      <c r="N48" s="2703"/>
    </row>
    <row r="49" spans="2:14" ht="17.649999999999999" customHeight="1">
      <c r="B49" s="262">
        <v>16</v>
      </c>
      <c r="C49" s="327"/>
      <c r="D49" s="264"/>
      <c r="E49" s="265"/>
      <c r="F49" s="646"/>
      <c r="G49" s="646"/>
      <c r="H49" s="646"/>
      <c r="I49" s="646"/>
      <c r="J49" s="646"/>
      <c r="K49" s="646"/>
      <c r="L49" s="2209"/>
      <c r="M49" s="2212">
        <v>16</v>
      </c>
      <c r="N49" s="2703"/>
    </row>
    <row r="50" spans="2:14" ht="17.649999999999999" customHeight="1">
      <c r="B50" s="262">
        <v>17</v>
      </c>
      <c r="C50" s="264"/>
      <c r="D50" s="264" t="s">
        <v>1522</v>
      </c>
      <c r="E50" s="265"/>
      <c r="F50" s="646">
        <f>SUM(F44:F49)</f>
        <v>0</v>
      </c>
      <c r="G50" s="646">
        <f t="shared" ref="G50:L50" si="1">SUM(G44:G49)</f>
        <v>0</v>
      </c>
      <c r="H50" s="646">
        <f t="shared" si="1"/>
        <v>1997</v>
      </c>
      <c r="I50" s="646">
        <f t="shared" si="1"/>
        <v>10</v>
      </c>
      <c r="J50" s="646">
        <f t="shared" si="1"/>
        <v>0</v>
      </c>
      <c r="K50" s="646">
        <f t="shared" si="1"/>
        <v>0</v>
      </c>
      <c r="L50" s="2209">
        <f t="shared" si="1"/>
        <v>163070</v>
      </c>
      <c r="M50" s="2212">
        <v>17</v>
      </c>
      <c r="N50" s="2703"/>
    </row>
    <row r="51" spans="2:14" ht="25" customHeight="1" thickBot="1">
      <c r="B51" s="301"/>
      <c r="C51" s="302"/>
      <c r="D51" s="651" t="s">
        <v>1523</v>
      </c>
      <c r="E51" s="253"/>
      <c r="F51" s="652"/>
      <c r="G51" s="652"/>
      <c r="H51" s="652"/>
      <c r="I51" s="652"/>
      <c r="J51" s="652"/>
      <c r="K51" s="652"/>
      <c r="L51" s="652"/>
      <c r="M51" s="653"/>
      <c r="N51" s="2542"/>
    </row>
    <row r="52" spans="2:14" ht="5.15" customHeight="1">
      <c r="B52" s="650"/>
    </row>
  </sheetData>
  <mergeCells count="3">
    <mergeCell ref="K16:L16"/>
    <mergeCell ref="J41:K41"/>
    <mergeCell ref="N33:N50"/>
  </mergeCells>
  <phoneticPr fontId="9" type="noConversion"/>
  <printOptions gridLinesSet="0"/>
  <pageMargins left="0.35" right="0.09" top="0.5" bottom="0.25" header="0.25" footer="0.25"/>
  <pageSetup scale="56" orientation="landscape" horizontalDpi="4294967293" verticalDpi="300" r:id="rId1"/>
  <headerFooter alignWithMargins="0"/>
  <drawing r:id="rId2"/>
</worksheet>
</file>

<file path=xl/worksheets/sheet27.xml><?xml version="1.0" encoding="utf-8"?>
<worksheet xmlns="http://schemas.openxmlformats.org/spreadsheetml/2006/main" xmlns:r="http://schemas.openxmlformats.org/officeDocument/2006/relationships">
  <sheetPr codeName="Sheet25">
    <tabColor rgb="FF92D050"/>
    <pageSetUpPr fitToPage="1"/>
  </sheetPr>
  <dimension ref="A1:U98"/>
  <sheetViews>
    <sheetView zoomScale="89" zoomScaleNormal="89" workbookViewId="0"/>
  </sheetViews>
  <sheetFormatPr defaultColWidth="10.26953125" defaultRowHeight="12" customHeight="1"/>
  <cols>
    <col min="1" max="1" width="4.1796875" style="681" customWidth="1"/>
    <col min="2" max="2" width="5.26953125" style="681" customWidth="1"/>
    <col min="3" max="3" width="68.7265625" style="681" customWidth="1"/>
    <col min="4" max="4" width="13.81640625" style="754" customWidth="1"/>
    <col min="5" max="5" width="14.1796875" style="754" customWidth="1"/>
    <col min="6" max="6" width="4.1796875" style="681" customWidth="1"/>
    <col min="7" max="8" width="10.26953125" style="681" customWidth="1"/>
    <col min="9" max="9" width="2.453125" style="681" customWidth="1"/>
    <col min="10" max="10" width="0.26953125" style="681" customWidth="1"/>
    <col min="11" max="11" width="4" style="681" customWidth="1"/>
    <col min="12" max="12" width="0.26953125" style="681" customWidth="1"/>
    <col min="13" max="13" width="4.453125" style="681" customWidth="1"/>
    <col min="14" max="14" width="0.7265625" style="681" customWidth="1"/>
    <col min="15" max="15" width="47.1796875" style="681" customWidth="1"/>
    <col min="16" max="16" width="1.1796875" style="681" customWidth="1"/>
    <col min="17" max="17" width="9" style="683" customWidth="1"/>
    <col min="18" max="18" width="1" style="681" customWidth="1"/>
    <col min="19" max="19" width="7.54296875" style="683" customWidth="1"/>
    <col min="20" max="20" width="0.453125" style="681" customWidth="1"/>
    <col min="21" max="21" width="3.7265625" style="681" customWidth="1"/>
    <col min="22" max="22" width="8.1796875" style="681" customWidth="1"/>
    <col min="23" max="256" width="10.26953125" style="681"/>
    <col min="257" max="257" width="4.1796875" style="681" customWidth="1"/>
    <col min="258" max="258" width="5.26953125" style="681" customWidth="1"/>
    <col min="259" max="259" width="68.7265625" style="681" customWidth="1"/>
    <col min="260" max="260" width="13.81640625" style="681" customWidth="1"/>
    <col min="261" max="261" width="14.1796875" style="681" customWidth="1"/>
    <col min="262" max="262" width="4.1796875" style="681" customWidth="1"/>
    <col min="263" max="264" width="10.26953125" style="681" customWidth="1"/>
    <col min="265" max="265" width="2.453125" style="681" customWidth="1"/>
    <col min="266" max="266" width="0.26953125" style="681" customWidth="1"/>
    <col min="267" max="267" width="4" style="681" customWidth="1"/>
    <col min="268" max="268" width="0.26953125" style="681" customWidth="1"/>
    <col min="269" max="269" width="4.453125" style="681" customWidth="1"/>
    <col min="270" max="270" width="0.7265625" style="681" customWidth="1"/>
    <col min="271" max="271" width="47.1796875" style="681" customWidth="1"/>
    <col min="272" max="272" width="1.1796875" style="681" customWidth="1"/>
    <col min="273" max="273" width="9" style="681" customWidth="1"/>
    <col min="274" max="274" width="1" style="681" customWidth="1"/>
    <col min="275" max="275" width="7.54296875" style="681" customWidth="1"/>
    <col min="276" max="276" width="0.453125" style="681" customWidth="1"/>
    <col min="277" max="277" width="3.7265625" style="681" customWidth="1"/>
    <col min="278" max="278" width="8.1796875" style="681" customWidth="1"/>
    <col min="279" max="512" width="10.26953125" style="681"/>
    <col min="513" max="513" width="4.1796875" style="681" customWidth="1"/>
    <col min="514" max="514" width="5.26953125" style="681" customWidth="1"/>
    <col min="515" max="515" width="68.7265625" style="681" customWidth="1"/>
    <col min="516" max="516" width="13.81640625" style="681" customWidth="1"/>
    <col min="517" max="517" width="14.1796875" style="681" customWidth="1"/>
    <col min="518" max="518" width="4.1796875" style="681" customWidth="1"/>
    <col min="519" max="520" width="10.26953125" style="681" customWidth="1"/>
    <col min="521" max="521" width="2.453125" style="681" customWidth="1"/>
    <col min="522" max="522" width="0.26953125" style="681" customWidth="1"/>
    <col min="523" max="523" width="4" style="681" customWidth="1"/>
    <col min="524" max="524" width="0.26953125" style="681" customWidth="1"/>
    <col min="525" max="525" width="4.453125" style="681" customWidth="1"/>
    <col min="526" max="526" width="0.7265625" style="681" customWidth="1"/>
    <col min="527" max="527" width="47.1796875" style="681" customWidth="1"/>
    <col min="528" max="528" width="1.1796875" style="681" customWidth="1"/>
    <col min="529" max="529" width="9" style="681" customWidth="1"/>
    <col min="530" max="530" width="1" style="681" customWidth="1"/>
    <col min="531" max="531" width="7.54296875" style="681" customWidth="1"/>
    <col min="532" max="532" width="0.453125" style="681" customWidth="1"/>
    <col min="533" max="533" width="3.7265625" style="681" customWidth="1"/>
    <col min="534" max="534" width="8.1796875" style="681" customWidth="1"/>
    <col min="535" max="768" width="10.26953125" style="681"/>
    <col min="769" max="769" width="4.1796875" style="681" customWidth="1"/>
    <col min="770" max="770" width="5.26953125" style="681" customWidth="1"/>
    <col min="771" max="771" width="68.7265625" style="681" customWidth="1"/>
    <col min="772" max="772" width="13.81640625" style="681" customWidth="1"/>
    <col min="773" max="773" width="14.1796875" style="681" customWidth="1"/>
    <col min="774" max="774" width="4.1796875" style="681" customWidth="1"/>
    <col min="775" max="776" width="10.26953125" style="681" customWidth="1"/>
    <col min="777" max="777" width="2.453125" style="681" customWidth="1"/>
    <col min="778" max="778" width="0.26953125" style="681" customWidth="1"/>
    <col min="779" max="779" width="4" style="681" customWidth="1"/>
    <col min="780" max="780" width="0.26953125" style="681" customWidth="1"/>
    <col min="781" max="781" width="4.453125" style="681" customWidth="1"/>
    <col min="782" max="782" width="0.7265625" style="681" customWidth="1"/>
    <col min="783" max="783" width="47.1796875" style="681" customWidth="1"/>
    <col min="784" max="784" width="1.1796875" style="681" customWidth="1"/>
    <col min="785" max="785" width="9" style="681" customWidth="1"/>
    <col min="786" max="786" width="1" style="681" customWidth="1"/>
    <col min="787" max="787" width="7.54296875" style="681" customWidth="1"/>
    <col min="788" max="788" width="0.453125" style="681" customWidth="1"/>
    <col min="789" max="789" width="3.7265625" style="681" customWidth="1"/>
    <col min="790" max="790" width="8.1796875" style="681" customWidth="1"/>
    <col min="791" max="1024" width="10.26953125" style="681"/>
    <col min="1025" max="1025" width="4.1796875" style="681" customWidth="1"/>
    <col min="1026" max="1026" width="5.26953125" style="681" customWidth="1"/>
    <col min="1027" max="1027" width="68.7265625" style="681" customWidth="1"/>
    <col min="1028" max="1028" width="13.81640625" style="681" customWidth="1"/>
    <col min="1029" max="1029" width="14.1796875" style="681" customWidth="1"/>
    <col min="1030" max="1030" width="4.1796875" style="681" customWidth="1"/>
    <col min="1031" max="1032" width="10.26953125" style="681" customWidth="1"/>
    <col min="1033" max="1033" width="2.453125" style="681" customWidth="1"/>
    <col min="1034" max="1034" width="0.26953125" style="681" customWidth="1"/>
    <col min="1035" max="1035" width="4" style="681" customWidth="1"/>
    <col min="1036" max="1036" width="0.26953125" style="681" customWidth="1"/>
    <col min="1037" max="1037" width="4.453125" style="681" customWidth="1"/>
    <col min="1038" max="1038" width="0.7265625" style="681" customWidth="1"/>
    <col min="1039" max="1039" width="47.1796875" style="681" customWidth="1"/>
    <col min="1040" max="1040" width="1.1796875" style="681" customWidth="1"/>
    <col min="1041" max="1041" width="9" style="681" customWidth="1"/>
    <col min="1042" max="1042" width="1" style="681" customWidth="1"/>
    <col min="1043" max="1043" width="7.54296875" style="681" customWidth="1"/>
    <col min="1044" max="1044" width="0.453125" style="681" customWidth="1"/>
    <col min="1045" max="1045" width="3.7265625" style="681" customWidth="1"/>
    <col min="1046" max="1046" width="8.1796875" style="681" customWidth="1"/>
    <col min="1047" max="1280" width="10.26953125" style="681"/>
    <col min="1281" max="1281" width="4.1796875" style="681" customWidth="1"/>
    <col min="1282" max="1282" width="5.26953125" style="681" customWidth="1"/>
    <col min="1283" max="1283" width="68.7265625" style="681" customWidth="1"/>
    <col min="1284" max="1284" width="13.81640625" style="681" customWidth="1"/>
    <col min="1285" max="1285" width="14.1796875" style="681" customWidth="1"/>
    <col min="1286" max="1286" width="4.1796875" style="681" customWidth="1"/>
    <col min="1287" max="1288" width="10.26953125" style="681" customWidth="1"/>
    <col min="1289" max="1289" width="2.453125" style="681" customWidth="1"/>
    <col min="1290" max="1290" width="0.26953125" style="681" customWidth="1"/>
    <col min="1291" max="1291" width="4" style="681" customWidth="1"/>
    <col min="1292" max="1292" width="0.26953125" style="681" customWidth="1"/>
    <col min="1293" max="1293" width="4.453125" style="681" customWidth="1"/>
    <col min="1294" max="1294" width="0.7265625" style="681" customWidth="1"/>
    <col min="1295" max="1295" width="47.1796875" style="681" customWidth="1"/>
    <col min="1296" max="1296" width="1.1796875" style="681" customWidth="1"/>
    <col min="1297" max="1297" width="9" style="681" customWidth="1"/>
    <col min="1298" max="1298" width="1" style="681" customWidth="1"/>
    <col min="1299" max="1299" width="7.54296875" style="681" customWidth="1"/>
    <col min="1300" max="1300" width="0.453125" style="681" customWidth="1"/>
    <col min="1301" max="1301" width="3.7265625" style="681" customWidth="1"/>
    <col min="1302" max="1302" width="8.1796875" style="681" customWidth="1"/>
    <col min="1303" max="1536" width="10.26953125" style="681"/>
    <col min="1537" max="1537" width="4.1796875" style="681" customWidth="1"/>
    <col min="1538" max="1538" width="5.26953125" style="681" customWidth="1"/>
    <col min="1539" max="1539" width="68.7265625" style="681" customWidth="1"/>
    <col min="1540" max="1540" width="13.81640625" style="681" customWidth="1"/>
    <col min="1541" max="1541" width="14.1796875" style="681" customWidth="1"/>
    <col min="1542" max="1542" width="4.1796875" style="681" customWidth="1"/>
    <col min="1543" max="1544" width="10.26953125" style="681" customWidth="1"/>
    <col min="1545" max="1545" width="2.453125" style="681" customWidth="1"/>
    <col min="1546" max="1546" width="0.26953125" style="681" customWidth="1"/>
    <col min="1547" max="1547" width="4" style="681" customWidth="1"/>
    <col min="1548" max="1548" width="0.26953125" style="681" customWidth="1"/>
    <col min="1549" max="1549" width="4.453125" style="681" customWidth="1"/>
    <col min="1550" max="1550" width="0.7265625" style="681" customWidth="1"/>
    <col min="1551" max="1551" width="47.1796875" style="681" customWidth="1"/>
    <col min="1552" max="1552" width="1.1796875" style="681" customWidth="1"/>
    <col min="1553" max="1553" width="9" style="681" customWidth="1"/>
    <col min="1554" max="1554" width="1" style="681" customWidth="1"/>
    <col min="1555" max="1555" width="7.54296875" style="681" customWidth="1"/>
    <col min="1556" max="1556" width="0.453125" style="681" customWidth="1"/>
    <col min="1557" max="1557" width="3.7265625" style="681" customWidth="1"/>
    <col min="1558" max="1558" width="8.1796875" style="681" customWidth="1"/>
    <col min="1559" max="1792" width="10.26953125" style="681"/>
    <col min="1793" max="1793" width="4.1796875" style="681" customWidth="1"/>
    <col min="1794" max="1794" width="5.26953125" style="681" customWidth="1"/>
    <col min="1795" max="1795" width="68.7265625" style="681" customWidth="1"/>
    <col min="1796" max="1796" width="13.81640625" style="681" customWidth="1"/>
    <col min="1797" max="1797" width="14.1796875" style="681" customWidth="1"/>
    <col min="1798" max="1798" width="4.1796875" style="681" customWidth="1"/>
    <col min="1799" max="1800" width="10.26953125" style="681" customWidth="1"/>
    <col min="1801" max="1801" width="2.453125" style="681" customWidth="1"/>
    <col min="1802" max="1802" width="0.26953125" style="681" customWidth="1"/>
    <col min="1803" max="1803" width="4" style="681" customWidth="1"/>
    <col min="1804" max="1804" width="0.26953125" style="681" customWidth="1"/>
    <col min="1805" max="1805" width="4.453125" style="681" customWidth="1"/>
    <col min="1806" max="1806" width="0.7265625" style="681" customWidth="1"/>
    <col min="1807" max="1807" width="47.1796875" style="681" customWidth="1"/>
    <col min="1808" max="1808" width="1.1796875" style="681" customWidth="1"/>
    <col min="1809" max="1809" width="9" style="681" customWidth="1"/>
    <col min="1810" max="1810" width="1" style="681" customWidth="1"/>
    <col min="1811" max="1811" width="7.54296875" style="681" customWidth="1"/>
    <col min="1812" max="1812" width="0.453125" style="681" customWidth="1"/>
    <col min="1813" max="1813" width="3.7265625" style="681" customWidth="1"/>
    <col min="1814" max="1814" width="8.1796875" style="681" customWidth="1"/>
    <col min="1815" max="2048" width="10.26953125" style="681"/>
    <col min="2049" max="2049" width="4.1796875" style="681" customWidth="1"/>
    <col min="2050" max="2050" width="5.26953125" style="681" customWidth="1"/>
    <col min="2051" max="2051" width="68.7265625" style="681" customWidth="1"/>
    <col min="2052" max="2052" width="13.81640625" style="681" customWidth="1"/>
    <col min="2053" max="2053" width="14.1796875" style="681" customWidth="1"/>
    <col min="2054" max="2054" width="4.1796875" style="681" customWidth="1"/>
    <col min="2055" max="2056" width="10.26953125" style="681" customWidth="1"/>
    <col min="2057" max="2057" width="2.453125" style="681" customWidth="1"/>
    <col min="2058" max="2058" width="0.26953125" style="681" customWidth="1"/>
    <col min="2059" max="2059" width="4" style="681" customWidth="1"/>
    <col min="2060" max="2060" width="0.26953125" style="681" customWidth="1"/>
    <col min="2061" max="2061" width="4.453125" style="681" customWidth="1"/>
    <col min="2062" max="2062" width="0.7265625" style="681" customWidth="1"/>
    <col min="2063" max="2063" width="47.1796875" style="681" customWidth="1"/>
    <col min="2064" max="2064" width="1.1796875" style="681" customWidth="1"/>
    <col min="2065" max="2065" width="9" style="681" customWidth="1"/>
    <col min="2066" max="2066" width="1" style="681" customWidth="1"/>
    <col min="2067" max="2067" width="7.54296875" style="681" customWidth="1"/>
    <col min="2068" max="2068" width="0.453125" style="681" customWidth="1"/>
    <col min="2069" max="2069" width="3.7265625" style="681" customWidth="1"/>
    <col min="2070" max="2070" width="8.1796875" style="681" customWidth="1"/>
    <col min="2071" max="2304" width="10.26953125" style="681"/>
    <col min="2305" max="2305" width="4.1796875" style="681" customWidth="1"/>
    <col min="2306" max="2306" width="5.26953125" style="681" customWidth="1"/>
    <col min="2307" max="2307" width="68.7265625" style="681" customWidth="1"/>
    <col min="2308" max="2308" width="13.81640625" style="681" customWidth="1"/>
    <col min="2309" max="2309" width="14.1796875" style="681" customWidth="1"/>
    <col min="2310" max="2310" width="4.1796875" style="681" customWidth="1"/>
    <col min="2311" max="2312" width="10.26953125" style="681" customWidth="1"/>
    <col min="2313" max="2313" width="2.453125" style="681" customWidth="1"/>
    <col min="2314" max="2314" width="0.26953125" style="681" customWidth="1"/>
    <col min="2315" max="2315" width="4" style="681" customWidth="1"/>
    <col min="2316" max="2316" width="0.26953125" style="681" customWidth="1"/>
    <col min="2317" max="2317" width="4.453125" style="681" customWidth="1"/>
    <col min="2318" max="2318" width="0.7265625" style="681" customWidth="1"/>
    <col min="2319" max="2319" width="47.1796875" style="681" customWidth="1"/>
    <col min="2320" max="2320" width="1.1796875" style="681" customWidth="1"/>
    <col min="2321" max="2321" width="9" style="681" customWidth="1"/>
    <col min="2322" max="2322" width="1" style="681" customWidth="1"/>
    <col min="2323" max="2323" width="7.54296875" style="681" customWidth="1"/>
    <col min="2324" max="2324" width="0.453125" style="681" customWidth="1"/>
    <col min="2325" max="2325" width="3.7265625" style="681" customWidth="1"/>
    <col min="2326" max="2326" width="8.1796875" style="681" customWidth="1"/>
    <col min="2327" max="2560" width="10.26953125" style="681"/>
    <col min="2561" max="2561" width="4.1796875" style="681" customWidth="1"/>
    <col min="2562" max="2562" width="5.26953125" style="681" customWidth="1"/>
    <col min="2563" max="2563" width="68.7265625" style="681" customWidth="1"/>
    <col min="2564" max="2564" width="13.81640625" style="681" customWidth="1"/>
    <col min="2565" max="2565" width="14.1796875" style="681" customWidth="1"/>
    <col min="2566" max="2566" width="4.1796875" style="681" customWidth="1"/>
    <col min="2567" max="2568" width="10.26953125" style="681" customWidth="1"/>
    <col min="2569" max="2569" width="2.453125" style="681" customWidth="1"/>
    <col min="2570" max="2570" width="0.26953125" style="681" customWidth="1"/>
    <col min="2571" max="2571" width="4" style="681" customWidth="1"/>
    <col min="2572" max="2572" width="0.26953125" style="681" customWidth="1"/>
    <col min="2573" max="2573" width="4.453125" style="681" customWidth="1"/>
    <col min="2574" max="2574" width="0.7265625" style="681" customWidth="1"/>
    <col min="2575" max="2575" width="47.1796875" style="681" customWidth="1"/>
    <col min="2576" max="2576" width="1.1796875" style="681" customWidth="1"/>
    <col min="2577" max="2577" width="9" style="681" customWidth="1"/>
    <col min="2578" max="2578" width="1" style="681" customWidth="1"/>
    <col min="2579" max="2579" width="7.54296875" style="681" customWidth="1"/>
    <col min="2580" max="2580" width="0.453125" style="681" customWidth="1"/>
    <col min="2581" max="2581" width="3.7265625" style="681" customWidth="1"/>
    <col min="2582" max="2582" width="8.1796875" style="681" customWidth="1"/>
    <col min="2583" max="2816" width="10.26953125" style="681"/>
    <col min="2817" max="2817" width="4.1796875" style="681" customWidth="1"/>
    <col min="2818" max="2818" width="5.26953125" style="681" customWidth="1"/>
    <col min="2819" max="2819" width="68.7265625" style="681" customWidth="1"/>
    <col min="2820" max="2820" width="13.81640625" style="681" customWidth="1"/>
    <col min="2821" max="2821" width="14.1796875" style="681" customWidth="1"/>
    <col min="2822" max="2822" width="4.1796875" style="681" customWidth="1"/>
    <col min="2823" max="2824" width="10.26953125" style="681" customWidth="1"/>
    <col min="2825" max="2825" width="2.453125" style="681" customWidth="1"/>
    <col min="2826" max="2826" width="0.26953125" style="681" customWidth="1"/>
    <col min="2827" max="2827" width="4" style="681" customWidth="1"/>
    <col min="2828" max="2828" width="0.26953125" style="681" customWidth="1"/>
    <col min="2829" max="2829" width="4.453125" style="681" customWidth="1"/>
    <col min="2830" max="2830" width="0.7265625" style="681" customWidth="1"/>
    <col min="2831" max="2831" width="47.1796875" style="681" customWidth="1"/>
    <col min="2832" max="2832" width="1.1796875" style="681" customWidth="1"/>
    <col min="2833" max="2833" width="9" style="681" customWidth="1"/>
    <col min="2834" max="2834" width="1" style="681" customWidth="1"/>
    <col min="2835" max="2835" width="7.54296875" style="681" customWidth="1"/>
    <col min="2836" max="2836" width="0.453125" style="681" customWidth="1"/>
    <col min="2837" max="2837" width="3.7265625" style="681" customWidth="1"/>
    <col min="2838" max="2838" width="8.1796875" style="681" customWidth="1"/>
    <col min="2839" max="3072" width="10.26953125" style="681"/>
    <col min="3073" max="3073" width="4.1796875" style="681" customWidth="1"/>
    <col min="3074" max="3074" width="5.26953125" style="681" customWidth="1"/>
    <col min="3075" max="3075" width="68.7265625" style="681" customWidth="1"/>
    <col min="3076" max="3076" width="13.81640625" style="681" customWidth="1"/>
    <col min="3077" max="3077" width="14.1796875" style="681" customWidth="1"/>
    <col min="3078" max="3078" width="4.1796875" style="681" customWidth="1"/>
    <col min="3079" max="3080" width="10.26953125" style="681" customWidth="1"/>
    <col min="3081" max="3081" width="2.453125" style="681" customWidth="1"/>
    <col min="3082" max="3082" width="0.26953125" style="681" customWidth="1"/>
    <col min="3083" max="3083" width="4" style="681" customWidth="1"/>
    <col min="3084" max="3084" width="0.26953125" style="681" customWidth="1"/>
    <col min="3085" max="3085" width="4.453125" style="681" customWidth="1"/>
    <col min="3086" max="3086" width="0.7265625" style="681" customWidth="1"/>
    <col min="3087" max="3087" width="47.1796875" style="681" customWidth="1"/>
    <col min="3088" max="3088" width="1.1796875" style="681" customWidth="1"/>
    <col min="3089" max="3089" width="9" style="681" customWidth="1"/>
    <col min="3090" max="3090" width="1" style="681" customWidth="1"/>
    <col min="3091" max="3091" width="7.54296875" style="681" customWidth="1"/>
    <col min="3092" max="3092" width="0.453125" style="681" customWidth="1"/>
    <col min="3093" max="3093" width="3.7265625" style="681" customWidth="1"/>
    <col min="3094" max="3094" width="8.1796875" style="681" customWidth="1"/>
    <col min="3095" max="3328" width="10.26953125" style="681"/>
    <col min="3329" max="3329" width="4.1796875" style="681" customWidth="1"/>
    <col min="3330" max="3330" width="5.26953125" style="681" customWidth="1"/>
    <col min="3331" max="3331" width="68.7265625" style="681" customWidth="1"/>
    <col min="3332" max="3332" width="13.81640625" style="681" customWidth="1"/>
    <col min="3333" max="3333" width="14.1796875" style="681" customWidth="1"/>
    <col min="3334" max="3334" width="4.1796875" style="681" customWidth="1"/>
    <col min="3335" max="3336" width="10.26953125" style="681" customWidth="1"/>
    <col min="3337" max="3337" width="2.453125" style="681" customWidth="1"/>
    <col min="3338" max="3338" width="0.26953125" style="681" customWidth="1"/>
    <col min="3339" max="3339" width="4" style="681" customWidth="1"/>
    <col min="3340" max="3340" width="0.26953125" style="681" customWidth="1"/>
    <col min="3341" max="3341" width="4.453125" style="681" customWidth="1"/>
    <col min="3342" max="3342" width="0.7265625" style="681" customWidth="1"/>
    <col min="3343" max="3343" width="47.1796875" style="681" customWidth="1"/>
    <col min="3344" max="3344" width="1.1796875" style="681" customWidth="1"/>
    <col min="3345" max="3345" width="9" style="681" customWidth="1"/>
    <col min="3346" max="3346" width="1" style="681" customWidth="1"/>
    <col min="3347" max="3347" width="7.54296875" style="681" customWidth="1"/>
    <col min="3348" max="3348" width="0.453125" style="681" customWidth="1"/>
    <col min="3349" max="3349" width="3.7265625" style="681" customWidth="1"/>
    <col min="3350" max="3350" width="8.1796875" style="681" customWidth="1"/>
    <col min="3351" max="3584" width="10.26953125" style="681"/>
    <col min="3585" max="3585" width="4.1796875" style="681" customWidth="1"/>
    <col min="3586" max="3586" width="5.26953125" style="681" customWidth="1"/>
    <col min="3587" max="3587" width="68.7265625" style="681" customWidth="1"/>
    <col min="3588" max="3588" width="13.81640625" style="681" customWidth="1"/>
    <col min="3589" max="3589" width="14.1796875" style="681" customWidth="1"/>
    <col min="3590" max="3590" width="4.1796875" style="681" customWidth="1"/>
    <col min="3591" max="3592" width="10.26953125" style="681" customWidth="1"/>
    <col min="3593" max="3593" width="2.453125" style="681" customWidth="1"/>
    <col min="3594" max="3594" width="0.26953125" style="681" customWidth="1"/>
    <col min="3595" max="3595" width="4" style="681" customWidth="1"/>
    <col min="3596" max="3596" width="0.26953125" style="681" customWidth="1"/>
    <col min="3597" max="3597" width="4.453125" style="681" customWidth="1"/>
    <col min="3598" max="3598" width="0.7265625" style="681" customWidth="1"/>
    <col min="3599" max="3599" width="47.1796875" style="681" customWidth="1"/>
    <col min="3600" max="3600" width="1.1796875" style="681" customWidth="1"/>
    <col min="3601" max="3601" width="9" style="681" customWidth="1"/>
    <col min="3602" max="3602" width="1" style="681" customWidth="1"/>
    <col min="3603" max="3603" width="7.54296875" style="681" customWidth="1"/>
    <col min="3604" max="3604" width="0.453125" style="681" customWidth="1"/>
    <col min="3605" max="3605" width="3.7265625" style="681" customWidth="1"/>
    <col min="3606" max="3606" width="8.1796875" style="681" customWidth="1"/>
    <col min="3607" max="3840" width="10.26953125" style="681"/>
    <col min="3841" max="3841" width="4.1796875" style="681" customWidth="1"/>
    <col min="3842" max="3842" width="5.26953125" style="681" customWidth="1"/>
    <col min="3843" max="3843" width="68.7265625" style="681" customWidth="1"/>
    <col min="3844" max="3844" width="13.81640625" style="681" customWidth="1"/>
    <col min="3845" max="3845" width="14.1796875" style="681" customWidth="1"/>
    <col min="3846" max="3846" width="4.1796875" style="681" customWidth="1"/>
    <col min="3847" max="3848" width="10.26953125" style="681" customWidth="1"/>
    <col min="3849" max="3849" width="2.453125" style="681" customWidth="1"/>
    <col min="3850" max="3850" width="0.26953125" style="681" customWidth="1"/>
    <col min="3851" max="3851" width="4" style="681" customWidth="1"/>
    <col min="3852" max="3852" width="0.26953125" style="681" customWidth="1"/>
    <col min="3853" max="3853" width="4.453125" style="681" customWidth="1"/>
    <col min="3854" max="3854" width="0.7265625" style="681" customWidth="1"/>
    <col min="3855" max="3855" width="47.1796875" style="681" customWidth="1"/>
    <col min="3856" max="3856" width="1.1796875" style="681" customWidth="1"/>
    <col min="3857" max="3857" width="9" style="681" customWidth="1"/>
    <col min="3858" max="3858" width="1" style="681" customWidth="1"/>
    <col min="3859" max="3859" width="7.54296875" style="681" customWidth="1"/>
    <col min="3860" max="3860" width="0.453125" style="681" customWidth="1"/>
    <col min="3861" max="3861" width="3.7265625" style="681" customWidth="1"/>
    <col min="3862" max="3862" width="8.1796875" style="681" customWidth="1"/>
    <col min="3863" max="4096" width="10.26953125" style="681"/>
    <col min="4097" max="4097" width="4.1796875" style="681" customWidth="1"/>
    <col min="4098" max="4098" width="5.26953125" style="681" customWidth="1"/>
    <col min="4099" max="4099" width="68.7265625" style="681" customWidth="1"/>
    <col min="4100" max="4100" width="13.81640625" style="681" customWidth="1"/>
    <col min="4101" max="4101" width="14.1796875" style="681" customWidth="1"/>
    <col min="4102" max="4102" width="4.1796875" style="681" customWidth="1"/>
    <col min="4103" max="4104" width="10.26953125" style="681" customWidth="1"/>
    <col min="4105" max="4105" width="2.453125" style="681" customWidth="1"/>
    <col min="4106" max="4106" width="0.26953125" style="681" customWidth="1"/>
    <col min="4107" max="4107" width="4" style="681" customWidth="1"/>
    <col min="4108" max="4108" width="0.26953125" style="681" customWidth="1"/>
    <col min="4109" max="4109" width="4.453125" style="681" customWidth="1"/>
    <col min="4110" max="4110" width="0.7265625" style="681" customWidth="1"/>
    <col min="4111" max="4111" width="47.1796875" style="681" customWidth="1"/>
    <col min="4112" max="4112" width="1.1796875" style="681" customWidth="1"/>
    <col min="4113" max="4113" width="9" style="681" customWidth="1"/>
    <col min="4114" max="4114" width="1" style="681" customWidth="1"/>
    <col min="4115" max="4115" width="7.54296875" style="681" customWidth="1"/>
    <col min="4116" max="4116" width="0.453125" style="681" customWidth="1"/>
    <col min="4117" max="4117" width="3.7265625" style="681" customWidth="1"/>
    <col min="4118" max="4118" width="8.1796875" style="681" customWidth="1"/>
    <col min="4119" max="4352" width="10.26953125" style="681"/>
    <col min="4353" max="4353" width="4.1796875" style="681" customWidth="1"/>
    <col min="4354" max="4354" width="5.26953125" style="681" customWidth="1"/>
    <col min="4355" max="4355" width="68.7265625" style="681" customWidth="1"/>
    <col min="4356" max="4356" width="13.81640625" style="681" customWidth="1"/>
    <col min="4357" max="4357" width="14.1796875" style="681" customWidth="1"/>
    <col min="4358" max="4358" width="4.1796875" style="681" customWidth="1"/>
    <col min="4359" max="4360" width="10.26953125" style="681" customWidth="1"/>
    <col min="4361" max="4361" width="2.453125" style="681" customWidth="1"/>
    <col min="4362" max="4362" width="0.26953125" style="681" customWidth="1"/>
    <col min="4363" max="4363" width="4" style="681" customWidth="1"/>
    <col min="4364" max="4364" width="0.26953125" style="681" customWidth="1"/>
    <col min="4365" max="4365" width="4.453125" style="681" customWidth="1"/>
    <col min="4366" max="4366" width="0.7265625" style="681" customWidth="1"/>
    <col min="4367" max="4367" width="47.1796875" style="681" customWidth="1"/>
    <col min="4368" max="4368" width="1.1796875" style="681" customWidth="1"/>
    <col min="4369" max="4369" width="9" style="681" customWidth="1"/>
    <col min="4370" max="4370" width="1" style="681" customWidth="1"/>
    <col min="4371" max="4371" width="7.54296875" style="681" customWidth="1"/>
    <col min="4372" max="4372" width="0.453125" style="681" customWidth="1"/>
    <col min="4373" max="4373" width="3.7265625" style="681" customWidth="1"/>
    <col min="4374" max="4374" width="8.1796875" style="681" customWidth="1"/>
    <col min="4375" max="4608" width="10.26953125" style="681"/>
    <col min="4609" max="4609" width="4.1796875" style="681" customWidth="1"/>
    <col min="4610" max="4610" width="5.26953125" style="681" customWidth="1"/>
    <col min="4611" max="4611" width="68.7265625" style="681" customWidth="1"/>
    <col min="4612" max="4612" width="13.81640625" style="681" customWidth="1"/>
    <col min="4613" max="4613" width="14.1796875" style="681" customWidth="1"/>
    <col min="4614" max="4614" width="4.1796875" style="681" customWidth="1"/>
    <col min="4615" max="4616" width="10.26953125" style="681" customWidth="1"/>
    <col min="4617" max="4617" width="2.453125" style="681" customWidth="1"/>
    <col min="4618" max="4618" width="0.26953125" style="681" customWidth="1"/>
    <col min="4619" max="4619" width="4" style="681" customWidth="1"/>
    <col min="4620" max="4620" width="0.26953125" style="681" customWidth="1"/>
    <col min="4621" max="4621" width="4.453125" style="681" customWidth="1"/>
    <col min="4622" max="4622" width="0.7265625" style="681" customWidth="1"/>
    <col min="4623" max="4623" width="47.1796875" style="681" customWidth="1"/>
    <col min="4624" max="4624" width="1.1796875" style="681" customWidth="1"/>
    <col min="4625" max="4625" width="9" style="681" customWidth="1"/>
    <col min="4626" max="4626" width="1" style="681" customWidth="1"/>
    <col min="4627" max="4627" width="7.54296875" style="681" customWidth="1"/>
    <col min="4628" max="4628" width="0.453125" style="681" customWidth="1"/>
    <col min="4629" max="4629" width="3.7265625" style="681" customWidth="1"/>
    <col min="4630" max="4630" width="8.1796875" style="681" customWidth="1"/>
    <col min="4631" max="4864" width="10.26953125" style="681"/>
    <col min="4865" max="4865" width="4.1796875" style="681" customWidth="1"/>
    <col min="4866" max="4866" width="5.26953125" style="681" customWidth="1"/>
    <col min="4867" max="4867" width="68.7265625" style="681" customWidth="1"/>
    <col min="4868" max="4868" width="13.81640625" style="681" customWidth="1"/>
    <col min="4869" max="4869" width="14.1796875" style="681" customWidth="1"/>
    <col min="4870" max="4870" width="4.1796875" style="681" customWidth="1"/>
    <col min="4871" max="4872" width="10.26953125" style="681" customWidth="1"/>
    <col min="4873" max="4873" width="2.453125" style="681" customWidth="1"/>
    <col min="4874" max="4874" width="0.26953125" style="681" customWidth="1"/>
    <col min="4875" max="4875" width="4" style="681" customWidth="1"/>
    <col min="4876" max="4876" width="0.26953125" style="681" customWidth="1"/>
    <col min="4877" max="4877" width="4.453125" style="681" customWidth="1"/>
    <col min="4878" max="4878" width="0.7265625" style="681" customWidth="1"/>
    <col min="4879" max="4879" width="47.1796875" style="681" customWidth="1"/>
    <col min="4880" max="4880" width="1.1796875" style="681" customWidth="1"/>
    <col min="4881" max="4881" width="9" style="681" customWidth="1"/>
    <col min="4882" max="4882" width="1" style="681" customWidth="1"/>
    <col min="4883" max="4883" width="7.54296875" style="681" customWidth="1"/>
    <col min="4884" max="4884" width="0.453125" style="681" customWidth="1"/>
    <col min="4885" max="4885" width="3.7265625" style="681" customWidth="1"/>
    <col min="4886" max="4886" width="8.1796875" style="681" customWidth="1"/>
    <col min="4887" max="5120" width="10.26953125" style="681"/>
    <col min="5121" max="5121" width="4.1796875" style="681" customWidth="1"/>
    <col min="5122" max="5122" width="5.26953125" style="681" customWidth="1"/>
    <col min="5123" max="5123" width="68.7265625" style="681" customWidth="1"/>
    <col min="5124" max="5124" width="13.81640625" style="681" customWidth="1"/>
    <col min="5125" max="5125" width="14.1796875" style="681" customWidth="1"/>
    <col min="5126" max="5126" width="4.1796875" style="681" customWidth="1"/>
    <col min="5127" max="5128" width="10.26953125" style="681" customWidth="1"/>
    <col min="5129" max="5129" width="2.453125" style="681" customWidth="1"/>
    <col min="5130" max="5130" width="0.26953125" style="681" customWidth="1"/>
    <col min="5131" max="5131" width="4" style="681" customWidth="1"/>
    <col min="5132" max="5132" width="0.26953125" style="681" customWidth="1"/>
    <col min="5133" max="5133" width="4.453125" style="681" customWidth="1"/>
    <col min="5134" max="5134" width="0.7265625" style="681" customWidth="1"/>
    <col min="5135" max="5135" width="47.1796875" style="681" customWidth="1"/>
    <col min="5136" max="5136" width="1.1796875" style="681" customWidth="1"/>
    <col min="5137" max="5137" width="9" style="681" customWidth="1"/>
    <col min="5138" max="5138" width="1" style="681" customWidth="1"/>
    <col min="5139" max="5139" width="7.54296875" style="681" customWidth="1"/>
    <col min="5140" max="5140" width="0.453125" style="681" customWidth="1"/>
    <col min="5141" max="5141" width="3.7265625" style="681" customWidth="1"/>
    <col min="5142" max="5142" width="8.1796875" style="681" customWidth="1"/>
    <col min="5143" max="5376" width="10.26953125" style="681"/>
    <col min="5377" max="5377" width="4.1796875" style="681" customWidth="1"/>
    <col min="5378" max="5378" width="5.26953125" style="681" customWidth="1"/>
    <col min="5379" max="5379" width="68.7265625" style="681" customWidth="1"/>
    <col min="5380" max="5380" width="13.81640625" style="681" customWidth="1"/>
    <col min="5381" max="5381" width="14.1796875" style="681" customWidth="1"/>
    <col min="5382" max="5382" width="4.1796875" style="681" customWidth="1"/>
    <col min="5383" max="5384" width="10.26953125" style="681" customWidth="1"/>
    <col min="5385" max="5385" width="2.453125" style="681" customWidth="1"/>
    <col min="5386" max="5386" width="0.26953125" style="681" customWidth="1"/>
    <col min="5387" max="5387" width="4" style="681" customWidth="1"/>
    <col min="5388" max="5388" width="0.26953125" style="681" customWidth="1"/>
    <col min="5389" max="5389" width="4.453125" style="681" customWidth="1"/>
    <col min="5390" max="5390" width="0.7265625" style="681" customWidth="1"/>
    <col min="5391" max="5391" width="47.1796875" style="681" customWidth="1"/>
    <col min="5392" max="5392" width="1.1796875" style="681" customWidth="1"/>
    <col min="5393" max="5393" width="9" style="681" customWidth="1"/>
    <col min="5394" max="5394" width="1" style="681" customWidth="1"/>
    <col min="5395" max="5395" width="7.54296875" style="681" customWidth="1"/>
    <col min="5396" max="5396" width="0.453125" style="681" customWidth="1"/>
    <col min="5397" max="5397" width="3.7265625" style="681" customWidth="1"/>
    <col min="5398" max="5398" width="8.1796875" style="681" customWidth="1"/>
    <col min="5399" max="5632" width="10.26953125" style="681"/>
    <col min="5633" max="5633" width="4.1796875" style="681" customWidth="1"/>
    <col min="5634" max="5634" width="5.26953125" style="681" customWidth="1"/>
    <col min="5635" max="5635" width="68.7265625" style="681" customWidth="1"/>
    <col min="5636" max="5636" width="13.81640625" style="681" customWidth="1"/>
    <col min="5637" max="5637" width="14.1796875" style="681" customWidth="1"/>
    <col min="5638" max="5638" width="4.1796875" style="681" customWidth="1"/>
    <col min="5639" max="5640" width="10.26953125" style="681" customWidth="1"/>
    <col min="5641" max="5641" width="2.453125" style="681" customWidth="1"/>
    <col min="5642" max="5642" width="0.26953125" style="681" customWidth="1"/>
    <col min="5643" max="5643" width="4" style="681" customWidth="1"/>
    <col min="5644" max="5644" width="0.26953125" style="681" customWidth="1"/>
    <col min="5645" max="5645" width="4.453125" style="681" customWidth="1"/>
    <col min="5646" max="5646" width="0.7265625" style="681" customWidth="1"/>
    <col min="5647" max="5647" width="47.1796875" style="681" customWidth="1"/>
    <col min="5648" max="5648" width="1.1796875" style="681" customWidth="1"/>
    <col min="5649" max="5649" width="9" style="681" customWidth="1"/>
    <col min="5650" max="5650" width="1" style="681" customWidth="1"/>
    <col min="5651" max="5651" width="7.54296875" style="681" customWidth="1"/>
    <col min="5652" max="5652" width="0.453125" style="681" customWidth="1"/>
    <col min="5653" max="5653" width="3.7265625" style="681" customWidth="1"/>
    <col min="5654" max="5654" width="8.1796875" style="681" customWidth="1"/>
    <col min="5655" max="5888" width="10.26953125" style="681"/>
    <col min="5889" max="5889" width="4.1796875" style="681" customWidth="1"/>
    <col min="5890" max="5890" width="5.26953125" style="681" customWidth="1"/>
    <col min="5891" max="5891" width="68.7265625" style="681" customWidth="1"/>
    <col min="5892" max="5892" width="13.81640625" style="681" customWidth="1"/>
    <col min="5893" max="5893" width="14.1796875" style="681" customWidth="1"/>
    <col min="5894" max="5894" width="4.1796875" style="681" customWidth="1"/>
    <col min="5895" max="5896" width="10.26953125" style="681" customWidth="1"/>
    <col min="5897" max="5897" width="2.453125" style="681" customWidth="1"/>
    <col min="5898" max="5898" width="0.26953125" style="681" customWidth="1"/>
    <col min="5899" max="5899" width="4" style="681" customWidth="1"/>
    <col min="5900" max="5900" width="0.26953125" style="681" customWidth="1"/>
    <col min="5901" max="5901" width="4.453125" style="681" customWidth="1"/>
    <col min="5902" max="5902" width="0.7265625" style="681" customWidth="1"/>
    <col min="5903" max="5903" width="47.1796875" style="681" customWidth="1"/>
    <col min="5904" max="5904" width="1.1796875" style="681" customWidth="1"/>
    <col min="5905" max="5905" width="9" style="681" customWidth="1"/>
    <col min="5906" max="5906" width="1" style="681" customWidth="1"/>
    <col min="5907" max="5907" width="7.54296875" style="681" customWidth="1"/>
    <col min="5908" max="5908" width="0.453125" style="681" customWidth="1"/>
    <col min="5909" max="5909" width="3.7265625" style="681" customWidth="1"/>
    <col min="5910" max="5910" width="8.1796875" style="681" customWidth="1"/>
    <col min="5911" max="6144" width="10.26953125" style="681"/>
    <col min="6145" max="6145" width="4.1796875" style="681" customWidth="1"/>
    <col min="6146" max="6146" width="5.26953125" style="681" customWidth="1"/>
    <col min="6147" max="6147" width="68.7265625" style="681" customWidth="1"/>
    <col min="6148" max="6148" width="13.81640625" style="681" customWidth="1"/>
    <col min="6149" max="6149" width="14.1796875" style="681" customWidth="1"/>
    <col min="6150" max="6150" width="4.1796875" style="681" customWidth="1"/>
    <col min="6151" max="6152" width="10.26953125" style="681" customWidth="1"/>
    <col min="6153" max="6153" width="2.453125" style="681" customWidth="1"/>
    <col min="6154" max="6154" width="0.26953125" style="681" customWidth="1"/>
    <col min="6155" max="6155" width="4" style="681" customWidth="1"/>
    <col min="6156" max="6156" width="0.26953125" style="681" customWidth="1"/>
    <col min="6157" max="6157" width="4.453125" style="681" customWidth="1"/>
    <col min="6158" max="6158" width="0.7265625" style="681" customWidth="1"/>
    <col min="6159" max="6159" width="47.1796875" style="681" customWidth="1"/>
    <col min="6160" max="6160" width="1.1796875" style="681" customWidth="1"/>
    <col min="6161" max="6161" width="9" style="681" customWidth="1"/>
    <col min="6162" max="6162" width="1" style="681" customWidth="1"/>
    <col min="6163" max="6163" width="7.54296875" style="681" customWidth="1"/>
    <col min="6164" max="6164" width="0.453125" style="681" customWidth="1"/>
    <col min="6165" max="6165" width="3.7265625" style="681" customWidth="1"/>
    <col min="6166" max="6166" width="8.1796875" style="681" customWidth="1"/>
    <col min="6167" max="6400" width="10.26953125" style="681"/>
    <col min="6401" max="6401" width="4.1796875" style="681" customWidth="1"/>
    <col min="6402" max="6402" width="5.26953125" style="681" customWidth="1"/>
    <col min="6403" max="6403" width="68.7265625" style="681" customWidth="1"/>
    <col min="6404" max="6404" width="13.81640625" style="681" customWidth="1"/>
    <col min="6405" max="6405" width="14.1796875" style="681" customWidth="1"/>
    <col min="6406" max="6406" width="4.1796875" style="681" customWidth="1"/>
    <col min="6407" max="6408" width="10.26953125" style="681" customWidth="1"/>
    <col min="6409" max="6409" width="2.453125" style="681" customWidth="1"/>
    <col min="6410" max="6410" width="0.26953125" style="681" customWidth="1"/>
    <col min="6411" max="6411" width="4" style="681" customWidth="1"/>
    <col min="6412" max="6412" width="0.26953125" style="681" customWidth="1"/>
    <col min="6413" max="6413" width="4.453125" style="681" customWidth="1"/>
    <col min="6414" max="6414" width="0.7265625" style="681" customWidth="1"/>
    <col min="6415" max="6415" width="47.1796875" style="681" customWidth="1"/>
    <col min="6416" max="6416" width="1.1796875" style="681" customWidth="1"/>
    <col min="6417" max="6417" width="9" style="681" customWidth="1"/>
    <col min="6418" max="6418" width="1" style="681" customWidth="1"/>
    <col min="6419" max="6419" width="7.54296875" style="681" customWidth="1"/>
    <col min="6420" max="6420" width="0.453125" style="681" customWidth="1"/>
    <col min="6421" max="6421" width="3.7265625" style="681" customWidth="1"/>
    <col min="6422" max="6422" width="8.1796875" style="681" customWidth="1"/>
    <col min="6423" max="6656" width="10.26953125" style="681"/>
    <col min="6657" max="6657" width="4.1796875" style="681" customWidth="1"/>
    <col min="6658" max="6658" width="5.26953125" style="681" customWidth="1"/>
    <col min="6659" max="6659" width="68.7265625" style="681" customWidth="1"/>
    <col min="6660" max="6660" width="13.81640625" style="681" customWidth="1"/>
    <col min="6661" max="6661" width="14.1796875" style="681" customWidth="1"/>
    <col min="6662" max="6662" width="4.1796875" style="681" customWidth="1"/>
    <col min="6663" max="6664" width="10.26953125" style="681" customWidth="1"/>
    <col min="6665" max="6665" width="2.453125" style="681" customWidth="1"/>
    <col min="6666" max="6666" width="0.26953125" style="681" customWidth="1"/>
    <col min="6667" max="6667" width="4" style="681" customWidth="1"/>
    <col min="6668" max="6668" width="0.26953125" style="681" customWidth="1"/>
    <col min="6669" max="6669" width="4.453125" style="681" customWidth="1"/>
    <col min="6670" max="6670" width="0.7265625" style="681" customWidth="1"/>
    <col min="6671" max="6671" width="47.1796875" style="681" customWidth="1"/>
    <col min="6672" max="6672" width="1.1796875" style="681" customWidth="1"/>
    <col min="6673" max="6673" width="9" style="681" customWidth="1"/>
    <col min="6674" max="6674" width="1" style="681" customWidth="1"/>
    <col min="6675" max="6675" width="7.54296875" style="681" customWidth="1"/>
    <col min="6676" max="6676" width="0.453125" style="681" customWidth="1"/>
    <col min="6677" max="6677" width="3.7265625" style="681" customWidth="1"/>
    <col min="6678" max="6678" width="8.1796875" style="681" customWidth="1"/>
    <col min="6679" max="6912" width="10.26953125" style="681"/>
    <col min="6913" max="6913" width="4.1796875" style="681" customWidth="1"/>
    <col min="6914" max="6914" width="5.26953125" style="681" customWidth="1"/>
    <col min="6915" max="6915" width="68.7265625" style="681" customWidth="1"/>
    <col min="6916" max="6916" width="13.81640625" style="681" customWidth="1"/>
    <col min="6917" max="6917" width="14.1796875" style="681" customWidth="1"/>
    <col min="6918" max="6918" width="4.1796875" style="681" customWidth="1"/>
    <col min="6919" max="6920" width="10.26953125" style="681" customWidth="1"/>
    <col min="6921" max="6921" width="2.453125" style="681" customWidth="1"/>
    <col min="6922" max="6922" width="0.26953125" style="681" customWidth="1"/>
    <col min="6923" max="6923" width="4" style="681" customWidth="1"/>
    <col min="6924" max="6924" width="0.26953125" style="681" customWidth="1"/>
    <col min="6925" max="6925" width="4.453125" style="681" customWidth="1"/>
    <col min="6926" max="6926" width="0.7265625" style="681" customWidth="1"/>
    <col min="6927" max="6927" width="47.1796875" style="681" customWidth="1"/>
    <col min="6928" max="6928" width="1.1796875" style="681" customWidth="1"/>
    <col min="6929" max="6929" width="9" style="681" customWidth="1"/>
    <col min="6930" max="6930" width="1" style="681" customWidth="1"/>
    <col min="6931" max="6931" width="7.54296875" style="681" customWidth="1"/>
    <col min="6932" max="6932" width="0.453125" style="681" customWidth="1"/>
    <col min="6933" max="6933" width="3.7265625" style="681" customWidth="1"/>
    <col min="6934" max="6934" width="8.1796875" style="681" customWidth="1"/>
    <col min="6935" max="7168" width="10.26953125" style="681"/>
    <col min="7169" max="7169" width="4.1796875" style="681" customWidth="1"/>
    <col min="7170" max="7170" width="5.26953125" style="681" customWidth="1"/>
    <col min="7171" max="7171" width="68.7265625" style="681" customWidth="1"/>
    <col min="7172" max="7172" width="13.81640625" style="681" customWidth="1"/>
    <col min="7173" max="7173" width="14.1796875" style="681" customWidth="1"/>
    <col min="7174" max="7174" width="4.1796875" style="681" customWidth="1"/>
    <col min="7175" max="7176" width="10.26953125" style="681" customWidth="1"/>
    <col min="7177" max="7177" width="2.453125" style="681" customWidth="1"/>
    <col min="7178" max="7178" width="0.26953125" style="681" customWidth="1"/>
    <col min="7179" max="7179" width="4" style="681" customWidth="1"/>
    <col min="7180" max="7180" width="0.26953125" style="681" customWidth="1"/>
    <col min="7181" max="7181" width="4.453125" style="681" customWidth="1"/>
    <col min="7182" max="7182" width="0.7265625" style="681" customWidth="1"/>
    <col min="7183" max="7183" width="47.1796875" style="681" customWidth="1"/>
    <col min="7184" max="7184" width="1.1796875" style="681" customWidth="1"/>
    <col min="7185" max="7185" width="9" style="681" customWidth="1"/>
    <col min="7186" max="7186" width="1" style="681" customWidth="1"/>
    <col min="7187" max="7187" width="7.54296875" style="681" customWidth="1"/>
    <col min="7188" max="7188" width="0.453125" style="681" customWidth="1"/>
    <col min="7189" max="7189" width="3.7265625" style="681" customWidth="1"/>
    <col min="7190" max="7190" width="8.1796875" style="681" customWidth="1"/>
    <col min="7191" max="7424" width="10.26953125" style="681"/>
    <col min="7425" max="7425" width="4.1796875" style="681" customWidth="1"/>
    <col min="7426" max="7426" width="5.26953125" style="681" customWidth="1"/>
    <col min="7427" max="7427" width="68.7265625" style="681" customWidth="1"/>
    <col min="7428" max="7428" width="13.81640625" style="681" customWidth="1"/>
    <col min="7429" max="7429" width="14.1796875" style="681" customWidth="1"/>
    <col min="7430" max="7430" width="4.1796875" style="681" customWidth="1"/>
    <col min="7431" max="7432" width="10.26953125" style="681" customWidth="1"/>
    <col min="7433" max="7433" width="2.453125" style="681" customWidth="1"/>
    <col min="7434" max="7434" width="0.26953125" style="681" customWidth="1"/>
    <col min="7435" max="7435" width="4" style="681" customWidth="1"/>
    <col min="7436" max="7436" width="0.26953125" style="681" customWidth="1"/>
    <col min="7437" max="7437" width="4.453125" style="681" customWidth="1"/>
    <col min="7438" max="7438" width="0.7265625" style="681" customWidth="1"/>
    <col min="7439" max="7439" width="47.1796875" style="681" customWidth="1"/>
    <col min="7440" max="7440" width="1.1796875" style="681" customWidth="1"/>
    <col min="7441" max="7441" width="9" style="681" customWidth="1"/>
    <col min="7442" max="7442" width="1" style="681" customWidth="1"/>
    <col min="7443" max="7443" width="7.54296875" style="681" customWidth="1"/>
    <col min="7444" max="7444" width="0.453125" style="681" customWidth="1"/>
    <col min="7445" max="7445" width="3.7265625" style="681" customWidth="1"/>
    <col min="7446" max="7446" width="8.1796875" style="681" customWidth="1"/>
    <col min="7447" max="7680" width="10.26953125" style="681"/>
    <col min="7681" max="7681" width="4.1796875" style="681" customWidth="1"/>
    <col min="7682" max="7682" width="5.26953125" style="681" customWidth="1"/>
    <col min="7683" max="7683" width="68.7265625" style="681" customWidth="1"/>
    <col min="7684" max="7684" width="13.81640625" style="681" customWidth="1"/>
    <col min="7685" max="7685" width="14.1796875" style="681" customWidth="1"/>
    <col min="7686" max="7686" width="4.1796875" style="681" customWidth="1"/>
    <col min="7687" max="7688" width="10.26953125" style="681" customWidth="1"/>
    <col min="7689" max="7689" width="2.453125" style="681" customWidth="1"/>
    <col min="7690" max="7690" width="0.26953125" style="681" customWidth="1"/>
    <col min="7691" max="7691" width="4" style="681" customWidth="1"/>
    <col min="7692" max="7692" width="0.26953125" style="681" customWidth="1"/>
    <col min="7693" max="7693" width="4.453125" style="681" customWidth="1"/>
    <col min="7694" max="7694" width="0.7265625" style="681" customWidth="1"/>
    <col min="7695" max="7695" width="47.1796875" style="681" customWidth="1"/>
    <col min="7696" max="7696" width="1.1796875" style="681" customWidth="1"/>
    <col min="7697" max="7697" width="9" style="681" customWidth="1"/>
    <col min="7698" max="7698" width="1" style="681" customWidth="1"/>
    <col min="7699" max="7699" width="7.54296875" style="681" customWidth="1"/>
    <col min="7700" max="7700" width="0.453125" style="681" customWidth="1"/>
    <col min="7701" max="7701" width="3.7265625" style="681" customWidth="1"/>
    <col min="7702" max="7702" width="8.1796875" style="681" customWidth="1"/>
    <col min="7703" max="7936" width="10.26953125" style="681"/>
    <col min="7937" max="7937" width="4.1796875" style="681" customWidth="1"/>
    <col min="7938" max="7938" width="5.26953125" style="681" customWidth="1"/>
    <col min="7939" max="7939" width="68.7265625" style="681" customWidth="1"/>
    <col min="7940" max="7940" width="13.81640625" style="681" customWidth="1"/>
    <col min="7941" max="7941" width="14.1796875" style="681" customWidth="1"/>
    <col min="7942" max="7942" width="4.1796875" style="681" customWidth="1"/>
    <col min="7943" max="7944" width="10.26953125" style="681" customWidth="1"/>
    <col min="7945" max="7945" width="2.453125" style="681" customWidth="1"/>
    <col min="7946" max="7946" width="0.26953125" style="681" customWidth="1"/>
    <col min="7947" max="7947" width="4" style="681" customWidth="1"/>
    <col min="7948" max="7948" width="0.26953125" style="681" customWidth="1"/>
    <col min="7949" max="7949" width="4.453125" style="681" customWidth="1"/>
    <col min="7950" max="7950" width="0.7265625" style="681" customWidth="1"/>
    <col min="7951" max="7951" width="47.1796875" style="681" customWidth="1"/>
    <col min="7952" max="7952" width="1.1796875" style="681" customWidth="1"/>
    <col min="7953" max="7953" width="9" style="681" customWidth="1"/>
    <col min="7954" max="7954" width="1" style="681" customWidth="1"/>
    <col min="7955" max="7955" width="7.54296875" style="681" customWidth="1"/>
    <col min="7956" max="7956" width="0.453125" style="681" customWidth="1"/>
    <col min="7957" max="7957" width="3.7265625" style="681" customWidth="1"/>
    <col min="7958" max="7958" width="8.1796875" style="681" customWidth="1"/>
    <col min="7959" max="8192" width="10.26953125" style="681"/>
    <col min="8193" max="8193" width="4.1796875" style="681" customWidth="1"/>
    <col min="8194" max="8194" width="5.26953125" style="681" customWidth="1"/>
    <col min="8195" max="8195" width="68.7265625" style="681" customWidth="1"/>
    <col min="8196" max="8196" width="13.81640625" style="681" customWidth="1"/>
    <col min="8197" max="8197" width="14.1796875" style="681" customWidth="1"/>
    <col min="8198" max="8198" width="4.1796875" style="681" customWidth="1"/>
    <col min="8199" max="8200" width="10.26953125" style="681" customWidth="1"/>
    <col min="8201" max="8201" width="2.453125" style="681" customWidth="1"/>
    <col min="8202" max="8202" width="0.26953125" style="681" customWidth="1"/>
    <col min="8203" max="8203" width="4" style="681" customWidth="1"/>
    <col min="8204" max="8204" width="0.26953125" style="681" customWidth="1"/>
    <col min="8205" max="8205" width="4.453125" style="681" customWidth="1"/>
    <col min="8206" max="8206" width="0.7265625" style="681" customWidth="1"/>
    <col min="8207" max="8207" width="47.1796875" style="681" customWidth="1"/>
    <col min="8208" max="8208" width="1.1796875" style="681" customWidth="1"/>
    <col min="8209" max="8209" width="9" style="681" customWidth="1"/>
    <col min="8210" max="8210" width="1" style="681" customWidth="1"/>
    <col min="8211" max="8211" width="7.54296875" style="681" customWidth="1"/>
    <col min="8212" max="8212" width="0.453125" style="681" customWidth="1"/>
    <col min="8213" max="8213" width="3.7265625" style="681" customWidth="1"/>
    <col min="8214" max="8214" width="8.1796875" style="681" customWidth="1"/>
    <col min="8215" max="8448" width="10.26953125" style="681"/>
    <col min="8449" max="8449" width="4.1796875" style="681" customWidth="1"/>
    <col min="8450" max="8450" width="5.26953125" style="681" customWidth="1"/>
    <col min="8451" max="8451" width="68.7265625" style="681" customWidth="1"/>
    <col min="8452" max="8452" width="13.81640625" style="681" customWidth="1"/>
    <col min="8453" max="8453" width="14.1796875" style="681" customWidth="1"/>
    <col min="8454" max="8454" width="4.1796875" style="681" customWidth="1"/>
    <col min="8455" max="8456" width="10.26953125" style="681" customWidth="1"/>
    <col min="8457" max="8457" width="2.453125" style="681" customWidth="1"/>
    <col min="8458" max="8458" width="0.26953125" style="681" customWidth="1"/>
    <col min="8459" max="8459" width="4" style="681" customWidth="1"/>
    <col min="8460" max="8460" width="0.26953125" style="681" customWidth="1"/>
    <col min="8461" max="8461" width="4.453125" style="681" customWidth="1"/>
    <col min="8462" max="8462" width="0.7265625" style="681" customWidth="1"/>
    <col min="8463" max="8463" width="47.1796875" style="681" customWidth="1"/>
    <col min="8464" max="8464" width="1.1796875" style="681" customWidth="1"/>
    <col min="8465" max="8465" width="9" style="681" customWidth="1"/>
    <col min="8466" max="8466" width="1" style="681" customWidth="1"/>
    <col min="8467" max="8467" width="7.54296875" style="681" customWidth="1"/>
    <col min="8468" max="8468" width="0.453125" style="681" customWidth="1"/>
    <col min="8469" max="8469" width="3.7265625" style="681" customWidth="1"/>
    <col min="8470" max="8470" width="8.1796875" style="681" customWidth="1"/>
    <col min="8471" max="8704" width="10.26953125" style="681"/>
    <col min="8705" max="8705" width="4.1796875" style="681" customWidth="1"/>
    <col min="8706" max="8706" width="5.26953125" style="681" customWidth="1"/>
    <col min="8707" max="8707" width="68.7265625" style="681" customWidth="1"/>
    <col min="8708" max="8708" width="13.81640625" style="681" customWidth="1"/>
    <col min="8709" max="8709" width="14.1796875" style="681" customWidth="1"/>
    <col min="8710" max="8710" width="4.1796875" style="681" customWidth="1"/>
    <col min="8711" max="8712" width="10.26953125" style="681" customWidth="1"/>
    <col min="8713" max="8713" width="2.453125" style="681" customWidth="1"/>
    <col min="8714" max="8714" width="0.26953125" style="681" customWidth="1"/>
    <col min="8715" max="8715" width="4" style="681" customWidth="1"/>
    <col min="8716" max="8716" width="0.26953125" style="681" customWidth="1"/>
    <col min="8717" max="8717" width="4.453125" style="681" customWidth="1"/>
    <col min="8718" max="8718" width="0.7265625" style="681" customWidth="1"/>
    <col min="8719" max="8719" width="47.1796875" style="681" customWidth="1"/>
    <col min="8720" max="8720" width="1.1796875" style="681" customWidth="1"/>
    <col min="8721" max="8721" width="9" style="681" customWidth="1"/>
    <col min="8722" max="8722" width="1" style="681" customWidth="1"/>
    <col min="8723" max="8723" width="7.54296875" style="681" customWidth="1"/>
    <col min="8724" max="8724" width="0.453125" style="681" customWidth="1"/>
    <col min="8725" max="8725" width="3.7265625" style="681" customWidth="1"/>
    <col min="8726" max="8726" width="8.1796875" style="681" customWidth="1"/>
    <col min="8727" max="8960" width="10.26953125" style="681"/>
    <col min="8961" max="8961" width="4.1796875" style="681" customWidth="1"/>
    <col min="8962" max="8962" width="5.26953125" style="681" customWidth="1"/>
    <col min="8963" max="8963" width="68.7265625" style="681" customWidth="1"/>
    <col min="8964" max="8964" width="13.81640625" style="681" customWidth="1"/>
    <col min="8965" max="8965" width="14.1796875" style="681" customWidth="1"/>
    <col min="8966" max="8966" width="4.1796875" style="681" customWidth="1"/>
    <col min="8967" max="8968" width="10.26953125" style="681" customWidth="1"/>
    <col min="8969" max="8969" width="2.453125" style="681" customWidth="1"/>
    <col min="8970" max="8970" width="0.26953125" style="681" customWidth="1"/>
    <col min="8971" max="8971" width="4" style="681" customWidth="1"/>
    <col min="8972" max="8972" width="0.26953125" style="681" customWidth="1"/>
    <col min="8973" max="8973" width="4.453125" style="681" customWidth="1"/>
    <col min="8974" max="8974" width="0.7265625" style="681" customWidth="1"/>
    <col min="8975" max="8975" width="47.1796875" style="681" customWidth="1"/>
    <col min="8976" max="8976" width="1.1796875" style="681" customWidth="1"/>
    <col min="8977" max="8977" width="9" style="681" customWidth="1"/>
    <col min="8978" max="8978" width="1" style="681" customWidth="1"/>
    <col min="8979" max="8979" width="7.54296875" style="681" customWidth="1"/>
    <col min="8980" max="8980" width="0.453125" style="681" customWidth="1"/>
    <col min="8981" max="8981" width="3.7265625" style="681" customWidth="1"/>
    <col min="8982" max="8982" width="8.1796875" style="681" customWidth="1"/>
    <col min="8983" max="9216" width="10.26953125" style="681"/>
    <col min="9217" max="9217" width="4.1796875" style="681" customWidth="1"/>
    <col min="9218" max="9218" width="5.26953125" style="681" customWidth="1"/>
    <col min="9219" max="9219" width="68.7265625" style="681" customWidth="1"/>
    <col min="9220" max="9220" width="13.81640625" style="681" customWidth="1"/>
    <col min="9221" max="9221" width="14.1796875" style="681" customWidth="1"/>
    <col min="9222" max="9222" width="4.1796875" style="681" customWidth="1"/>
    <col min="9223" max="9224" width="10.26953125" style="681" customWidth="1"/>
    <col min="9225" max="9225" width="2.453125" style="681" customWidth="1"/>
    <col min="9226" max="9226" width="0.26953125" style="681" customWidth="1"/>
    <col min="9227" max="9227" width="4" style="681" customWidth="1"/>
    <col min="9228" max="9228" width="0.26953125" style="681" customWidth="1"/>
    <col min="9229" max="9229" width="4.453125" style="681" customWidth="1"/>
    <col min="9230" max="9230" width="0.7265625" style="681" customWidth="1"/>
    <col min="9231" max="9231" width="47.1796875" style="681" customWidth="1"/>
    <col min="9232" max="9232" width="1.1796875" style="681" customWidth="1"/>
    <col min="9233" max="9233" width="9" style="681" customWidth="1"/>
    <col min="9234" max="9234" width="1" style="681" customWidth="1"/>
    <col min="9235" max="9235" width="7.54296875" style="681" customWidth="1"/>
    <col min="9236" max="9236" width="0.453125" style="681" customWidth="1"/>
    <col min="9237" max="9237" width="3.7265625" style="681" customWidth="1"/>
    <col min="9238" max="9238" width="8.1796875" style="681" customWidth="1"/>
    <col min="9239" max="9472" width="10.26953125" style="681"/>
    <col min="9473" max="9473" width="4.1796875" style="681" customWidth="1"/>
    <col min="9474" max="9474" width="5.26953125" style="681" customWidth="1"/>
    <col min="9475" max="9475" width="68.7265625" style="681" customWidth="1"/>
    <col min="9476" max="9476" width="13.81640625" style="681" customWidth="1"/>
    <col min="9477" max="9477" width="14.1796875" style="681" customWidth="1"/>
    <col min="9478" max="9478" width="4.1796875" style="681" customWidth="1"/>
    <col min="9479" max="9480" width="10.26953125" style="681" customWidth="1"/>
    <col min="9481" max="9481" width="2.453125" style="681" customWidth="1"/>
    <col min="9482" max="9482" width="0.26953125" style="681" customWidth="1"/>
    <col min="9483" max="9483" width="4" style="681" customWidth="1"/>
    <col min="9484" max="9484" width="0.26953125" style="681" customWidth="1"/>
    <col min="9485" max="9485" width="4.453125" style="681" customWidth="1"/>
    <col min="9486" max="9486" width="0.7265625" style="681" customWidth="1"/>
    <col min="9487" max="9487" width="47.1796875" style="681" customWidth="1"/>
    <col min="9488" max="9488" width="1.1796875" style="681" customWidth="1"/>
    <col min="9489" max="9489" width="9" style="681" customWidth="1"/>
    <col min="9490" max="9490" width="1" style="681" customWidth="1"/>
    <col min="9491" max="9491" width="7.54296875" style="681" customWidth="1"/>
    <col min="9492" max="9492" width="0.453125" style="681" customWidth="1"/>
    <col min="9493" max="9493" width="3.7265625" style="681" customWidth="1"/>
    <col min="9494" max="9494" width="8.1796875" style="681" customWidth="1"/>
    <col min="9495" max="9728" width="10.26953125" style="681"/>
    <col min="9729" max="9729" width="4.1796875" style="681" customWidth="1"/>
    <col min="9730" max="9730" width="5.26953125" style="681" customWidth="1"/>
    <col min="9731" max="9731" width="68.7265625" style="681" customWidth="1"/>
    <col min="9732" max="9732" width="13.81640625" style="681" customWidth="1"/>
    <col min="9733" max="9733" width="14.1796875" style="681" customWidth="1"/>
    <col min="9734" max="9734" width="4.1796875" style="681" customWidth="1"/>
    <col min="9735" max="9736" width="10.26953125" style="681" customWidth="1"/>
    <col min="9737" max="9737" width="2.453125" style="681" customWidth="1"/>
    <col min="9738" max="9738" width="0.26953125" style="681" customWidth="1"/>
    <col min="9739" max="9739" width="4" style="681" customWidth="1"/>
    <col min="9740" max="9740" width="0.26953125" style="681" customWidth="1"/>
    <col min="9741" max="9741" width="4.453125" style="681" customWidth="1"/>
    <col min="9742" max="9742" width="0.7265625" style="681" customWidth="1"/>
    <col min="9743" max="9743" width="47.1796875" style="681" customWidth="1"/>
    <col min="9744" max="9744" width="1.1796875" style="681" customWidth="1"/>
    <col min="9745" max="9745" width="9" style="681" customWidth="1"/>
    <col min="9746" max="9746" width="1" style="681" customWidth="1"/>
    <col min="9747" max="9747" width="7.54296875" style="681" customWidth="1"/>
    <col min="9748" max="9748" width="0.453125" style="681" customWidth="1"/>
    <col min="9749" max="9749" width="3.7265625" style="681" customWidth="1"/>
    <col min="9750" max="9750" width="8.1796875" style="681" customWidth="1"/>
    <col min="9751" max="9984" width="10.26953125" style="681"/>
    <col min="9985" max="9985" width="4.1796875" style="681" customWidth="1"/>
    <col min="9986" max="9986" width="5.26953125" style="681" customWidth="1"/>
    <col min="9987" max="9987" width="68.7265625" style="681" customWidth="1"/>
    <col min="9988" max="9988" width="13.81640625" style="681" customWidth="1"/>
    <col min="9989" max="9989" width="14.1796875" style="681" customWidth="1"/>
    <col min="9990" max="9990" width="4.1796875" style="681" customWidth="1"/>
    <col min="9991" max="9992" width="10.26953125" style="681" customWidth="1"/>
    <col min="9993" max="9993" width="2.453125" style="681" customWidth="1"/>
    <col min="9994" max="9994" width="0.26953125" style="681" customWidth="1"/>
    <col min="9995" max="9995" width="4" style="681" customWidth="1"/>
    <col min="9996" max="9996" width="0.26953125" style="681" customWidth="1"/>
    <col min="9997" max="9997" width="4.453125" style="681" customWidth="1"/>
    <col min="9998" max="9998" width="0.7265625" style="681" customWidth="1"/>
    <col min="9999" max="9999" width="47.1796875" style="681" customWidth="1"/>
    <col min="10000" max="10000" width="1.1796875" style="681" customWidth="1"/>
    <col min="10001" max="10001" width="9" style="681" customWidth="1"/>
    <col min="10002" max="10002" width="1" style="681" customWidth="1"/>
    <col min="10003" max="10003" width="7.54296875" style="681" customWidth="1"/>
    <col min="10004" max="10004" width="0.453125" style="681" customWidth="1"/>
    <col min="10005" max="10005" width="3.7265625" style="681" customWidth="1"/>
    <col min="10006" max="10006" width="8.1796875" style="681" customWidth="1"/>
    <col min="10007" max="10240" width="10.26953125" style="681"/>
    <col min="10241" max="10241" width="4.1796875" style="681" customWidth="1"/>
    <col min="10242" max="10242" width="5.26953125" style="681" customWidth="1"/>
    <col min="10243" max="10243" width="68.7265625" style="681" customWidth="1"/>
    <col min="10244" max="10244" width="13.81640625" style="681" customWidth="1"/>
    <col min="10245" max="10245" width="14.1796875" style="681" customWidth="1"/>
    <col min="10246" max="10246" width="4.1796875" style="681" customWidth="1"/>
    <col min="10247" max="10248" width="10.26953125" style="681" customWidth="1"/>
    <col min="10249" max="10249" width="2.453125" style="681" customWidth="1"/>
    <col min="10250" max="10250" width="0.26953125" style="681" customWidth="1"/>
    <col min="10251" max="10251" width="4" style="681" customWidth="1"/>
    <col min="10252" max="10252" width="0.26953125" style="681" customWidth="1"/>
    <col min="10253" max="10253" width="4.453125" style="681" customWidth="1"/>
    <col min="10254" max="10254" width="0.7265625" style="681" customWidth="1"/>
    <col min="10255" max="10255" width="47.1796875" style="681" customWidth="1"/>
    <col min="10256" max="10256" width="1.1796875" style="681" customWidth="1"/>
    <col min="10257" max="10257" width="9" style="681" customWidth="1"/>
    <col min="10258" max="10258" width="1" style="681" customWidth="1"/>
    <col min="10259" max="10259" width="7.54296875" style="681" customWidth="1"/>
    <col min="10260" max="10260" width="0.453125" style="681" customWidth="1"/>
    <col min="10261" max="10261" width="3.7265625" style="681" customWidth="1"/>
    <col min="10262" max="10262" width="8.1796875" style="681" customWidth="1"/>
    <col min="10263" max="10496" width="10.26953125" style="681"/>
    <col min="10497" max="10497" width="4.1796875" style="681" customWidth="1"/>
    <col min="10498" max="10498" width="5.26953125" style="681" customWidth="1"/>
    <col min="10499" max="10499" width="68.7265625" style="681" customWidth="1"/>
    <col min="10500" max="10500" width="13.81640625" style="681" customWidth="1"/>
    <col min="10501" max="10501" width="14.1796875" style="681" customWidth="1"/>
    <col min="10502" max="10502" width="4.1796875" style="681" customWidth="1"/>
    <col min="10503" max="10504" width="10.26953125" style="681" customWidth="1"/>
    <col min="10505" max="10505" width="2.453125" style="681" customWidth="1"/>
    <col min="10506" max="10506" width="0.26953125" style="681" customWidth="1"/>
    <col min="10507" max="10507" width="4" style="681" customWidth="1"/>
    <col min="10508" max="10508" width="0.26953125" style="681" customWidth="1"/>
    <col min="10509" max="10509" width="4.453125" style="681" customWidth="1"/>
    <col min="10510" max="10510" width="0.7265625" style="681" customWidth="1"/>
    <col min="10511" max="10511" width="47.1796875" style="681" customWidth="1"/>
    <col min="10512" max="10512" width="1.1796875" style="681" customWidth="1"/>
    <col min="10513" max="10513" width="9" style="681" customWidth="1"/>
    <col min="10514" max="10514" width="1" style="681" customWidth="1"/>
    <col min="10515" max="10515" width="7.54296875" style="681" customWidth="1"/>
    <col min="10516" max="10516" width="0.453125" style="681" customWidth="1"/>
    <col min="10517" max="10517" width="3.7265625" style="681" customWidth="1"/>
    <col min="10518" max="10518" width="8.1796875" style="681" customWidth="1"/>
    <col min="10519" max="10752" width="10.26953125" style="681"/>
    <col min="10753" max="10753" width="4.1796875" style="681" customWidth="1"/>
    <col min="10754" max="10754" width="5.26953125" style="681" customWidth="1"/>
    <col min="10755" max="10755" width="68.7265625" style="681" customWidth="1"/>
    <col min="10756" max="10756" width="13.81640625" style="681" customWidth="1"/>
    <col min="10757" max="10757" width="14.1796875" style="681" customWidth="1"/>
    <col min="10758" max="10758" width="4.1796875" style="681" customWidth="1"/>
    <col min="10759" max="10760" width="10.26953125" style="681" customWidth="1"/>
    <col min="10761" max="10761" width="2.453125" style="681" customWidth="1"/>
    <col min="10762" max="10762" width="0.26953125" style="681" customWidth="1"/>
    <col min="10763" max="10763" width="4" style="681" customWidth="1"/>
    <col min="10764" max="10764" width="0.26953125" style="681" customWidth="1"/>
    <col min="10765" max="10765" width="4.453125" style="681" customWidth="1"/>
    <col min="10766" max="10766" width="0.7265625" style="681" customWidth="1"/>
    <col min="10767" max="10767" width="47.1796875" style="681" customWidth="1"/>
    <col min="10768" max="10768" width="1.1796875" style="681" customWidth="1"/>
    <col min="10769" max="10769" width="9" style="681" customWidth="1"/>
    <col min="10770" max="10770" width="1" style="681" customWidth="1"/>
    <col min="10771" max="10771" width="7.54296875" style="681" customWidth="1"/>
    <col min="10772" max="10772" width="0.453125" style="681" customWidth="1"/>
    <col min="10773" max="10773" width="3.7265625" style="681" customWidth="1"/>
    <col min="10774" max="10774" width="8.1796875" style="681" customWidth="1"/>
    <col min="10775" max="11008" width="10.26953125" style="681"/>
    <col min="11009" max="11009" width="4.1796875" style="681" customWidth="1"/>
    <col min="11010" max="11010" width="5.26953125" style="681" customWidth="1"/>
    <col min="11011" max="11011" width="68.7265625" style="681" customWidth="1"/>
    <col min="11012" max="11012" width="13.81640625" style="681" customWidth="1"/>
    <col min="11013" max="11013" width="14.1796875" style="681" customWidth="1"/>
    <col min="11014" max="11014" width="4.1796875" style="681" customWidth="1"/>
    <col min="11015" max="11016" width="10.26953125" style="681" customWidth="1"/>
    <col min="11017" max="11017" width="2.453125" style="681" customWidth="1"/>
    <col min="11018" max="11018" width="0.26953125" style="681" customWidth="1"/>
    <col min="11019" max="11019" width="4" style="681" customWidth="1"/>
    <col min="11020" max="11020" width="0.26953125" style="681" customWidth="1"/>
    <col min="11021" max="11021" width="4.453125" style="681" customWidth="1"/>
    <col min="11022" max="11022" width="0.7265625" style="681" customWidth="1"/>
    <col min="11023" max="11023" width="47.1796875" style="681" customWidth="1"/>
    <col min="11024" max="11024" width="1.1796875" style="681" customWidth="1"/>
    <col min="11025" max="11025" width="9" style="681" customWidth="1"/>
    <col min="11026" max="11026" width="1" style="681" customWidth="1"/>
    <col min="11027" max="11027" width="7.54296875" style="681" customWidth="1"/>
    <col min="11028" max="11028" width="0.453125" style="681" customWidth="1"/>
    <col min="11029" max="11029" width="3.7265625" style="681" customWidth="1"/>
    <col min="11030" max="11030" width="8.1796875" style="681" customWidth="1"/>
    <col min="11031" max="11264" width="10.26953125" style="681"/>
    <col min="11265" max="11265" width="4.1796875" style="681" customWidth="1"/>
    <col min="11266" max="11266" width="5.26953125" style="681" customWidth="1"/>
    <col min="11267" max="11267" width="68.7265625" style="681" customWidth="1"/>
    <col min="11268" max="11268" width="13.81640625" style="681" customWidth="1"/>
    <col min="11269" max="11269" width="14.1796875" style="681" customWidth="1"/>
    <col min="11270" max="11270" width="4.1796875" style="681" customWidth="1"/>
    <col min="11271" max="11272" width="10.26953125" style="681" customWidth="1"/>
    <col min="11273" max="11273" width="2.453125" style="681" customWidth="1"/>
    <col min="11274" max="11274" width="0.26953125" style="681" customWidth="1"/>
    <col min="11275" max="11275" width="4" style="681" customWidth="1"/>
    <col min="11276" max="11276" width="0.26953125" style="681" customWidth="1"/>
    <col min="11277" max="11277" width="4.453125" style="681" customWidth="1"/>
    <col min="11278" max="11278" width="0.7265625" style="681" customWidth="1"/>
    <col min="11279" max="11279" width="47.1796875" style="681" customWidth="1"/>
    <col min="11280" max="11280" width="1.1796875" style="681" customWidth="1"/>
    <col min="11281" max="11281" width="9" style="681" customWidth="1"/>
    <col min="11282" max="11282" width="1" style="681" customWidth="1"/>
    <col min="11283" max="11283" width="7.54296875" style="681" customWidth="1"/>
    <col min="11284" max="11284" width="0.453125" style="681" customWidth="1"/>
    <col min="11285" max="11285" width="3.7265625" style="681" customWidth="1"/>
    <col min="11286" max="11286" width="8.1796875" style="681" customWidth="1"/>
    <col min="11287" max="11520" width="10.26953125" style="681"/>
    <col min="11521" max="11521" width="4.1796875" style="681" customWidth="1"/>
    <col min="11522" max="11522" width="5.26953125" style="681" customWidth="1"/>
    <col min="11523" max="11523" width="68.7265625" style="681" customWidth="1"/>
    <col min="11524" max="11524" width="13.81640625" style="681" customWidth="1"/>
    <col min="11525" max="11525" width="14.1796875" style="681" customWidth="1"/>
    <col min="11526" max="11526" width="4.1796875" style="681" customWidth="1"/>
    <col min="11527" max="11528" width="10.26953125" style="681" customWidth="1"/>
    <col min="11529" max="11529" width="2.453125" style="681" customWidth="1"/>
    <col min="11530" max="11530" width="0.26953125" style="681" customWidth="1"/>
    <col min="11531" max="11531" width="4" style="681" customWidth="1"/>
    <col min="11532" max="11532" width="0.26953125" style="681" customWidth="1"/>
    <col min="11533" max="11533" width="4.453125" style="681" customWidth="1"/>
    <col min="11534" max="11534" width="0.7265625" style="681" customWidth="1"/>
    <col min="11535" max="11535" width="47.1796875" style="681" customWidth="1"/>
    <col min="11536" max="11536" width="1.1796875" style="681" customWidth="1"/>
    <col min="11537" max="11537" width="9" style="681" customWidth="1"/>
    <col min="11538" max="11538" width="1" style="681" customWidth="1"/>
    <col min="11539" max="11539" width="7.54296875" style="681" customWidth="1"/>
    <col min="11540" max="11540" width="0.453125" style="681" customWidth="1"/>
    <col min="11541" max="11541" width="3.7265625" style="681" customWidth="1"/>
    <col min="11542" max="11542" width="8.1796875" style="681" customWidth="1"/>
    <col min="11543" max="11776" width="10.26953125" style="681"/>
    <col min="11777" max="11777" width="4.1796875" style="681" customWidth="1"/>
    <col min="11778" max="11778" width="5.26953125" style="681" customWidth="1"/>
    <col min="11779" max="11779" width="68.7265625" style="681" customWidth="1"/>
    <col min="11780" max="11780" width="13.81640625" style="681" customWidth="1"/>
    <col min="11781" max="11781" width="14.1796875" style="681" customWidth="1"/>
    <col min="11782" max="11782" width="4.1796875" style="681" customWidth="1"/>
    <col min="11783" max="11784" width="10.26953125" style="681" customWidth="1"/>
    <col min="11785" max="11785" width="2.453125" style="681" customWidth="1"/>
    <col min="11786" max="11786" width="0.26953125" style="681" customWidth="1"/>
    <col min="11787" max="11787" width="4" style="681" customWidth="1"/>
    <col min="11788" max="11788" width="0.26953125" style="681" customWidth="1"/>
    <col min="11789" max="11789" width="4.453125" style="681" customWidth="1"/>
    <col min="11790" max="11790" width="0.7265625" style="681" customWidth="1"/>
    <col min="11791" max="11791" width="47.1796875" style="681" customWidth="1"/>
    <col min="11792" max="11792" width="1.1796875" style="681" customWidth="1"/>
    <col min="11793" max="11793" width="9" style="681" customWidth="1"/>
    <col min="11794" max="11794" width="1" style="681" customWidth="1"/>
    <col min="11795" max="11795" width="7.54296875" style="681" customWidth="1"/>
    <col min="11796" max="11796" width="0.453125" style="681" customWidth="1"/>
    <col min="11797" max="11797" width="3.7265625" style="681" customWidth="1"/>
    <col min="11798" max="11798" width="8.1796875" style="681" customWidth="1"/>
    <col min="11799" max="12032" width="10.26953125" style="681"/>
    <col min="12033" max="12033" width="4.1796875" style="681" customWidth="1"/>
    <col min="12034" max="12034" width="5.26953125" style="681" customWidth="1"/>
    <col min="12035" max="12035" width="68.7265625" style="681" customWidth="1"/>
    <col min="12036" max="12036" width="13.81640625" style="681" customWidth="1"/>
    <col min="12037" max="12037" width="14.1796875" style="681" customWidth="1"/>
    <col min="12038" max="12038" width="4.1796875" style="681" customWidth="1"/>
    <col min="12039" max="12040" width="10.26953125" style="681" customWidth="1"/>
    <col min="12041" max="12041" width="2.453125" style="681" customWidth="1"/>
    <col min="12042" max="12042" width="0.26953125" style="681" customWidth="1"/>
    <col min="12043" max="12043" width="4" style="681" customWidth="1"/>
    <col min="12044" max="12044" width="0.26953125" style="681" customWidth="1"/>
    <col min="12045" max="12045" width="4.453125" style="681" customWidth="1"/>
    <col min="12046" max="12046" width="0.7265625" style="681" customWidth="1"/>
    <col min="12047" max="12047" width="47.1796875" style="681" customWidth="1"/>
    <col min="12048" max="12048" width="1.1796875" style="681" customWidth="1"/>
    <col min="12049" max="12049" width="9" style="681" customWidth="1"/>
    <col min="12050" max="12050" width="1" style="681" customWidth="1"/>
    <col min="12051" max="12051" width="7.54296875" style="681" customWidth="1"/>
    <col min="12052" max="12052" width="0.453125" style="681" customWidth="1"/>
    <col min="12053" max="12053" width="3.7265625" style="681" customWidth="1"/>
    <col min="12054" max="12054" width="8.1796875" style="681" customWidth="1"/>
    <col min="12055" max="12288" width="10.26953125" style="681"/>
    <col min="12289" max="12289" width="4.1796875" style="681" customWidth="1"/>
    <col min="12290" max="12290" width="5.26953125" style="681" customWidth="1"/>
    <col min="12291" max="12291" width="68.7265625" style="681" customWidth="1"/>
    <col min="12292" max="12292" width="13.81640625" style="681" customWidth="1"/>
    <col min="12293" max="12293" width="14.1796875" style="681" customWidth="1"/>
    <col min="12294" max="12294" width="4.1796875" style="681" customWidth="1"/>
    <col min="12295" max="12296" width="10.26953125" style="681" customWidth="1"/>
    <col min="12297" max="12297" width="2.453125" style="681" customWidth="1"/>
    <col min="12298" max="12298" width="0.26953125" style="681" customWidth="1"/>
    <col min="12299" max="12299" width="4" style="681" customWidth="1"/>
    <col min="12300" max="12300" width="0.26953125" style="681" customWidth="1"/>
    <col min="12301" max="12301" width="4.453125" style="681" customWidth="1"/>
    <col min="12302" max="12302" width="0.7265625" style="681" customWidth="1"/>
    <col min="12303" max="12303" width="47.1796875" style="681" customWidth="1"/>
    <col min="12304" max="12304" width="1.1796875" style="681" customWidth="1"/>
    <col min="12305" max="12305" width="9" style="681" customWidth="1"/>
    <col min="12306" max="12306" width="1" style="681" customWidth="1"/>
    <col min="12307" max="12307" width="7.54296875" style="681" customWidth="1"/>
    <col min="12308" max="12308" width="0.453125" style="681" customWidth="1"/>
    <col min="12309" max="12309" width="3.7265625" style="681" customWidth="1"/>
    <col min="12310" max="12310" width="8.1796875" style="681" customWidth="1"/>
    <col min="12311" max="12544" width="10.26953125" style="681"/>
    <col min="12545" max="12545" width="4.1796875" style="681" customWidth="1"/>
    <col min="12546" max="12546" width="5.26953125" style="681" customWidth="1"/>
    <col min="12547" max="12547" width="68.7265625" style="681" customWidth="1"/>
    <col min="12548" max="12548" width="13.81640625" style="681" customWidth="1"/>
    <col min="12549" max="12549" width="14.1796875" style="681" customWidth="1"/>
    <col min="12550" max="12550" width="4.1796875" style="681" customWidth="1"/>
    <col min="12551" max="12552" width="10.26953125" style="681" customWidth="1"/>
    <col min="12553" max="12553" width="2.453125" style="681" customWidth="1"/>
    <col min="12554" max="12554" width="0.26953125" style="681" customWidth="1"/>
    <col min="12555" max="12555" width="4" style="681" customWidth="1"/>
    <col min="12556" max="12556" width="0.26953125" style="681" customWidth="1"/>
    <col min="12557" max="12557" width="4.453125" style="681" customWidth="1"/>
    <col min="12558" max="12558" width="0.7265625" style="681" customWidth="1"/>
    <col min="12559" max="12559" width="47.1796875" style="681" customWidth="1"/>
    <col min="12560" max="12560" width="1.1796875" style="681" customWidth="1"/>
    <col min="12561" max="12561" width="9" style="681" customWidth="1"/>
    <col min="12562" max="12562" width="1" style="681" customWidth="1"/>
    <col min="12563" max="12563" width="7.54296875" style="681" customWidth="1"/>
    <col min="12564" max="12564" width="0.453125" style="681" customWidth="1"/>
    <col min="12565" max="12565" width="3.7265625" style="681" customWidth="1"/>
    <col min="12566" max="12566" width="8.1796875" style="681" customWidth="1"/>
    <col min="12567" max="12800" width="10.26953125" style="681"/>
    <col min="12801" max="12801" width="4.1796875" style="681" customWidth="1"/>
    <col min="12802" max="12802" width="5.26953125" style="681" customWidth="1"/>
    <col min="12803" max="12803" width="68.7265625" style="681" customWidth="1"/>
    <col min="12804" max="12804" width="13.81640625" style="681" customWidth="1"/>
    <col min="12805" max="12805" width="14.1796875" style="681" customWidth="1"/>
    <col min="12806" max="12806" width="4.1796875" style="681" customWidth="1"/>
    <col min="12807" max="12808" width="10.26953125" style="681" customWidth="1"/>
    <col min="12809" max="12809" width="2.453125" style="681" customWidth="1"/>
    <col min="12810" max="12810" width="0.26953125" style="681" customWidth="1"/>
    <col min="12811" max="12811" width="4" style="681" customWidth="1"/>
    <col min="12812" max="12812" width="0.26953125" style="681" customWidth="1"/>
    <col min="12813" max="12813" width="4.453125" style="681" customWidth="1"/>
    <col min="12814" max="12814" width="0.7265625" style="681" customWidth="1"/>
    <col min="12815" max="12815" width="47.1796875" style="681" customWidth="1"/>
    <col min="12816" max="12816" width="1.1796875" style="681" customWidth="1"/>
    <col min="12817" max="12817" width="9" style="681" customWidth="1"/>
    <col min="12818" max="12818" width="1" style="681" customWidth="1"/>
    <col min="12819" max="12819" width="7.54296875" style="681" customWidth="1"/>
    <col min="12820" max="12820" width="0.453125" style="681" customWidth="1"/>
    <col min="12821" max="12821" width="3.7265625" style="681" customWidth="1"/>
    <col min="12822" max="12822" width="8.1796875" style="681" customWidth="1"/>
    <col min="12823" max="13056" width="10.26953125" style="681"/>
    <col min="13057" max="13057" width="4.1796875" style="681" customWidth="1"/>
    <col min="13058" max="13058" width="5.26953125" style="681" customWidth="1"/>
    <col min="13059" max="13059" width="68.7265625" style="681" customWidth="1"/>
    <col min="13060" max="13060" width="13.81640625" style="681" customWidth="1"/>
    <col min="13061" max="13061" width="14.1796875" style="681" customWidth="1"/>
    <col min="13062" max="13062" width="4.1796875" style="681" customWidth="1"/>
    <col min="13063" max="13064" width="10.26953125" style="681" customWidth="1"/>
    <col min="13065" max="13065" width="2.453125" style="681" customWidth="1"/>
    <col min="13066" max="13066" width="0.26953125" style="681" customWidth="1"/>
    <col min="13067" max="13067" width="4" style="681" customWidth="1"/>
    <col min="13068" max="13068" width="0.26953125" style="681" customWidth="1"/>
    <col min="13069" max="13069" width="4.453125" style="681" customWidth="1"/>
    <col min="13070" max="13070" width="0.7265625" style="681" customWidth="1"/>
    <col min="13071" max="13071" width="47.1796875" style="681" customWidth="1"/>
    <col min="13072" max="13072" width="1.1796875" style="681" customWidth="1"/>
    <col min="13073" max="13073" width="9" style="681" customWidth="1"/>
    <col min="13074" max="13074" width="1" style="681" customWidth="1"/>
    <col min="13075" max="13075" width="7.54296875" style="681" customWidth="1"/>
    <col min="13076" max="13076" width="0.453125" style="681" customWidth="1"/>
    <col min="13077" max="13077" width="3.7265625" style="681" customWidth="1"/>
    <col min="13078" max="13078" width="8.1796875" style="681" customWidth="1"/>
    <col min="13079" max="13312" width="10.26953125" style="681"/>
    <col min="13313" max="13313" width="4.1796875" style="681" customWidth="1"/>
    <col min="13314" max="13314" width="5.26953125" style="681" customWidth="1"/>
    <col min="13315" max="13315" width="68.7265625" style="681" customWidth="1"/>
    <col min="13316" max="13316" width="13.81640625" style="681" customWidth="1"/>
    <col min="13317" max="13317" width="14.1796875" style="681" customWidth="1"/>
    <col min="13318" max="13318" width="4.1796875" style="681" customWidth="1"/>
    <col min="13319" max="13320" width="10.26953125" style="681" customWidth="1"/>
    <col min="13321" max="13321" width="2.453125" style="681" customWidth="1"/>
    <col min="13322" max="13322" width="0.26953125" style="681" customWidth="1"/>
    <col min="13323" max="13323" width="4" style="681" customWidth="1"/>
    <col min="13324" max="13324" width="0.26953125" style="681" customWidth="1"/>
    <col min="13325" max="13325" width="4.453125" style="681" customWidth="1"/>
    <col min="13326" max="13326" width="0.7265625" style="681" customWidth="1"/>
    <col min="13327" max="13327" width="47.1796875" style="681" customWidth="1"/>
    <col min="13328" max="13328" width="1.1796875" style="681" customWidth="1"/>
    <col min="13329" max="13329" width="9" style="681" customWidth="1"/>
    <col min="13330" max="13330" width="1" style="681" customWidth="1"/>
    <col min="13331" max="13331" width="7.54296875" style="681" customWidth="1"/>
    <col min="13332" max="13332" width="0.453125" style="681" customWidth="1"/>
    <col min="13333" max="13333" width="3.7265625" style="681" customWidth="1"/>
    <col min="13334" max="13334" width="8.1796875" style="681" customWidth="1"/>
    <col min="13335" max="13568" width="10.26953125" style="681"/>
    <col min="13569" max="13569" width="4.1796875" style="681" customWidth="1"/>
    <col min="13570" max="13570" width="5.26953125" style="681" customWidth="1"/>
    <col min="13571" max="13571" width="68.7265625" style="681" customWidth="1"/>
    <col min="13572" max="13572" width="13.81640625" style="681" customWidth="1"/>
    <col min="13573" max="13573" width="14.1796875" style="681" customWidth="1"/>
    <col min="13574" max="13574" width="4.1796875" style="681" customWidth="1"/>
    <col min="13575" max="13576" width="10.26953125" style="681" customWidth="1"/>
    <col min="13577" max="13577" width="2.453125" style="681" customWidth="1"/>
    <col min="13578" max="13578" width="0.26953125" style="681" customWidth="1"/>
    <col min="13579" max="13579" width="4" style="681" customWidth="1"/>
    <col min="13580" max="13580" width="0.26953125" style="681" customWidth="1"/>
    <col min="13581" max="13581" width="4.453125" style="681" customWidth="1"/>
    <col min="13582" max="13582" width="0.7265625" style="681" customWidth="1"/>
    <col min="13583" max="13583" width="47.1796875" style="681" customWidth="1"/>
    <col min="13584" max="13584" width="1.1796875" style="681" customWidth="1"/>
    <col min="13585" max="13585" width="9" style="681" customWidth="1"/>
    <col min="13586" max="13586" width="1" style="681" customWidth="1"/>
    <col min="13587" max="13587" width="7.54296875" style="681" customWidth="1"/>
    <col min="13588" max="13588" width="0.453125" style="681" customWidth="1"/>
    <col min="13589" max="13589" width="3.7265625" style="681" customWidth="1"/>
    <col min="13590" max="13590" width="8.1796875" style="681" customWidth="1"/>
    <col min="13591" max="13824" width="10.26953125" style="681"/>
    <col min="13825" max="13825" width="4.1796875" style="681" customWidth="1"/>
    <col min="13826" max="13826" width="5.26953125" style="681" customWidth="1"/>
    <col min="13827" max="13827" width="68.7265625" style="681" customWidth="1"/>
    <col min="13828" max="13828" width="13.81640625" style="681" customWidth="1"/>
    <col min="13829" max="13829" width="14.1796875" style="681" customWidth="1"/>
    <col min="13830" max="13830" width="4.1796875" style="681" customWidth="1"/>
    <col min="13831" max="13832" width="10.26953125" style="681" customWidth="1"/>
    <col min="13833" max="13833" width="2.453125" style="681" customWidth="1"/>
    <col min="13834" max="13834" width="0.26953125" style="681" customWidth="1"/>
    <col min="13835" max="13835" width="4" style="681" customWidth="1"/>
    <col min="13836" max="13836" width="0.26953125" style="681" customWidth="1"/>
    <col min="13837" max="13837" width="4.453125" style="681" customWidth="1"/>
    <col min="13838" max="13838" width="0.7265625" style="681" customWidth="1"/>
    <col min="13839" max="13839" width="47.1796875" style="681" customWidth="1"/>
    <col min="13840" max="13840" width="1.1796875" style="681" customWidth="1"/>
    <col min="13841" max="13841" width="9" style="681" customWidth="1"/>
    <col min="13842" max="13842" width="1" style="681" customWidth="1"/>
    <col min="13843" max="13843" width="7.54296875" style="681" customWidth="1"/>
    <col min="13844" max="13844" width="0.453125" style="681" customWidth="1"/>
    <col min="13845" max="13845" width="3.7265625" style="681" customWidth="1"/>
    <col min="13846" max="13846" width="8.1796875" style="681" customWidth="1"/>
    <col min="13847" max="14080" width="10.26953125" style="681"/>
    <col min="14081" max="14081" width="4.1796875" style="681" customWidth="1"/>
    <col min="14082" max="14082" width="5.26953125" style="681" customWidth="1"/>
    <col min="14083" max="14083" width="68.7265625" style="681" customWidth="1"/>
    <col min="14084" max="14084" width="13.81640625" style="681" customWidth="1"/>
    <col min="14085" max="14085" width="14.1796875" style="681" customWidth="1"/>
    <col min="14086" max="14086" width="4.1796875" style="681" customWidth="1"/>
    <col min="14087" max="14088" width="10.26953125" style="681" customWidth="1"/>
    <col min="14089" max="14089" width="2.453125" style="681" customWidth="1"/>
    <col min="14090" max="14090" width="0.26953125" style="681" customWidth="1"/>
    <col min="14091" max="14091" width="4" style="681" customWidth="1"/>
    <col min="14092" max="14092" width="0.26953125" style="681" customWidth="1"/>
    <col min="14093" max="14093" width="4.453125" style="681" customWidth="1"/>
    <col min="14094" max="14094" width="0.7265625" style="681" customWidth="1"/>
    <col min="14095" max="14095" width="47.1796875" style="681" customWidth="1"/>
    <col min="14096" max="14096" width="1.1796875" style="681" customWidth="1"/>
    <col min="14097" max="14097" width="9" style="681" customWidth="1"/>
    <col min="14098" max="14098" width="1" style="681" customWidth="1"/>
    <col min="14099" max="14099" width="7.54296875" style="681" customWidth="1"/>
    <col min="14100" max="14100" width="0.453125" style="681" customWidth="1"/>
    <col min="14101" max="14101" width="3.7265625" style="681" customWidth="1"/>
    <col min="14102" max="14102" width="8.1796875" style="681" customWidth="1"/>
    <col min="14103" max="14336" width="10.26953125" style="681"/>
    <col min="14337" max="14337" width="4.1796875" style="681" customWidth="1"/>
    <col min="14338" max="14338" width="5.26953125" style="681" customWidth="1"/>
    <col min="14339" max="14339" width="68.7265625" style="681" customWidth="1"/>
    <col min="14340" max="14340" width="13.81640625" style="681" customWidth="1"/>
    <col min="14341" max="14341" width="14.1796875" style="681" customWidth="1"/>
    <col min="14342" max="14342" width="4.1796875" style="681" customWidth="1"/>
    <col min="14343" max="14344" width="10.26953125" style="681" customWidth="1"/>
    <col min="14345" max="14345" width="2.453125" style="681" customWidth="1"/>
    <col min="14346" max="14346" width="0.26953125" style="681" customWidth="1"/>
    <col min="14347" max="14347" width="4" style="681" customWidth="1"/>
    <col min="14348" max="14348" width="0.26953125" style="681" customWidth="1"/>
    <col min="14349" max="14349" width="4.453125" style="681" customWidth="1"/>
    <col min="14350" max="14350" width="0.7265625" style="681" customWidth="1"/>
    <col min="14351" max="14351" width="47.1796875" style="681" customWidth="1"/>
    <col min="14352" max="14352" width="1.1796875" style="681" customWidth="1"/>
    <col min="14353" max="14353" width="9" style="681" customWidth="1"/>
    <col min="14354" max="14354" width="1" style="681" customWidth="1"/>
    <col min="14355" max="14355" width="7.54296875" style="681" customWidth="1"/>
    <col min="14356" max="14356" width="0.453125" style="681" customWidth="1"/>
    <col min="14357" max="14357" width="3.7265625" style="681" customWidth="1"/>
    <col min="14358" max="14358" width="8.1796875" style="681" customWidth="1"/>
    <col min="14359" max="14592" width="10.26953125" style="681"/>
    <col min="14593" max="14593" width="4.1796875" style="681" customWidth="1"/>
    <col min="14594" max="14594" width="5.26953125" style="681" customWidth="1"/>
    <col min="14595" max="14595" width="68.7265625" style="681" customWidth="1"/>
    <col min="14596" max="14596" width="13.81640625" style="681" customWidth="1"/>
    <col min="14597" max="14597" width="14.1796875" style="681" customWidth="1"/>
    <col min="14598" max="14598" width="4.1796875" style="681" customWidth="1"/>
    <col min="14599" max="14600" width="10.26953125" style="681" customWidth="1"/>
    <col min="14601" max="14601" width="2.453125" style="681" customWidth="1"/>
    <col min="14602" max="14602" width="0.26953125" style="681" customWidth="1"/>
    <col min="14603" max="14603" width="4" style="681" customWidth="1"/>
    <col min="14604" max="14604" width="0.26953125" style="681" customWidth="1"/>
    <col min="14605" max="14605" width="4.453125" style="681" customWidth="1"/>
    <col min="14606" max="14606" width="0.7265625" style="681" customWidth="1"/>
    <col min="14607" max="14607" width="47.1796875" style="681" customWidth="1"/>
    <col min="14608" max="14608" width="1.1796875" style="681" customWidth="1"/>
    <col min="14609" max="14609" width="9" style="681" customWidth="1"/>
    <col min="14610" max="14610" width="1" style="681" customWidth="1"/>
    <col min="14611" max="14611" width="7.54296875" style="681" customWidth="1"/>
    <col min="14612" max="14612" width="0.453125" style="681" customWidth="1"/>
    <col min="14613" max="14613" width="3.7265625" style="681" customWidth="1"/>
    <col min="14614" max="14614" width="8.1796875" style="681" customWidth="1"/>
    <col min="14615" max="14848" width="10.26953125" style="681"/>
    <col min="14849" max="14849" width="4.1796875" style="681" customWidth="1"/>
    <col min="14850" max="14850" width="5.26953125" style="681" customWidth="1"/>
    <col min="14851" max="14851" width="68.7265625" style="681" customWidth="1"/>
    <col min="14852" max="14852" width="13.81640625" style="681" customWidth="1"/>
    <col min="14853" max="14853" width="14.1796875" style="681" customWidth="1"/>
    <col min="14854" max="14854" width="4.1796875" style="681" customWidth="1"/>
    <col min="14855" max="14856" width="10.26953125" style="681" customWidth="1"/>
    <col min="14857" max="14857" width="2.453125" style="681" customWidth="1"/>
    <col min="14858" max="14858" width="0.26953125" style="681" customWidth="1"/>
    <col min="14859" max="14859" width="4" style="681" customWidth="1"/>
    <col min="14860" max="14860" width="0.26953125" style="681" customWidth="1"/>
    <col min="14861" max="14861" width="4.453125" style="681" customWidth="1"/>
    <col min="14862" max="14862" width="0.7265625" style="681" customWidth="1"/>
    <col min="14863" max="14863" width="47.1796875" style="681" customWidth="1"/>
    <col min="14864" max="14864" width="1.1796875" style="681" customWidth="1"/>
    <col min="14865" max="14865" width="9" style="681" customWidth="1"/>
    <col min="14866" max="14866" width="1" style="681" customWidth="1"/>
    <col min="14867" max="14867" width="7.54296875" style="681" customWidth="1"/>
    <col min="14868" max="14868" width="0.453125" style="681" customWidth="1"/>
    <col min="14869" max="14869" width="3.7265625" style="681" customWidth="1"/>
    <col min="14870" max="14870" width="8.1796875" style="681" customWidth="1"/>
    <col min="14871" max="15104" width="10.26953125" style="681"/>
    <col min="15105" max="15105" width="4.1796875" style="681" customWidth="1"/>
    <col min="15106" max="15106" width="5.26953125" style="681" customWidth="1"/>
    <col min="15107" max="15107" width="68.7265625" style="681" customWidth="1"/>
    <col min="15108" max="15108" width="13.81640625" style="681" customWidth="1"/>
    <col min="15109" max="15109" width="14.1796875" style="681" customWidth="1"/>
    <col min="15110" max="15110" width="4.1796875" style="681" customWidth="1"/>
    <col min="15111" max="15112" width="10.26953125" style="681" customWidth="1"/>
    <col min="15113" max="15113" width="2.453125" style="681" customWidth="1"/>
    <col min="15114" max="15114" width="0.26953125" style="681" customWidth="1"/>
    <col min="15115" max="15115" width="4" style="681" customWidth="1"/>
    <col min="15116" max="15116" width="0.26953125" style="681" customWidth="1"/>
    <col min="15117" max="15117" width="4.453125" style="681" customWidth="1"/>
    <col min="15118" max="15118" width="0.7265625" style="681" customWidth="1"/>
    <col min="15119" max="15119" width="47.1796875" style="681" customWidth="1"/>
    <col min="15120" max="15120" width="1.1796875" style="681" customWidth="1"/>
    <col min="15121" max="15121" width="9" style="681" customWidth="1"/>
    <col min="15122" max="15122" width="1" style="681" customWidth="1"/>
    <col min="15123" max="15123" width="7.54296875" style="681" customWidth="1"/>
    <col min="15124" max="15124" width="0.453125" style="681" customWidth="1"/>
    <col min="15125" max="15125" width="3.7265625" style="681" customWidth="1"/>
    <col min="15126" max="15126" width="8.1796875" style="681" customWidth="1"/>
    <col min="15127" max="15360" width="10.26953125" style="681"/>
    <col min="15361" max="15361" width="4.1796875" style="681" customWidth="1"/>
    <col min="15362" max="15362" width="5.26953125" style="681" customWidth="1"/>
    <col min="15363" max="15363" width="68.7265625" style="681" customWidth="1"/>
    <col min="15364" max="15364" width="13.81640625" style="681" customWidth="1"/>
    <col min="15365" max="15365" width="14.1796875" style="681" customWidth="1"/>
    <col min="15366" max="15366" width="4.1796875" style="681" customWidth="1"/>
    <col min="15367" max="15368" width="10.26953125" style="681" customWidth="1"/>
    <col min="15369" max="15369" width="2.453125" style="681" customWidth="1"/>
    <col min="15370" max="15370" width="0.26953125" style="681" customWidth="1"/>
    <col min="15371" max="15371" width="4" style="681" customWidth="1"/>
    <col min="15372" max="15372" width="0.26953125" style="681" customWidth="1"/>
    <col min="15373" max="15373" width="4.453125" style="681" customWidth="1"/>
    <col min="15374" max="15374" width="0.7265625" style="681" customWidth="1"/>
    <col min="15375" max="15375" width="47.1796875" style="681" customWidth="1"/>
    <col min="15376" max="15376" width="1.1796875" style="681" customWidth="1"/>
    <col min="15377" max="15377" width="9" style="681" customWidth="1"/>
    <col min="15378" max="15378" width="1" style="681" customWidth="1"/>
    <col min="15379" max="15379" width="7.54296875" style="681" customWidth="1"/>
    <col min="15380" max="15380" width="0.453125" style="681" customWidth="1"/>
    <col min="15381" max="15381" width="3.7265625" style="681" customWidth="1"/>
    <col min="15382" max="15382" width="8.1796875" style="681" customWidth="1"/>
    <col min="15383" max="15616" width="10.26953125" style="681"/>
    <col min="15617" max="15617" width="4.1796875" style="681" customWidth="1"/>
    <col min="15618" max="15618" width="5.26953125" style="681" customWidth="1"/>
    <col min="15619" max="15619" width="68.7265625" style="681" customWidth="1"/>
    <col min="15620" max="15620" width="13.81640625" style="681" customWidth="1"/>
    <col min="15621" max="15621" width="14.1796875" style="681" customWidth="1"/>
    <col min="15622" max="15622" width="4.1796875" style="681" customWidth="1"/>
    <col min="15623" max="15624" width="10.26953125" style="681" customWidth="1"/>
    <col min="15625" max="15625" width="2.453125" style="681" customWidth="1"/>
    <col min="15626" max="15626" width="0.26953125" style="681" customWidth="1"/>
    <col min="15627" max="15627" width="4" style="681" customWidth="1"/>
    <col min="15628" max="15628" width="0.26953125" style="681" customWidth="1"/>
    <col min="15629" max="15629" width="4.453125" style="681" customWidth="1"/>
    <col min="15630" max="15630" width="0.7265625" style="681" customWidth="1"/>
    <col min="15631" max="15631" width="47.1796875" style="681" customWidth="1"/>
    <col min="15632" max="15632" width="1.1796875" style="681" customWidth="1"/>
    <col min="15633" max="15633" width="9" style="681" customWidth="1"/>
    <col min="15634" max="15634" width="1" style="681" customWidth="1"/>
    <col min="15635" max="15635" width="7.54296875" style="681" customWidth="1"/>
    <col min="15636" max="15636" width="0.453125" style="681" customWidth="1"/>
    <col min="15637" max="15637" width="3.7265625" style="681" customWidth="1"/>
    <col min="15638" max="15638" width="8.1796875" style="681" customWidth="1"/>
    <col min="15639" max="15872" width="10.26953125" style="681"/>
    <col min="15873" max="15873" width="4.1796875" style="681" customWidth="1"/>
    <col min="15874" max="15874" width="5.26953125" style="681" customWidth="1"/>
    <col min="15875" max="15875" width="68.7265625" style="681" customWidth="1"/>
    <col min="15876" max="15876" width="13.81640625" style="681" customWidth="1"/>
    <col min="15877" max="15877" width="14.1796875" style="681" customWidth="1"/>
    <col min="15878" max="15878" width="4.1796875" style="681" customWidth="1"/>
    <col min="15879" max="15880" width="10.26953125" style="681" customWidth="1"/>
    <col min="15881" max="15881" width="2.453125" style="681" customWidth="1"/>
    <col min="15882" max="15882" width="0.26953125" style="681" customWidth="1"/>
    <col min="15883" max="15883" width="4" style="681" customWidth="1"/>
    <col min="15884" max="15884" width="0.26953125" style="681" customWidth="1"/>
    <col min="15885" max="15885" width="4.453125" style="681" customWidth="1"/>
    <col min="15886" max="15886" width="0.7265625" style="681" customWidth="1"/>
    <col min="15887" max="15887" width="47.1796875" style="681" customWidth="1"/>
    <col min="15888" max="15888" width="1.1796875" style="681" customWidth="1"/>
    <col min="15889" max="15889" width="9" style="681" customWidth="1"/>
    <col min="15890" max="15890" width="1" style="681" customWidth="1"/>
    <col min="15891" max="15891" width="7.54296875" style="681" customWidth="1"/>
    <col min="15892" max="15892" width="0.453125" style="681" customWidth="1"/>
    <col min="15893" max="15893" width="3.7265625" style="681" customWidth="1"/>
    <col min="15894" max="15894" width="8.1796875" style="681" customWidth="1"/>
    <col min="15895" max="16128" width="10.26953125" style="681"/>
    <col min="16129" max="16129" width="4.1796875" style="681" customWidth="1"/>
    <col min="16130" max="16130" width="5.26953125" style="681" customWidth="1"/>
    <col min="16131" max="16131" width="68.7265625" style="681" customWidth="1"/>
    <col min="16132" max="16132" width="13.81640625" style="681" customWidth="1"/>
    <col min="16133" max="16133" width="14.1796875" style="681" customWidth="1"/>
    <col min="16134" max="16134" width="4.1796875" style="681" customWidth="1"/>
    <col min="16135" max="16136" width="10.26953125" style="681" customWidth="1"/>
    <col min="16137" max="16137" width="2.453125" style="681" customWidth="1"/>
    <col min="16138" max="16138" width="0.26953125" style="681" customWidth="1"/>
    <col min="16139" max="16139" width="4" style="681" customWidth="1"/>
    <col min="16140" max="16140" width="0.26953125" style="681" customWidth="1"/>
    <col min="16141" max="16141" width="4.453125" style="681" customWidth="1"/>
    <col min="16142" max="16142" width="0.7265625" style="681" customWidth="1"/>
    <col min="16143" max="16143" width="47.1796875" style="681" customWidth="1"/>
    <col min="16144" max="16144" width="1.1796875" style="681" customWidth="1"/>
    <col min="16145" max="16145" width="9" style="681" customWidth="1"/>
    <col min="16146" max="16146" width="1" style="681" customWidth="1"/>
    <col min="16147" max="16147" width="7.54296875" style="681" customWidth="1"/>
    <col min="16148" max="16148" width="0.453125" style="681" customWidth="1"/>
    <col min="16149" max="16149" width="3.7265625" style="681" customWidth="1"/>
    <col min="16150" max="16150" width="8.1796875" style="681" customWidth="1"/>
    <col min="16151" max="16384" width="10.26953125" style="681"/>
  </cols>
  <sheetData>
    <row r="1" spans="1:21" s="674" customFormat="1" ht="11.65" customHeight="1" thickBot="1">
      <c r="A1" s="671" t="str">
        <f>'Annual Report'!$A$2</f>
        <v>Road Initials:    GTC           Year  2013</v>
      </c>
      <c r="B1" s="672"/>
      <c r="C1" s="672"/>
      <c r="D1" s="672"/>
      <c r="E1" s="672"/>
      <c r="F1" s="673">
        <v>21</v>
      </c>
      <c r="K1" s="675"/>
      <c r="Q1" s="676"/>
      <c r="S1" s="676"/>
      <c r="U1" s="675"/>
    </row>
    <row r="2" spans="1:21" ht="15" customHeight="1">
      <c r="A2" s="677" t="s">
        <v>103</v>
      </c>
      <c r="B2" s="678"/>
      <c r="C2" s="678"/>
      <c r="D2" s="679"/>
      <c r="E2" s="679"/>
      <c r="F2" s="680"/>
      <c r="K2" s="682"/>
      <c r="U2" s="682"/>
    </row>
    <row r="3" spans="1:21" ht="14.25" customHeight="1">
      <c r="A3" s="684" t="s">
        <v>808</v>
      </c>
      <c r="B3" s="685"/>
      <c r="C3" s="685"/>
      <c r="D3" s="686"/>
      <c r="E3" s="686"/>
      <c r="F3" s="687"/>
      <c r="K3" s="682"/>
      <c r="U3" s="682"/>
    </row>
    <row r="4" spans="1:21" ht="11.25" customHeight="1">
      <c r="A4" s="684"/>
      <c r="B4" s="685"/>
      <c r="C4" s="685"/>
      <c r="D4" s="686"/>
      <c r="E4" s="686"/>
      <c r="F4" s="687"/>
      <c r="K4" s="682"/>
      <c r="U4" s="682"/>
    </row>
    <row r="5" spans="1:21" ht="11.25" customHeight="1">
      <c r="A5" s="2524" t="s">
        <v>1556</v>
      </c>
      <c r="B5" s="2525"/>
      <c r="C5" s="689"/>
      <c r="D5" s="690"/>
      <c r="E5" s="690"/>
      <c r="F5" s="687"/>
      <c r="K5" s="682"/>
      <c r="U5" s="682"/>
    </row>
    <row r="6" spans="1:21" ht="11.25" customHeight="1">
      <c r="A6" s="2524" t="s">
        <v>1557</v>
      </c>
      <c r="B6" s="2525"/>
      <c r="C6" s="689"/>
      <c r="D6" s="690"/>
      <c r="E6" s="690"/>
      <c r="F6" s="687"/>
      <c r="K6" s="682"/>
      <c r="U6" s="682"/>
    </row>
    <row r="7" spans="1:21" ht="11.25" customHeight="1">
      <c r="A7" s="2524" t="s">
        <v>1558</v>
      </c>
      <c r="B7" s="2525"/>
      <c r="C7" s="689"/>
      <c r="D7" s="690"/>
      <c r="E7" s="690"/>
      <c r="F7" s="687"/>
      <c r="K7" s="682"/>
      <c r="U7" s="682"/>
    </row>
    <row r="8" spans="1:21" ht="11.25" customHeight="1">
      <c r="A8" s="2524" t="s">
        <v>1559</v>
      </c>
      <c r="B8" s="2525"/>
      <c r="C8" s="689"/>
      <c r="D8" s="690"/>
      <c r="E8" s="690"/>
      <c r="F8" s="687"/>
      <c r="K8" s="682"/>
      <c r="U8" s="682"/>
    </row>
    <row r="9" spans="1:21" ht="11.25" customHeight="1">
      <c r="A9" s="2524" t="s">
        <v>1560</v>
      </c>
      <c r="B9" s="2525"/>
      <c r="C9" s="689"/>
      <c r="D9" s="690"/>
      <c r="E9" s="690"/>
      <c r="F9" s="687"/>
      <c r="K9" s="682"/>
      <c r="U9" s="682"/>
    </row>
    <row r="10" spans="1:21" ht="11.25" customHeight="1">
      <c r="A10" s="2524" t="s">
        <v>1561</v>
      </c>
      <c r="B10" s="2525"/>
      <c r="C10" s="689"/>
      <c r="D10" s="690"/>
      <c r="E10" s="690"/>
      <c r="F10" s="687"/>
      <c r="K10" s="682"/>
      <c r="U10" s="682"/>
    </row>
    <row r="11" spans="1:21" ht="11.25" customHeight="1">
      <c r="A11" s="2524" t="s">
        <v>1562</v>
      </c>
      <c r="B11" s="2525"/>
      <c r="C11" s="689"/>
      <c r="D11" s="690"/>
      <c r="E11" s="690"/>
      <c r="F11" s="687"/>
      <c r="K11" s="682"/>
      <c r="U11" s="682"/>
    </row>
    <row r="12" spans="1:21" ht="11.25" customHeight="1">
      <c r="A12" s="2524" t="s">
        <v>1563</v>
      </c>
      <c r="B12" s="2525"/>
      <c r="C12" s="689"/>
      <c r="D12" s="690"/>
      <c r="E12" s="690"/>
      <c r="F12" s="687"/>
      <c r="K12" s="682"/>
      <c r="U12" s="682"/>
    </row>
    <row r="13" spans="1:21" ht="11.25" customHeight="1">
      <c r="A13" s="2524" t="s">
        <v>1564</v>
      </c>
      <c r="B13" s="2525"/>
      <c r="C13" s="689"/>
      <c r="D13" s="690"/>
      <c r="E13" s="690"/>
      <c r="F13" s="687"/>
      <c r="K13" s="682"/>
      <c r="U13" s="682"/>
    </row>
    <row r="14" spans="1:21" ht="11.25" customHeight="1">
      <c r="A14" s="2524" t="s">
        <v>1565</v>
      </c>
      <c r="B14" s="2525"/>
      <c r="C14" s="689"/>
      <c r="D14" s="690"/>
      <c r="E14" s="690"/>
      <c r="F14" s="687"/>
      <c r="K14" s="682"/>
      <c r="U14" s="682"/>
    </row>
    <row r="15" spans="1:21" ht="11.25" customHeight="1">
      <c r="A15" s="2524" t="s">
        <v>1566</v>
      </c>
      <c r="B15" s="2525"/>
      <c r="C15" s="689"/>
      <c r="D15" s="690"/>
      <c r="E15" s="690"/>
      <c r="F15" s="687"/>
      <c r="K15" s="682"/>
      <c r="U15" s="682"/>
    </row>
    <row r="16" spans="1:21" ht="11.25" customHeight="1">
      <c r="A16" s="2524" t="s">
        <v>1567</v>
      </c>
      <c r="B16" s="2525"/>
      <c r="C16" s="689"/>
      <c r="D16" s="690"/>
      <c r="E16" s="690"/>
      <c r="F16" s="687"/>
      <c r="K16" s="682"/>
      <c r="U16" s="682"/>
    </row>
    <row r="17" spans="1:21" ht="11.25" customHeight="1">
      <c r="A17" s="2524" t="s">
        <v>1568</v>
      </c>
      <c r="B17" s="2525"/>
      <c r="C17" s="689"/>
      <c r="D17" s="690"/>
      <c r="E17" s="690"/>
      <c r="F17" s="687"/>
      <c r="K17" s="682"/>
      <c r="U17" s="682"/>
    </row>
    <row r="18" spans="1:21" ht="11.25" customHeight="1">
      <c r="A18" s="691"/>
      <c r="B18" s="692"/>
      <c r="C18" s="692"/>
      <c r="D18" s="693"/>
      <c r="E18" s="693"/>
      <c r="F18" s="694"/>
      <c r="K18" s="682"/>
      <c r="U18" s="682"/>
    </row>
    <row r="19" spans="1:21" ht="16.899999999999999" customHeight="1">
      <c r="A19" s="695" t="s">
        <v>68</v>
      </c>
      <c r="B19" s="696"/>
      <c r="C19" s="696"/>
      <c r="D19" s="697"/>
      <c r="E19" s="697"/>
      <c r="F19" s="698"/>
      <c r="K19" s="682"/>
      <c r="U19" s="682"/>
    </row>
    <row r="20" spans="1:21" ht="11.25" customHeight="1">
      <c r="A20" s="699" t="s">
        <v>704</v>
      </c>
      <c r="B20" s="700" t="s">
        <v>637</v>
      </c>
      <c r="C20" s="700" t="s">
        <v>69</v>
      </c>
      <c r="D20" s="701" t="s">
        <v>70</v>
      </c>
      <c r="E20" s="701" t="s">
        <v>71</v>
      </c>
      <c r="F20" s="702" t="s">
        <v>704</v>
      </c>
      <c r="K20" s="682"/>
      <c r="U20" s="682"/>
    </row>
    <row r="21" spans="1:21" ht="11.25" customHeight="1">
      <c r="A21" s="703" t="s">
        <v>750</v>
      </c>
      <c r="B21" s="704" t="s">
        <v>638</v>
      </c>
      <c r="C21" s="704" t="s">
        <v>72</v>
      </c>
      <c r="D21" s="705" t="s">
        <v>757</v>
      </c>
      <c r="E21" s="705" t="s">
        <v>640</v>
      </c>
      <c r="F21" s="706" t="s">
        <v>750</v>
      </c>
      <c r="K21" s="682"/>
      <c r="U21" s="682"/>
    </row>
    <row r="22" spans="1:21" ht="11.65" customHeight="1">
      <c r="A22" s="707" t="s">
        <v>983</v>
      </c>
      <c r="B22" s="708"/>
      <c r="C22" s="708" t="s">
        <v>73</v>
      </c>
      <c r="D22" s="709"/>
      <c r="E22" s="710"/>
      <c r="F22" s="711" t="s">
        <v>983</v>
      </c>
      <c r="K22" s="682"/>
      <c r="U22" s="682"/>
    </row>
    <row r="23" spans="1:21" ht="11.65" customHeight="1">
      <c r="A23" s="707" t="s">
        <v>971</v>
      </c>
      <c r="B23" s="708"/>
      <c r="C23" s="708" t="s">
        <v>74</v>
      </c>
      <c r="D23" s="709"/>
      <c r="E23" s="710"/>
      <c r="F23" s="711" t="s">
        <v>971</v>
      </c>
      <c r="H23" s="712"/>
      <c r="I23" s="712"/>
      <c r="K23" s="682"/>
      <c r="U23" s="682"/>
    </row>
    <row r="24" spans="1:21" ht="11.65" customHeight="1">
      <c r="A24" s="707" t="s">
        <v>984</v>
      </c>
      <c r="B24" s="708"/>
      <c r="C24" s="708" t="s">
        <v>75</v>
      </c>
      <c r="D24" s="709"/>
      <c r="E24" s="710"/>
      <c r="F24" s="711" t="s">
        <v>984</v>
      </c>
      <c r="H24" s="713"/>
      <c r="I24" s="712"/>
      <c r="K24" s="682"/>
      <c r="U24" s="682"/>
    </row>
    <row r="25" spans="1:21" ht="11.65" customHeight="1">
      <c r="A25" s="707" t="s">
        <v>762</v>
      </c>
      <c r="B25" s="708"/>
      <c r="C25" s="708" t="s">
        <v>76</v>
      </c>
      <c r="D25" s="709"/>
      <c r="E25" s="710"/>
      <c r="F25" s="711" t="s">
        <v>762</v>
      </c>
      <c r="H25" s="712"/>
      <c r="I25" s="712"/>
      <c r="K25" s="682"/>
      <c r="U25" s="682"/>
    </row>
    <row r="26" spans="1:21" ht="11.65" customHeight="1">
      <c r="A26" s="707" t="s">
        <v>985</v>
      </c>
      <c r="B26" s="708"/>
      <c r="C26" s="708" t="s">
        <v>77</v>
      </c>
      <c r="D26" s="709"/>
      <c r="E26" s="710"/>
      <c r="F26" s="711" t="s">
        <v>985</v>
      </c>
      <c r="H26" s="712"/>
      <c r="I26" s="712"/>
      <c r="K26" s="682"/>
      <c r="U26" s="682"/>
    </row>
    <row r="27" spans="1:21" ht="11.65" customHeight="1">
      <c r="A27" s="707" t="s">
        <v>986</v>
      </c>
      <c r="B27" s="708"/>
      <c r="C27" s="708" t="s">
        <v>78</v>
      </c>
      <c r="D27" s="709"/>
      <c r="E27" s="710"/>
      <c r="F27" s="711" t="s">
        <v>986</v>
      </c>
      <c r="H27" s="712"/>
      <c r="I27" s="712"/>
      <c r="K27" s="682"/>
      <c r="U27" s="682"/>
    </row>
    <row r="28" spans="1:21" ht="11.65" customHeight="1">
      <c r="A28" s="707" t="s">
        <v>987</v>
      </c>
      <c r="B28" s="708"/>
      <c r="C28" s="708" t="s">
        <v>79</v>
      </c>
      <c r="D28" s="709"/>
      <c r="E28" s="710"/>
      <c r="F28" s="711" t="s">
        <v>987</v>
      </c>
      <c r="K28" s="682"/>
      <c r="U28" s="682"/>
    </row>
    <row r="29" spans="1:21" ht="11.65" customHeight="1">
      <c r="A29" s="707" t="s">
        <v>668</v>
      </c>
      <c r="B29" s="708"/>
      <c r="C29" s="708" t="s">
        <v>80</v>
      </c>
      <c r="D29" s="709"/>
      <c r="E29" s="710"/>
      <c r="F29" s="711" t="s">
        <v>668</v>
      </c>
      <c r="K29" s="682"/>
      <c r="U29" s="682"/>
    </row>
    <row r="30" spans="1:21" ht="11.65" customHeight="1">
      <c r="A30" s="714" t="s">
        <v>988</v>
      </c>
      <c r="B30" s="715"/>
      <c r="C30" s="715" t="s">
        <v>81</v>
      </c>
      <c r="D30" s="716"/>
      <c r="E30" s="717"/>
      <c r="F30" s="718" t="s">
        <v>988</v>
      </c>
      <c r="K30" s="682"/>
      <c r="U30" s="682"/>
    </row>
    <row r="31" spans="1:21" ht="16.899999999999999" customHeight="1">
      <c r="A31" s="719" t="s">
        <v>82</v>
      </c>
      <c r="B31" s="720"/>
      <c r="C31" s="696"/>
      <c r="D31" s="721"/>
      <c r="E31" s="721"/>
      <c r="F31" s="722"/>
      <c r="K31" s="682"/>
      <c r="U31" s="682"/>
    </row>
    <row r="32" spans="1:21" ht="11.25" customHeight="1">
      <c r="A32" s="723" t="s">
        <v>704</v>
      </c>
      <c r="B32" s="700" t="s">
        <v>637</v>
      </c>
      <c r="C32" s="724" t="s">
        <v>69</v>
      </c>
      <c r="D32" s="725" t="s">
        <v>70</v>
      </c>
      <c r="E32" s="701" t="s">
        <v>71</v>
      </c>
      <c r="F32" s="726" t="s">
        <v>704</v>
      </c>
      <c r="K32" s="682"/>
      <c r="U32" s="682"/>
    </row>
    <row r="33" spans="1:21" ht="11.25" customHeight="1">
      <c r="A33" s="703" t="s">
        <v>750</v>
      </c>
      <c r="B33" s="704" t="s">
        <v>638</v>
      </c>
      <c r="C33" s="704" t="s">
        <v>72</v>
      </c>
      <c r="D33" s="727" t="s">
        <v>757</v>
      </c>
      <c r="E33" s="728" t="s">
        <v>1412</v>
      </c>
      <c r="F33" s="729" t="s">
        <v>750</v>
      </c>
      <c r="K33" s="682"/>
      <c r="U33" s="682"/>
    </row>
    <row r="34" spans="1:21" ht="11.65" customHeight="1">
      <c r="A34" s="714" t="s">
        <v>989</v>
      </c>
      <c r="B34" s="730"/>
      <c r="C34" s="692" t="s">
        <v>56</v>
      </c>
      <c r="D34" s="731">
        <f>'210-P17'!E29</f>
        <v>527520</v>
      </c>
      <c r="E34" s="732">
        <v>421811</v>
      </c>
      <c r="F34" s="718" t="s">
        <v>989</v>
      </c>
      <c r="K34" s="682"/>
      <c r="U34" s="682"/>
    </row>
    <row r="35" spans="1:21" ht="16.899999999999999" customHeight="1">
      <c r="A35" s="695" t="s">
        <v>57</v>
      </c>
      <c r="B35" s="696"/>
      <c r="C35" s="696"/>
      <c r="D35" s="721"/>
      <c r="E35" s="721"/>
      <c r="F35" s="722"/>
      <c r="K35" s="682"/>
      <c r="U35" s="682"/>
    </row>
    <row r="36" spans="1:21" ht="11.65" customHeight="1">
      <c r="A36" s="699" t="s">
        <v>704</v>
      </c>
      <c r="B36" s="700" t="s">
        <v>637</v>
      </c>
      <c r="C36" s="700" t="s">
        <v>69</v>
      </c>
      <c r="D36" s="733" t="s">
        <v>70</v>
      </c>
      <c r="E36" s="701" t="s">
        <v>71</v>
      </c>
      <c r="F36" s="734" t="s">
        <v>704</v>
      </c>
      <c r="K36" s="682"/>
      <c r="U36" s="682"/>
    </row>
    <row r="37" spans="1:21" ht="11.65" customHeight="1">
      <c r="A37" s="735" t="s">
        <v>750</v>
      </c>
      <c r="B37" s="704" t="s">
        <v>638</v>
      </c>
      <c r="C37" s="704" t="s">
        <v>72</v>
      </c>
      <c r="D37" s="727" t="s">
        <v>757</v>
      </c>
      <c r="E37" s="727" t="s">
        <v>640</v>
      </c>
      <c r="F37" s="729" t="s">
        <v>750</v>
      </c>
      <c r="K37" s="682"/>
      <c r="U37" s="682"/>
    </row>
    <row r="38" spans="1:21" ht="11.65" customHeight="1">
      <c r="A38" s="707" t="s">
        <v>990</v>
      </c>
      <c r="B38" s="708"/>
      <c r="C38" s="736" t="s">
        <v>58</v>
      </c>
      <c r="D38" s="737">
        <v>-26835</v>
      </c>
      <c r="E38" s="737">
        <v>1200</v>
      </c>
      <c r="F38" s="711" t="s">
        <v>990</v>
      </c>
      <c r="K38" s="682"/>
      <c r="U38" s="682"/>
    </row>
    <row r="39" spans="1:21" ht="11.65" customHeight="1">
      <c r="A39" s="707" t="s">
        <v>991</v>
      </c>
      <c r="B39" s="708"/>
      <c r="C39" s="736" t="s">
        <v>59</v>
      </c>
      <c r="D39" s="737">
        <v>273226</v>
      </c>
      <c r="E39" s="737">
        <v>251136</v>
      </c>
      <c r="F39" s="711" t="s">
        <v>991</v>
      </c>
      <c r="K39" s="682"/>
      <c r="U39" s="682"/>
    </row>
    <row r="40" spans="1:21" ht="11.65" customHeight="1">
      <c r="A40" s="707" t="s">
        <v>992</v>
      </c>
      <c r="B40" s="708"/>
      <c r="C40" s="736" t="s">
        <v>1793</v>
      </c>
      <c r="D40" s="737">
        <v>49040</v>
      </c>
      <c r="E40" s="737">
        <v>81978</v>
      </c>
      <c r="F40" s="711" t="s">
        <v>992</v>
      </c>
      <c r="K40" s="682"/>
      <c r="U40" s="682"/>
    </row>
    <row r="41" spans="1:21" ht="11.65" customHeight="1">
      <c r="A41" s="707" t="s">
        <v>993</v>
      </c>
      <c r="B41" s="708"/>
      <c r="C41" s="736" t="s">
        <v>1794</v>
      </c>
      <c r="D41" s="737">
        <v>-2412</v>
      </c>
      <c r="E41" s="737">
        <v>-5859</v>
      </c>
      <c r="F41" s="711" t="s">
        <v>993</v>
      </c>
      <c r="K41" s="682"/>
      <c r="U41" s="682"/>
    </row>
    <row r="42" spans="1:21" ht="11.65" customHeight="1">
      <c r="A42" s="707" t="s">
        <v>994</v>
      </c>
      <c r="B42" s="708"/>
      <c r="C42" s="736" t="s">
        <v>1569</v>
      </c>
      <c r="D42" s="737">
        <v>7507</v>
      </c>
      <c r="E42" s="737">
        <v>13898</v>
      </c>
      <c r="F42" s="711" t="s">
        <v>994</v>
      </c>
      <c r="K42" s="682"/>
      <c r="U42" s="682"/>
    </row>
    <row r="43" spans="1:21" ht="11.65" customHeight="1">
      <c r="A43" s="707" t="s">
        <v>995</v>
      </c>
      <c r="B43" s="708"/>
      <c r="C43" s="736" t="s">
        <v>1150</v>
      </c>
      <c r="D43" s="737">
        <v>-13835</v>
      </c>
      <c r="E43" s="737">
        <v>-28597</v>
      </c>
      <c r="F43" s="711" t="s">
        <v>995</v>
      </c>
      <c r="K43" s="682"/>
      <c r="U43" s="682"/>
    </row>
    <row r="44" spans="1:21" ht="11.65" customHeight="1">
      <c r="A44" s="707" t="s">
        <v>996</v>
      </c>
      <c r="B44" s="708"/>
      <c r="C44" s="736" t="s">
        <v>1570</v>
      </c>
      <c r="D44" s="737">
        <v>-4374</v>
      </c>
      <c r="E44" s="737">
        <v>31187</v>
      </c>
      <c r="F44" s="711" t="s">
        <v>996</v>
      </c>
      <c r="K44" s="682"/>
      <c r="U44" s="682"/>
    </row>
    <row r="45" spans="1:21" ht="11.65" customHeight="1">
      <c r="A45" s="707" t="s">
        <v>997</v>
      </c>
      <c r="B45" s="708"/>
      <c r="C45" s="736" t="s">
        <v>1795</v>
      </c>
      <c r="D45" s="737">
        <v>-7240</v>
      </c>
      <c r="E45" s="737">
        <v>-3453</v>
      </c>
      <c r="F45" s="711" t="s">
        <v>997</v>
      </c>
      <c r="K45" s="682"/>
      <c r="U45" s="682"/>
    </row>
    <row r="46" spans="1:21" ht="11.65" customHeight="1">
      <c r="A46" s="707" t="s">
        <v>998</v>
      </c>
      <c r="B46" s="708"/>
      <c r="C46" s="736" t="s">
        <v>60</v>
      </c>
      <c r="D46" s="731">
        <f>SUM(D34+D38+D39+D40+D41+D42+D43+D44+D45)</f>
        <v>802597</v>
      </c>
      <c r="E46" s="731">
        <f>SUM(E34+E38+E39+E40+E41+E42+E43+E44+E45)</f>
        <v>763301</v>
      </c>
      <c r="F46" s="711" t="s">
        <v>998</v>
      </c>
      <c r="G46" s="738"/>
      <c r="K46" s="682"/>
      <c r="U46" s="682"/>
    </row>
    <row r="47" spans="1:21" ht="11.65" customHeight="1">
      <c r="A47" s="739"/>
      <c r="B47" s="740"/>
      <c r="C47" s="689" t="s">
        <v>61</v>
      </c>
      <c r="D47" s="741"/>
      <c r="E47" s="741"/>
      <c r="F47" s="2252"/>
      <c r="G47" s="683"/>
      <c r="K47" s="682"/>
      <c r="U47" s="682"/>
    </row>
    <row r="48" spans="1:21" ht="11.65" customHeight="1">
      <c r="A48" s="707" t="s">
        <v>999</v>
      </c>
      <c r="B48" s="708"/>
      <c r="C48" s="736" t="s">
        <v>62</v>
      </c>
      <c r="D48" s="732">
        <v>0</v>
      </c>
      <c r="E48" s="732">
        <v>0</v>
      </c>
      <c r="F48" s="711" t="s">
        <v>999</v>
      </c>
      <c r="K48" s="682"/>
      <c r="U48" s="682"/>
    </row>
    <row r="49" spans="1:21" ht="11.65" customHeight="1">
      <c r="A49" s="714" t="s">
        <v>1000</v>
      </c>
      <c r="B49" s="715"/>
      <c r="C49" s="692" t="s">
        <v>63</v>
      </c>
      <c r="D49" s="731">
        <f>SUM(D46+D48)</f>
        <v>802597</v>
      </c>
      <c r="E49" s="731">
        <f>SUM(E46+E48)</f>
        <v>763301</v>
      </c>
      <c r="F49" s="718" t="s">
        <v>1000</v>
      </c>
      <c r="K49" s="682"/>
      <c r="U49" s="682"/>
    </row>
    <row r="50" spans="1:21" ht="16.899999999999999" customHeight="1">
      <c r="A50" s="695" t="s">
        <v>64</v>
      </c>
      <c r="B50" s="696"/>
      <c r="C50" s="696"/>
      <c r="D50" s="721"/>
      <c r="E50" s="721"/>
      <c r="F50" s="722"/>
      <c r="K50" s="682"/>
      <c r="U50" s="682"/>
    </row>
    <row r="51" spans="1:21" ht="11.65" customHeight="1">
      <c r="A51" s="699" t="s">
        <v>704</v>
      </c>
      <c r="B51" s="700" t="s">
        <v>637</v>
      </c>
      <c r="C51" s="700" t="s">
        <v>69</v>
      </c>
      <c r="D51" s="733" t="s">
        <v>70</v>
      </c>
      <c r="E51" s="701" t="s">
        <v>71</v>
      </c>
      <c r="F51" s="734" t="s">
        <v>704</v>
      </c>
      <c r="K51" s="682"/>
      <c r="U51" s="682"/>
    </row>
    <row r="52" spans="1:21" ht="11.65" customHeight="1">
      <c r="A52" s="703" t="s">
        <v>750</v>
      </c>
      <c r="B52" s="704" t="s">
        <v>638</v>
      </c>
      <c r="C52" s="704" t="s">
        <v>72</v>
      </c>
      <c r="D52" s="727" t="s">
        <v>757</v>
      </c>
      <c r="E52" s="727" t="s">
        <v>640</v>
      </c>
      <c r="F52" s="729" t="s">
        <v>750</v>
      </c>
      <c r="K52" s="682"/>
      <c r="U52" s="682"/>
    </row>
    <row r="53" spans="1:21" ht="11.65" customHeight="1">
      <c r="A53" s="707" t="s">
        <v>1001</v>
      </c>
      <c r="B53" s="708"/>
      <c r="C53" s="736" t="s">
        <v>1796</v>
      </c>
      <c r="D53" s="742">
        <v>0</v>
      </c>
      <c r="E53" s="742">
        <v>0</v>
      </c>
      <c r="F53" s="711" t="s">
        <v>1001</v>
      </c>
      <c r="K53" s="682"/>
      <c r="U53" s="682"/>
    </row>
    <row r="54" spans="1:21" ht="11.65" customHeight="1">
      <c r="A54" s="707" t="s">
        <v>1002</v>
      </c>
      <c r="B54" s="708"/>
      <c r="C54" s="736" t="s">
        <v>1416</v>
      </c>
      <c r="D54" s="742">
        <v>-680835</v>
      </c>
      <c r="E54" s="742">
        <v>-521268</v>
      </c>
      <c r="F54" s="711" t="s">
        <v>1002</v>
      </c>
      <c r="K54" s="682"/>
      <c r="U54" s="682"/>
    </row>
    <row r="55" spans="1:21" ht="11.65" customHeight="1">
      <c r="A55" s="2249"/>
      <c r="B55" s="740"/>
      <c r="C55" s="689" t="s">
        <v>1571</v>
      </c>
      <c r="D55" s="2250"/>
      <c r="E55" s="2250"/>
      <c r="F55" s="2251"/>
      <c r="K55" s="682"/>
      <c r="U55" s="682"/>
    </row>
    <row r="56" spans="1:21" ht="11.65" customHeight="1">
      <c r="A56" s="707" t="s">
        <v>1003</v>
      </c>
      <c r="B56" s="708"/>
      <c r="C56" s="736" t="s">
        <v>1572</v>
      </c>
      <c r="D56" s="742">
        <v>0</v>
      </c>
      <c r="E56" s="742">
        <v>0</v>
      </c>
      <c r="F56" s="711" t="s">
        <v>1003</v>
      </c>
      <c r="K56" s="682"/>
      <c r="U56" s="682"/>
    </row>
    <row r="57" spans="1:21" ht="11.65" customHeight="1">
      <c r="A57" s="707" t="s">
        <v>1004</v>
      </c>
      <c r="B57" s="708"/>
      <c r="C57" s="736" t="s">
        <v>65</v>
      </c>
      <c r="D57" s="742">
        <v>406525</v>
      </c>
      <c r="E57" s="742">
        <v>5457</v>
      </c>
      <c r="F57" s="711" t="s">
        <v>1004</v>
      </c>
      <c r="K57" s="682"/>
      <c r="U57" s="682"/>
    </row>
    <row r="58" spans="1:21" ht="11.65" customHeight="1">
      <c r="A58" s="707" t="s">
        <v>1005</v>
      </c>
      <c r="B58" s="708"/>
      <c r="C58" s="736" t="s">
        <v>66</v>
      </c>
      <c r="D58" s="732">
        <v>-6631</v>
      </c>
      <c r="E58" s="732">
        <v>-1757</v>
      </c>
      <c r="F58" s="711" t="s">
        <v>1005</v>
      </c>
      <c r="K58" s="682"/>
      <c r="U58" s="682"/>
    </row>
    <row r="59" spans="1:21" ht="11.65" customHeight="1">
      <c r="A59" s="707" t="s">
        <v>1006</v>
      </c>
      <c r="B59" s="708"/>
      <c r="C59" s="736" t="s">
        <v>67</v>
      </c>
      <c r="D59" s="732">
        <v>0</v>
      </c>
      <c r="E59" s="732">
        <v>0</v>
      </c>
      <c r="F59" s="711" t="s">
        <v>1006</v>
      </c>
      <c r="K59" s="682"/>
      <c r="U59" s="682"/>
    </row>
    <row r="60" spans="1:21" ht="11.65" customHeight="1">
      <c r="A60" s="707" t="s">
        <v>1007</v>
      </c>
      <c r="B60" s="708"/>
      <c r="C60" s="736" t="s">
        <v>80</v>
      </c>
      <c r="D60" s="732">
        <v>46584</v>
      </c>
      <c r="E60" s="732">
        <v>1889</v>
      </c>
      <c r="F60" s="711" t="s">
        <v>1007</v>
      </c>
      <c r="K60" s="682"/>
      <c r="U60" s="682"/>
    </row>
    <row r="61" spans="1:21" ht="11.65" customHeight="1">
      <c r="A61" s="714" t="s">
        <v>1008</v>
      </c>
      <c r="B61" s="715"/>
      <c r="C61" s="692" t="s">
        <v>269</v>
      </c>
      <c r="D61" s="1971">
        <f>SUM(D53:D60)</f>
        <v>-234357</v>
      </c>
      <c r="E61" s="732">
        <f>SUM(E53:E60)</f>
        <v>-515679</v>
      </c>
      <c r="F61" s="718" t="s">
        <v>1008</v>
      </c>
      <c r="K61" s="682"/>
      <c r="U61" s="682"/>
    </row>
    <row r="62" spans="1:21" ht="11.25" customHeight="1">
      <c r="A62" s="688"/>
      <c r="B62" s="689"/>
      <c r="C62" s="689"/>
      <c r="D62" s="743"/>
      <c r="E62" s="743"/>
      <c r="F62" s="687"/>
      <c r="K62" s="682"/>
      <c r="U62" s="682"/>
    </row>
    <row r="63" spans="1:21" ht="11.25" customHeight="1">
      <c r="A63" s="688"/>
      <c r="B63" s="689"/>
      <c r="C63" s="689"/>
      <c r="D63" s="743"/>
      <c r="E63" s="743"/>
      <c r="F63" s="687"/>
      <c r="K63" s="682"/>
      <c r="U63" s="682"/>
    </row>
    <row r="64" spans="1:21" ht="11.25" customHeight="1">
      <c r="A64" s="688"/>
      <c r="C64" s="689"/>
      <c r="D64" s="743"/>
      <c r="E64" s="743"/>
      <c r="F64" s="687"/>
      <c r="K64" s="682"/>
      <c r="U64" s="682"/>
    </row>
    <row r="65" spans="1:21" ht="11.25" customHeight="1">
      <c r="A65" s="688"/>
      <c r="C65" s="689"/>
      <c r="D65" s="743"/>
      <c r="E65" s="743"/>
      <c r="F65" s="687"/>
      <c r="K65" s="682"/>
      <c r="U65" s="682"/>
    </row>
    <row r="66" spans="1:21" ht="11.25" customHeight="1">
      <c r="A66" s="688"/>
      <c r="C66" s="689"/>
      <c r="D66" s="743"/>
      <c r="E66" s="743"/>
      <c r="F66" s="687"/>
      <c r="K66" s="682"/>
      <c r="U66" s="682"/>
    </row>
    <row r="67" spans="1:21" ht="11.25" customHeight="1">
      <c r="A67" s="688"/>
      <c r="B67" s="689"/>
      <c r="C67" s="689"/>
      <c r="D67" s="743"/>
      <c r="E67" s="743"/>
      <c r="F67" s="687"/>
      <c r="K67" s="682"/>
      <c r="U67" s="682"/>
    </row>
    <row r="68" spans="1:21" ht="11.25" customHeight="1">
      <c r="A68" s="688"/>
      <c r="B68" s="689"/>
      <c r="C68" s="689"/>
      <c r="D68" s="743"/>
      <c r="E68" s="743"/>
      <c r="F68" s="687"/>
      <c r="K68" s="682"/>
      <c r="U68" s="682"/>
    </row>
    <row r="69" spans="1:21" ht="11.25" customHeight="1">
      <c r="A69" s="684"/>
      <c r="B69" s="744"/>
      <c r="C69" s="745"/>
      <c r="D69" s="744"/>
      <c r="E69" s="746"/>
      <c r="F69" s="687"/>
      <c r="K69" s="682"/>
      <c r="U69" s="682"/>
    </row>
    <row r="70" spans="1:21" ht="11.25" customHeight="1">
      <c r="A70" s="684" t="s">
        <v>270</v>
      </c>
      <c r="B70" s="744"/>
      <c r="C70" s="745"/>
      <c r="D70" s="744"/>
      <c r="E70" s="746"/>
      <c r="F70" s="687"/>
      <c r="K70" s="682"/>
      <c r="U70" s="682"/>
    </row>
    <row r="71" spans="1:21" ht="11.25" customHeight="1" thickBot="1">
      <c r="A71" s="747"/>
      <c r="B71" s="748"/>
      <c r="C71" s="748"/>
      <c r="D71" s="749"/>
      <c r="E71" s="749"/>
      <c r="F71" s="750"/>
      <c r="K71" s="682"/>
      <c r="U71" s="682"/>
    </row>
    <row r="72" spans="1:21" ht="11.25" customHeight="1">
      <c r="A72" s="751" t="s">
        <v>195</v>
      </c>
      <c r="B72" s="752"/>
      <c r="C72" s="752"/>
      <c r="D72" s="753"/>
      <c r="E72" s="753"/>
      <c r="K72" s="682"/>
      <c r="U72" s="682"/>
    </row>
    <row r="73" spans="1:21" ht="11.25" customHeight="1"/>
    <row r="75" spans="1:21" ht="12" customHeight="1">
      <c r="K75" s="682"/>
      <c r="U75" s="682"/>
    </row>
    <row r="76" spans="1:21" ht="12" customHeight="1">
      <c r="K76" s="682"/>
      <c r="U76" s="682"/>
    </row>
    <row r="77" spans="1:21" ht="12" customHeight="1">
      <c r="F77" s="752"/>
      <c r="K77" s="682"/>
      <c r="U77" s="682"/>
    </row>
    <row r="78" spans="1:21" ht="12" customHeight="1">
      <c r="A78" s="752"/>
      <c r="B78" s="752"/>
      <c r="F78" s="752"/>
      <c r="K78" s="682"/>
      <c r="U78" s="682"/>
    </row>
    <row r="79" spans="1:21" ht="12" customHeight="1">
      <c r="A79" s="752"/>
      <c r="B79" s="752"/>
      <c r="C79" s="752"/>
      <c r="D79" s="753"/>
      <c r="E79" s="753"/>
      <c r="F79" s="752"/>
      <c r="K79" s="682"/>
      <c r="U79" s="682"/>
    </row>
    <row r="80" spans="1:21" ht="12" customHeight="1">
      <c r="A80" s="752"/>
      <c r="B80" s="752"/>
      <c r="C80" s="752"/>
      <c r="D80" s="753"/>
      <c r="E80" s="753"/>
      <c r="F80" s="752"/>
      <c r="K80" s="682"/>
      <c r="M80" s="752"/>
      <c r="U80" s="682"/>
    </row>
    <row r="81" spans="1:21" ht="12" customHeight="1">
      <c r="F81" s="752"/>
      <c r="K81" s="682"/>
      <c r="M81" s="752"/>
      <c r="U81" s="682"/>
    </row>
    <row r="82" spans="1:21" ht="12" customHeight="1">
      <c r="F82" s="752"/>
      <c r="K82" s="682"/>
      <c r="U82" s="682"/>
    </row>
    <row r="83" spans="1:21" ht="12" customHeight="1">
      <c r="A83" s="752"/>
      <c r="B83" s="752"/>
      <c r="C83" s="752"/>
      <c r="D83" s="753"/>
      <c r="E83" s="753"/>
      <c r="F83" s="752"/>
      <c r="K83" s="682"/>
      <c r="U83" s="682"/>
    </row>
    <row r="84" spans="1:21" ht="12" customHeight="1">
      <c r="D84" s="753"/>
      <c r="E84" s="753"/>
      <c r="K84" s="682"/>
      <c r="U84" s="682"/>
    </row>
    <row r="85" spans="1:21" ht="12" customHeight="1">
      <c r="K85" s="682"/>
      <c r="U85" s="682"/>
    </row>
    <row r="86" spans="1:21" ht="12" customHeight="1">
      <c r="K86" s="682"/>
      <c r="U86" s="682"/>
    </row>
    <row r="88" spans="1:21" ht="12" customHeight="1">
      <c r="B88" s="752"/>
      <c r="K88" s="682"/>
      <c r="U88" s="682"/>
    </row>
    <row r="89" spans="1:21" ht="12" customHeight="1">
      <c r="B89" s="752"/>
      <c r="K89" s="682"/>
      <c r="U89" s="682"/>
    </row>
    <row r="90" spans="1:21" ht="12" customHeight="1">
      <c r="B90" s="752"/>
      <c r="K90" s="682"/>
      <c r="U90" s="682"/>
    </row>
    <row r="91" spans="1:21" ht="12" customHeight="1">
      <c r="B91" s="752"/>
      <c r="K91" s="682"/>
      <c r="U91" s="682"/>
    </row>
    <row r="92" spans="1:21" ht="12" customHeight="1">
      <c r="B92" s="752"/>
      <c r="K92" s="682"/>
      <c r="U92" s="682"/>
    </row>
    <row r="93" spans="1:21" ht="12" customHeight="1">
      <c r="B93" s="752"/>
      <c r="K93" s="682"/>
      <c r="U93" s="682"/>
    </row>
    <row r="94" spans="1:21" ht="12" customHeight="1">
      <c r="B94" s="752"/>
      <c r="K94" s="682"/>
      <c r="U94" s="682"/>
    </row>
    <row r="95" spans="1:21" ht="12" customHeight="1">
      <c r="B95" s="752"/>
      <c r="K95" s="682"/>
      <c r="U95" s="682"/>
    </row>
    <row r="96" spans="1:21" ht="12" customHeight="1">
      <c r="B96" s="752"/>
      <c r="K96" s="682"/>
      <c r="U96" s="682"/>
    </row>
    <row r="97" spans="2:21" ht="12" customHeight="1">
      <c r="B97" s="752"/>
      <c r="K97" s="682"/>
      <c r="U97" s="682"/>
    </row>
    <row r="98" spans="2:21" ht="12" customHeight="1">
      <c r="B98" s="752"/>
      <c r="K98" s="682"/>
      <c r="U98" s="682"/>
    </row>
  </sheetData>
  <phoneticPr fontId="9" type="noConversion"/>
  <printOptions horizontalCentered="1"/>
  <pageMargins left="0.5" right="0.5" top="0.5" bottom="0.5" header="0.5" footer="0.5"/>
  <pageSetup scale="84" orientation="portrait"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sheetPr codeName="Sheet26">
    <tabColor rgb="FF92D050"/>
    <pageSetUpPr fitToPage="1"/>
  </sheetPr>
  <dimension ref="A1:W138"/>
  <sheetViews>
    <sheetView zoomScale="104" zoomScaleNormal="104" workbookViewId="0"/>
  </sheetViews>
  <sheetFormatPr defaultColWidth="10.26953125" defaultRowHeight="12" customHeight="1"/>
  <cols>
    <col min="1" max="1" width="4.1796875" style="766" customWidth="1"/>
    <col min="2" max="2" width="4.453125" style="766" customWidth="1"/>
    <col min="3" max="3" width="68.7265625" style="766" customWidth="1"/>
    <col min="4" max="5" width="13.26953125" style="816" customWidth="1"/>
    <col min="6" max="6" width="4.1796875" style="766" customWidth="1"/>
    <col min="7" max="7" width="1.1796875" style="766" customWidth="1"/>
    <col min="8" max="9" width="10.26953125" style="766" customWidth="1"/>
    <col min="10" max="10" width="2.453125" style="766" customWidth="1"/>
    <col min="11" max="11" width="0.26953125" style="766" customWidth="1"/>
    <col min="12" max="12" width="4" style="766" customWidth="1"/>
    <col min="13" max="13" width="0.26953125" style="766" customWidth="1"/>
    <col min="14" max="14" width="4.453125" style="766" customWidth="1"/>
    <col min="15" max="15" width="0.7265625" style="766" customWidth="1"/>
    <col min="16" max="16" width="47.1796875" style="766" customWidth="1"/>
    <col min="17" max="17" width="1.1796875" style="766" customWidth="1"/>
    <col min="18" max="18" width="9" style="768" customWidth="1"/>
    <col min="19" max="19" width="1" style="766" customWidth="1"/>
    <col min="20" max="20" width="7.54296875" style="768" customWidth="1"/>
    <col min="21" max="21" width="0.453125" style="766" customWidth="1"/>
    <col min="22" max="22" width="3.7265625" style="766" customWidth="1"/>
    <col min="23" max="23" width="8.1796875" style="766" customWidth="1"/>
    <col min="24" max="256" width="10.26953125" style="766"/>
    <col min="257" max="257" width="4.1796875" style="766" customWidth="1"/>
    <col min="258" max="258" width="4.453125" style="766" customWidth="1"/>
    <col min="259" max="259" width="68.7265625" style="766" customWidth="1"/>
    <col min="260" max="261" width="13.26953125" style="766" customWidth="1"/>
    <col min="262" max="262" width="4.1796875" style="766" customWidth="1"/>
    <col min="263" max="263" width="1.1796875" style="766" customWidth="1"/>
    <col min="264" max="265" width="10.26953125" style="766" customWidth="1"/>
    <col min="266" max="266" width="2.453125" style="766" customWidth="1"/>
    <col min="267" max="267" width="0.26953125" style="766" customWidth="1"/>
    <col min="268" max="268" width="4" style="766" customWidth="1"/>
    <col min="269" max="269" width="0.26953125" style="766" customWidth="1"/>
    <col min="270" max="270" width="4.453125" style="766" customWidth="1"/>
    <col min="271" max="271" width="0.7265625" style="766" customWidth="1"/>
    <col min="272" max="272" width="47.1796875" style="766" customWidth="1"/>
    <col min="273" max="273" width="1.1796875" style="766" customWidth="1"/>
    <col min="274" max="274" width="9" style="766" customWidth="1"/>
    <col min="275" max="275" width="1" style="766" customWidth="1"/>
    <col min="276" max="276" width="7.54296875" style="766" customWidth="1"/>
    <col min="277" max="277" width="0.453125" style="766" customWidth="1"/>
    <col min="278" max="278" width="3.7265625" style="766" customWidth="1"/>
    <col min="279" max="279" width="8.1796875" style="766" customWidth="1"/>
    <col min="280" max="512" width="10.26953125" style="766"/>
    <col min="513" max="513" width="4.1796875" style="766" customWidth="1"/>
    <col min="514" max="514" width="4.453125" style="766" customWidth="1"/>
    <col min="515" max="515" width="68.7265625" style="766" customWidth="1"/>
    <col min="516" max="517" width="13.26953125" style="766" customWidth="1"/>
    <col min="518" max="518" width="4.1796875" style="766" customWidth="1"/>
    <col min="519" max="519" width="1.1796875" style="766" customWidth="1"/>
    <col min="520" max="521" width="10.26953125" style="766" customWidth="1"/>
    <col min="522" max="522" width="2.453125" style="766" customWidth="1"/>
    <col min="523" max="523" width="0.26953125" style="766" customWidth="1"/>
    <col min="524" max="524" width="4" style="766" customWidth="1"/>
    <col min="525" max="525" width="0.26953125" style="766" customWidth="1"/>
    <col min="526" max="526" width="4.453125" style="766" customWidth="1"/>
    <col min="527" max="527" width="0.7265625" style="766" customWidth="1"/>
    <col min="528" max="528" width="47.1796875" style="766" customWidth="1"/>
    <col min="529" max="529" width="1.1796875" style="766" customWidth="1"/>
    <col min="530" max="530" width="9" style="766" customWidth="1"/>
    <col min="531" max="531" width="1" style="766" customWidth="1"/>
    <col min="532" max="532" width="7.54296875" style="766" customWidth="1"/>
    <col min="533" max="533" width="0.453125" style="766" customWidth="1"/>
    <col min="534" max="534" width="3.7265625" style="766" customWidth="1"/>
    <col min="535" max="535" width="8.1796875" style="766" customWidth="1"/>
    <col min="536" max="768" width="10.26953125" style="766"/>
    <col min="769" max="769" width="4.1796875" style="766" customWidth="1"/>
    <col min="770" max="770" width="4.453125" style="766" customWidth="1"/>
    <col min="771" max="771" width="68.7265625" style="766" customWidth="1"/>
    <col min="772" max="773" width="13.26953125" style="766" customWidth="1"/>
    <col min="774" max="774" width="4.1796875" style="766" customWidth="1"/>
    <col min="775" max="775" width="1.1796875" style="766" customWidth="1"/>
    <col min="776" max="777" width="10.26953125" style="766" customWidth="1"/>
    <col min="778" max="778" width="2.453125" style="766" customWidth="1"/>
    <col min="779" max="779" width="0.26953125" style="766" customWidth="1"/>
    <col min="780" max="780" width="4" style="766" customWidth="1"/>
    <col min="781" max="781" width="0.26953125" style="766" customWidth="1"/>
    <col min="782" max="782" width="4.453125" style="766" customWidth="1"/>
    <col min="783" max="783" width="0.7265625" style="766" customWidth="1"/>
    <col min="784" max="784" width="47.1796875" style="766" customWidth="1"/>
    <col min="785" max="785" width="1.1796875" style="766" customWidth="1"/>
    <col min="786" max="786" width="9" style="766" customWidth="1"/>
    <col min="787" max="787" width="1" style="766" customWidth="1"/>
    <col min="788" max="788" width="7.54296875" style="766" customWidth="1"/>
    <col min="789" max="789" width="0.453125" style="766" customWidth="1"/>
    <col min="790" max="790" width="3.7265625" style="766" customWidth="1"/>
    <col min="791" max="791" width="8.1796875" style="766" customWidth="1"/>
    <col min="792" max="1024" width="10.26953125" style="766"/>
    <col min="1025" max="1025" width="4.1796875" style="766" customWidth="1"/>
    <col min="1026" max="1026" width="4.453125" style="766" customWidth="1"/>
    <col min="1027" max="1027" width="68.7265625" style="766" customWidth="1"/>
    <col min="1028" max="1029" width="13.26953125" style="766" customWidth="1"/>
    <col min="1030" max="1030" width="4.1796875" style="766" customWidth="1"/>
    <col min="1031" max="1031" width="1.1796875" style="766" customWidth="1"/>
    <col min="1032" max="1033" width="10.26953125" style="766" customWidth="1"/>
    <col min="1034" max="1034" width="2.453125" style="766" customWidth="1"/>
    <col min="1035" max="1035" width="0.26953125" style="766" customWidth="1"/>
    <col min="1036" max="1036" width="4" style="766" customWidth="1"/>
    <col min="1037" max="1037" width="0.26953125" style="766" customWidth="1"/>
    <col min="1038" max="1038" width="4.453125" style="766" customWidth="1"/>
    <col min="1039" max="1039" width="0.7265625" style="766" customWidth="1"/>
    <col min="1040" max="1040" width="47.1796875" style="766" customWidth="1"/>
    <col min="1041" max="1041" width="1.1796875" style="766" customWidth="1"/>
    <col min="1042" max="1042" width="9" style="766" customWidth="1"/>
    <col min="1043" max="1043" width="1" style="766" customWidth="1"/>
    <col min="1044" max="1044" width="7.54296875" style="766" customWidth="1"/>
    <col min="1045" max="1045" width="0.453125" style="766" customWidth="1"/>
    <col min="1046" max="1046" width="3.7265625" style="766" customWidth="1"/>
    <col min="1047" max="1047" width="8.1796875" style="766" customWidth="1"/>
    <col min="1048" max="1280" width="10.26953125" style="766"/>
    <col min="1281" max="1281" width="4.1796875" style="766" customWidth="1"/>
    <col min="1282" max="1282" width="4.453125" style="766" customWidth="1"/>
    <col min="1283" max="1283" width="68.7265625" style="766" customWidth="1"/>
    <col min="1284" max="1285" width="13.26953125" style="766" customWidth="1"/>
    <col min="1286" max="1286" width="4.1796875" style="766" customWidth="1"/>
    <col min="1287" max="1287" width="1.1796875" style="766" customWidth="1"/>
    <col min="1288" max="1289" width="10.26953125" style="766" customWidth="1"/>
    <col min="1290" max="1290" width="2.453125" style="766" customWidth="1"/>
    <col min="1291" max="1291" width="0.26953125" style="766" customWidth="1"/>
    <col min="1292" max="1292" width="4" style="766" customWidth="1"/>
    <col min="1293" max="1293" width="0.26953125" style="766" customWidth="1"/>
    <col min="1294" max="1294" width="4.453125" style="766" customWidth="1"/>
    <col min="1295" max="1295" width="0.7265625" style="766" customWidth="1"/>
    <col min="1296" max="1296" width="47.1796875" style="766" customWidth="1"/>
    <col min="1297" max="1297" width="1.1796875" style="766" customWidth="1"/>
    <col min="1298" max="1298" width="9" style="766" customWidth="1"/>
    <col min="1299" max="1299" width="1" style="766" customWidth="1"/>
    <col min="1300" max="1300" width="7.54296875" style="766" customWidth="1"/>
    <col min="1301" max="1301" width="0.453125" style="766" customWidth="1"/>
    <col min="1302" max="1302" width="3.7265625" style="766" customWidth="1"/>
    <col min="1303" max="1303" width="8.1796875" style="766" customWidth="1"/>
    <col min="1304" max="1536" width="10.26953125" style="766"/>
    <col min="1537" max="1537" width="4.1796875" style="766" customWidth="1"/>
    <col min="1538" max="1538" width="4.453125" style="766" customWidth="1"/>
    <col min="1539" max="1539" width="68.7265625" style="766" customWidth="1"/>
    <col min="1540" max="1541" width="13.26953125" style="766" customWidth="1"/>
    <col min="1542" max="1542" width="4.1796875" style="766" customWidth="1"/>
    <col min="1543" max="1543" width="1.1796875" style="766" customWidth="1"/>
    <col min="1544" max="1545" width="10.26953125" style="766" customWidth="1"/>
    <col min="1546" max="1546" width="2.453125" style="766" customWidth="1"/>
    <col min="1547" max="1547" width="0.26953125" style="766" customWidth="1"/>
    <col min="1548" max="1548" width="4" style="766" customWidth="1"/>
    <col min="1549" max="1549" width="0.26953125" style="766" customWidth="1"/>
    <col min="1550" max="1550" width="4.453125" style="766" customWidth="1"/>
    <col min="1551" max="1551" width="0.7265625" style="766" customWidth="1"/>
    <col min="1552" max="1552" width="47.1796875" style="766" customWidth="1"/>
    <col min="1553" max="1553" width="1.1796875" style="766" customWidth="1"/>
    <col min="1554" max="1554" width="9" style="766" customWidth="1"/>
    <col min="1555" max="1555" width="1" style="766" customWidth="1"/>
    <col min="1556" max="1556" width="7.54296875" style="766" customWidth="1"/>
    <col min="1557" max="1557" width="0.453125" style="766" customWidth="1"/>
    <col min="1558" max="1558" width="3.7265625" style="766" customWidth="1"/>
    <col min="1559" max="1559" width="8.1796875" style="766" customWidth="1"/>
    <col min="1560" max="1792" width="10.26953125" style="766"/>
    <col min="1793" max="1793" width="4.1796875" style="766" customWidth="1"/>
    <col min="1794" max="1794" width="4.453125" style="766" customWidth="1"/>
    <col min="1795" max="1795" width="68.7265625" style="766" customWidth="1"/>
    <col min="1796" max="1797" width="13.26953125" style="766" customWidth="1"/>
    <col min="1798" max="1798" width="4.1796875" style="766" customWidth="1"/>
    <col min="1799" max="1799" width="1.1796875" style="766" customWidth="1"/>
    <col min="1800" max="1801" width="10.26953125" style="766" customWidth="1"/>
    <col min="1802" max="1802" width="2.453125" style="766" customWidth="1"/>
    <col min="1803" max="1803" width="0.26953125" style="766" customWidth="1"/>
    <col min="1804" max="1804" width="4" style="766" customWidth="1"/>
    <col min="1805" max="1805" width="0.26953125" style="766" customWidth="1"/>
    <col min="1806" max="1806" width="4.453125" style="766" customWidth="1"/>
    <col min="1807" max="1807" width="0.7265625" style="766" customWidth="1"/>
    <col min="1808" max="1808" width="47.1796875" style="766" customWidth="1"/>
    <col min="1809" max="1809" width="1.1796875" style="766" customWidth="1"/>
    <col min="1810" max="1810" width="9" style="766" customWidth="1"/>
    <col min="1811" max="1811" width="1" style="766" customWidth="1"/>
    <col min="1812" max="1812" width="7.54296875" style="766" customWidth="1"/>
    <col min="1813" max="1813" width="0.453125" style="766" customWidth="1"/>
    <col min="1814" max="1814" width="3.7265625" style="766" customWidth="1"/>
    <col min="1815" max="1815" width="8.1796875" style="766" customWidth="1"/>
    <col min="1816" max="2048" width="10.26953125" style="766"/>
    <col min="2049" max="2049" width="4.1796875" style="766" customWidth="1"/>
    <col min="2050" max="2050" width="4.453125" style="766" customWidth="1"/>
    <col min="2051" max="2051" width="68.7265625" style="766" customWidth="1"/>
    <col min="2052" max="2053" width="13.26953125" style="766" customWidth="1"/>
    <col min="2054" max="2054" width="4.1796875" style="766" customWidth="1"/>
    <col min="2055" max="2055" width="1.1796875" style="766" customWidth="1"/>
    <col min="2056" max="2057" width="10.26953125" style="766" customWidth="1"/>
    <col min="2058" max="2058" width="2.453125" style="766" customWidth="1"/>
    <col min="2059" max="2059" width="0.26953125" style="766" customWidth="1"/>
    <col min="2060" max="2060" width="4" style="766" customWidth="1"/>
    <col min="2061" max="2061" width="0.26953125" style="766" customWidth="1"/>
    <col min="2062" max="2062" width="4.453125" style="766" customWidth="1"/>
    <col min="2063" max="2063" width="0.7265625" style="766" customWidth="1"/>
    <col min="2064" max="2064" width="47.1796875" style="766" customWidth="1"/>
    <col min="2065" max="2065" width="1.1796875" style="766" customWidth="1"/>
    <col min="2066" max="2066" width="9" style="766" customWidth="1"/>
    <col min="2067" max="2067" width="1" style="766" customWidth="1"/>
    <col min="2068" max="2068" width="7.54296875" style="766" customWidth="1"/>
    <col min="2069" max="2069" width="0.453125" style="766" customWidth="1"/>
    <col min="2070" max="2070" width="3.7265625" style="766" customWidth="1"/>
    <col min="2071" max="2071" width="8.1796875" style="766" customWidth="1"/>
    <col min="2072" max="2304" width="10.26953125" style="766"/>
    <col min="2305" max="2305" width="4.1796875" style="766" customWidth="1"/>
    <col min="2306" max="2306" width="4.453125" style="766" customWidth="1"/>
    <col min="2307" max="2307" width="68.7265625" style="766" customWidth="1"/>
    <col min="2308" max="2309" width="13.26953125" style="766" customWidth="1"/>
    <col min="2310" max="2310" width="4.1796875" style="766" customWidth="1"/>
    <col min="2311" max="2311" width="1.1796875" style="766" customWidth="1"/>
    <col min="2312" max="2313" width="10.26953125" style="766" customWidth="1"/>
    <col min="2314" max="2314" width="2.453125" style="766" customWidth="1"/>
    <col min="2315" max="2315" width="0.26953125" style="766" customWidth="1"/>
    <col min="2316" max="2316" width="4" style="766" customWidth="1"/>
    <col min="2317" max="2317" width="0.26953125" style="766" customWidth="1"/>
    <col min="2318" max="2318" width="4.453125" style="766" customWidth="1"/>
    <col min="2319" max="2319" width="0.7265625" style="766" customWidth="1"/>
    <col min="2320" max="2320" width="47.1796875" style="766" customWidth="1"/>
    <col min="2321" max="2321" width="1.1796875" style="766" customWidth="1"/>
    <col min="2322" max="2322" width="9" style="766" customWidth="1"/>
    <col min="2323" max="2323" width="1" style="766" customWidth="1"/>
    <col min="2324" max="2324" width="7.54296875" style="766" customWidth="1"/>
    <col min="2325" max="2325" width="0.453125" style="766" customWidth="1"/>
    <col min="2326" max="2326" width="3.7265625" style="766" customWidth="1"/>
    <col min="2327" max="2327" width="8.1796875" style="766" customWidth="1"/>
    <col min="2328" max="2560" width="10.26953125" style="766"/>
    <col min="2561" max="2561" width="4.1796875" style="766" customWidth="1"/>
    <col min="2562" max="2562" width="4.453125" style="766" customWidth="1"/>
    <col min="2563" max="2563" width="68.7265625" style="766" customWidth="1"/>
    <col min="2564" max="2565" width="13.26953125" style="766" customWidth="1"/>
    <col min="2566" max="2566" width="4.1796875" style="766" customWidth="1"/>
    <col min="2567" max="2567" width="1.1796875" style="766" customWidth="1"/>
    <col min="2568" max="2569" width="10.26953125" style="766" customWidth="1"/>
    <col min="2570" max="2570" width="2.453125" style="766" customWidth="1"/>
    <col min="2571" max="2571" width="0.26953125" style="766" customWidth="1"/>
    <col min="2572" max="2572" width="4" style="766" customWidth="1"/>
    <col min="2573" max="2573" width="0.26953125" style="766" customWidth="1"/>
    <col min="2574" max="2574" width="4.453125" style="766" customWidth="1"/>
    <col min="2575" max="2575" width="0.7265625" style="766" customWidth="1"/>
    <col min="2576" max="2576" width="47.1796875" style="766" customWidth="1"/>
    <col min="2577" max="2577" width="1.1796875" style="766" customWidth="1"/>
    <col min="2578" max="2578" width="9" style="766" customWidth="1"/>
    <col min="2579" max="2579" width="1" style="766" customWidth="1"/>
    <col min="2580" max="2580" width="7.54296875" style="766" customWidth="1"/>
    <col min="2581" max="2581" width="0.453125" style="766" customWidth="1"/>
    <col min="2582" max="2582" width="3.7265625" style="766" customWidth="1"/>
    <col min="2583" max="2583" width="8.1796875" style="766" customWidth="1"/>
    <col min="2584" max="2816" width="10.26953125" style="766"/>
    <col min="2817" max="2817" width="4.1796875" style="766" customWidth="1"/>
    <col min="2818" max="2818" width="4.453125" style="766" customWidth="1"/>
    <col min="2819" max="2819" width="68.7265625" style="766" customWidth="1"/>
    <col min="2820" max="2821" width="13.26953125" style="766" customWidth="1"/>
    <col min="2822" max="2822" width="4.1796875" style="766" customWidth="1"/>
    <col min="2823" max="2823" width="1.1796875" style="766" customWidth="1"/>
    <col min="2824" max="2825" width="10.26953125" style="766" customWidth="1"/>
    <col min="2826" max="2826" width="2.453125" style="766" customWidth="1"/>
    <col min="2827" max="2827" width="0.26953125" style="766" customWidth="1"/>
    <col min="2828" max="2828" width="4" style="766" customWidth="1"/>
    <col min="2829" max="2829" width="0.26953125" style="766" customWidth="1"/>
    <col min="2830" max="2830" width="4.453125" style="766" customWidth="1"/>
    <col min="2831" max="2831" width="0.7265625" style="766" customWidth="1"/>
    <col min="2832" max="2832" width="47.1796875" style="766" customWidth="1"/>
    <col min="2833" max="2833" width="1.1796875" style="766" customWidth="1"/>
    <col min="2834" max="2834" width="9" style="766" customWidth="1"/>
    <col min="2835" max="2835" width="1" style="766" customWidth="1"/>
    <col min="2836" max="2836" width="7.54296875" style="766" customWidth="1"/>
    <col min="2837" max="2837" width="0.453125" style="766" customWidth="1"/>
    <col min="2838" max="2838" width="3.7265625" style="766" customWidth="1"/>
    <col min="2839" max="2839" width="8.1796875" style="766" customWidth="1"/>
    <col min="2840" max="3072" width="10.26953125" style="766"/>
    <col min="3073" max="3073" width="4.1796875" style="766" customWidth="1"/>
    <col min="3074" max="3074" width="4.453125" style="766" customWidth="1"/>
    <col min="3075" max="3075" width="68.7265625" style="766" customWidth="1"/>
    <col min="3076" max="3077" width="13.26953125" style="766" customWidth="1"/>
    <col min="3078" max="3078" width="4.1796875" style="766" customWidth="1"/>
    <col min="3079" max="3079" width="1.1796875" style="766" customWidth="1"/>
    <col min="3080" max="3081" width="10.26953125" style="766" customWidth="1"/>
    <col min="3082" max="3082" width="2.453125" style="766" customWidth="1"/>
    <col min="3083" max="3083" width="0.26953125" style="766" customWidth="1"/>
    <col min="3084" max="3084" width="4" style="766" customWidth="1"/>
    <col min="3085" max="3085" width="0.26953125" style="766" customWidth="1"/>
    <col min="3086" max="3086" width="4.453125" style="766" customWidth="1"/>
    <col min="3087" max="3087" width="0.7265625" style="766" customWidth="1"/>
    <col min="3088" max="3088" width="47.1796875" style="766" customWidth="1"/>
    <col min="3089" max="3089" width="1.1796875" style="766" customWidth="1"/>
    <col min="3090" max="3090" width="9" style="766" customWidth="1"/>
    <col min="3091" max="3091" width="1" style="766" customWidth="1"/>
    <col min="3092" max="3092" width="7.54296875" style="766" customWidth="1"/>
    <col min="3093" max="3093" width="0.453125" style="766" customWidth="1"/>
    <col min="3094" max="3094" width="3.7265625" style="766" customWidth="1"/>
    <col min="3095" max="3095" width="8.1796875" style="766" customWidth="1"/>
    <col min="3096" max="3328" width="10.26953125" style="766"/>
    <col min="3329" max="3329" width="4.1796875" style="766" customWidth="1"/>
    <col min="3330" max="3330" width="4.453125" style="766" customWidth="1"/>
    <col min="3331" max="3331" width="68.7265625" style="766" customWidth="1"/>
    <col min="3332" max="3333" width="13.26953125" style="766" customWidth="1"/>
    <col min="3334" max="3334" width="4.1796875" style="766" customWidth="1"/>
    <col min="3335" max="3335" width="1.1796875" style="766" customWidth="1"/>
    <col min="3336" max="3337" width="10.26953125" style="766" customWidth="1"/>
    <col min="3338" max="3338" width="2.453125" style="766" customWidth="1"/>
    <col min="3339" max="3339" width="0.26953125" style="766" customWidth="1"/>
    <col min="3340" max="3340" width="4" style="766" customWidth="1"/>
    <col min="3341" max="3341" width="0.26953125" style="766" customWidth="1"/>
    <col min="3342" max="3342" width="4.453125" style="766" customWidth="1"/>
    <col min="3343" max="3343" width="0.7265625" style="766" customWidth="1"/>
    <col min="3344" max="3344" width="47.1796875" style="766" customWidth="1"/>
    <col min="3345" max="3345" width="1.1796875" style="766" customWidth="1"/>
    <col min="3346" max="3346" width="9" style="766" customWidth="1"/>
    <col min="3347" max="3347" width="1" style="766" customWidth="1"/>
    <col min="3348" max="3348" width="7.54296875" style="766" customWidth="1"/>
    <col min="3349" max="3349" width="0.453125" style="766" customWidth="1"/>
    <col min="3350" max="3350" width="3.7265625" style="766" customWidth="1"/>
    <col min="3351" max="3351" width="8.1796875" style="766" customWidth="1"/>
    <col min="3352" max="3584" width="10.26953125" style="766"/>
    <col min="3585" max="3585" width="4.1796875" style="766" customWidth="1"/>
    <col min="3586" max="3586" width="4.453125" style="766" customWidth="1"/>
    <col min="3587" max="3587" width="68.7265625" style="766" customWidth="1"/>
    <col min="3588" max="3589" width="13.26953125" style="766" customWidth="1"/>
    <col min="3590" max="3590" width="4.1796875" style="766" customWidth="1"/>
    <col min="3591" max="3591" width="1.1796875" style="766" customWidth="1"/>
    <col min="3592" max="3593" width="10.26953125" style="766" customWidth="1"/>
    <col min="3594" max="3594" width="2.453125" style="766" customWidth="1"/>
    <col min="3595" max="3595" width="0.26953125" style="766" customWidth="1"/>
    <col min="3596" max="3596" width="4" style="766" customWidth="1"/>
    <col min="3597" max="3597" width="0.26953125" style="766" customWidth="1"/>
    <col min="3598" max="3598" width="4.453125" style="766" customWidth="1"/>
    <col min="3599" max="3599" width="0.7265625" style="766" customWidth="1"/>
    <col min="3600" max="3600" width="47.1796875" style="766" customWidth="1"/>
    <col min="3601" max="3601" width="1.1796875" style="766" customWidth="1"/>
    <col min="3602" max="3602" width="9" style="766" customWidth="1"/>
    <col min="3603" max="3603" width="1" style="766" customWidth="1"/>
    <col min="3604" max="3604" width="7.54296875" style="766" customWidth="1"/>
    <col min="3605" max="3605" width="0.453125" style="766" customWidth="1"/>
    <col min="3606" max="3606" width="3.7265625" style="766" customWidth="1"/>
    <col min="3607" max="3607" width="8.1796875" style="766" customWidth="1"/>
    <col min="3608" max="3840" width="10.26953125" style="766"/>
    <col min="3841" max="3841" width="4.1796875" style="766" customWidth="1"/>
    <col min="3842" max="3842" width="4.453125" style="766" customWidth="1"/>
    <col min="3843" max="3843" width="68.7265625" style="766" customWidth="1"/>
    <col min="3844" max="3845" width="13.26953125" style="766" customWidth="1"/>
    <col min="3846" max="3846" width="4.1796875" style="766" customWidth="1"/>
    <col min="3847" max="3847" width="1.1796875" style="766" customWidth="1"/>
    <col min="3848" max="3849" width="10.26953125" style="766" customWidth="1"/>
    <col min="3850" max="3850" width="2.453125" style="766" customWidth="1"/>
    <col min="3851" max="3851" width="0.26953125" style="766" customWidth="1"/>
    <col min="3852" max="3852" width="4" style="766" customWidth="1"/>
    <col min="3853" max="3853" width="0.26953125" style="766" customWidth="1"/>
    <col min="3854" max="3854" width="4.453125" style="766" customWidth="1"/>
    <col min="3855" max="3855" width="0.7265625" style="766" customWidth="1"/>
    <col min="3856" max="3856" width="47.1796875" style="766" customWidth="1"/>
    <col min="3857" max="3857" width="1.1796875" style="766" customWidth="1"/>
    <col min="3858" max="3858" width="9" style="766" customWidth="1"/>
    <col min="3859" max="3859" width="1" style="766" customWidth="1"/>
    <col min="3860" max="3860" width="7.54296875" style="766" customWidth="1"/>
    <col min="3861" max="3861" width="0.453125" style="766" customWidth="1"/>
    <col min="3862" max="3862" width="3.7265625" style="766" customWidth="1"/>
    <col min="3863" max="3863" width="8.1796875" style="766" customWidth="1"/>
    <col min="3864" max="4096" width="10.26953125" style="766"/>
    <col min="4097" max="4097" width="4.1796875" style="766" customWidth="1"/>
    <col min="4098" max="4098" width="4.453125" style="766" customWidth="1"/>
    <col min="4099" max="4099" width="68.7265625" style="766" customWidth="1"/>
    <col min="4100" max="4101" width="13.26953125" style="766" customWidth="1"/>
    <col min="4102" max="4102" width="4.1796875" style="766" customWidth="1"/>
    <col min="4103" max="4103" width="1.1796875" style="766" customWidth="1"/>
    <col min="4104" max="4105" width="10.26953125" style="766" customWidth="1"/>
    <col min="4106" max="4106" width="2.453125" style="766" customWidth="1"/>
    <col min="4107" max="4107" width="0.26953125" style="766" customWidth="1"/>
    <col min="4108" max="4108" width="4" style="766" customWidth="1"/>
    <col min="4109" max="4109" width="0.26953125" style="766" customWidth="1"/>
    <col min="4110" max="4110" width="4.453125" style="766" customWidth="1"/>
    <col min="4111" max="4111" width="0.7265625" style="766" customWidth="1"/>
    <col min="4112" max="4112" width="47.1796875" style="766" customWidth="1"/>
    <col min="4113" max="4113" width="1.1796875" style="766" customWidth="1"/>
    <col min="4114" max="4114" width="9" style="766" customWidth="1"/>
    <col min="4115" max="4115" width="1" style="766" customWidth="1"/>
    <col min="4116" max="4116" width="7.54296875" style="766" customWidth="1"/>
    <col min="4117" max="4117" width="0.453125" style="766" customWidth="1"/>
    <col min="4118" max="4118" width="3.7265625" style="766" customWidth="1"/>
    <col min="4119" max="4119" width="8.1796875" style="766" customWidth="1"/>
    <col min="4120" max="4352" width="10.26953125" style="766"/>
    <col min="4353" max="4353" width="4.1796875" style="766" customWidth="1"/>
    <col min="4354" max="4354" width="4.453125" style="766" customWidth="1"/>
    <col min="4355" max="4355" width="68.7265625" style="766" customWidth="1"/>
    <col min="4356" max="4357" width="13.26953125" style="766" customWidth="1"/>
    <col min="4358" max="4358" width="4.1796875" style="766" customWidth="1"/>
    <col min="4359" max="4359" width="1.1796875" style="766" customWidth="1"/>
    <col min="4360" max="4361" width="10.26953125" style="766" customWidth="1"/>
    <col min="4362" max="4362" width="2.453125" style="766" customWidth="1"/>
    <col min="4363" max="4363" width="0.26953125" style="766" customWidth="1"/>
    <col min="4364" max="4364" width="4" style="766" customWidth="1"/>
    <col min="4365" max="4365" width="0.26953125" style="766" customWidth="1"/>
    <col min="4366" max="4366" width="4.453125" style="766" customWidth="1"/>
    <col min="4367" max="4367" width="0.7265625" style="766" customWidth="1"/>
    <col min="4368" max="4368" width="47.1796875" style="766" customWidth="1"/>
    <col min="4369" max="4369" width="1.1796875" style="766" customWidth="1"/>
    <col min="4370" max="4370" width="9" style="766" customWidth="1"/>
    <col min="4371" max="4371" width="1" style="766" customWidth="1"/>
    <col min="4372" max="4372" width="7.54296875" style="766" customWidth="1"/>
    <col min="4373" max="4373" width="0.453125" style="766" customWidth="1"/>
    <col min="4374" max="4374" width="3.7265625" style="766" customWidth="1"/>
    <col min="4375" max="4375" width="8.1796875" style="766" customWidth="1"/>
    <col min="4376" max="4608" width="10.26953125" style="766"/>
    <col min="4609" max="4609" width="4.1796875" style="766" customWidth="1"/>
    <col min="4610" max="4610" width="4.453125" style="766" customWidth="1"/>
    <col min="4611" max="4611" width="68.7265625" style="766" customWidth="1"/>
    <col min="4612" max="4613" width="13.26953125" style="766" customWidth="1"/>
    <col min="4614" max="4614" width="4.1796875" style="766" customWidth="1"/>
    <col min="4615" max="4615" width="1.1796875" style="766" customWidth="1"/>
    <col min="4616" max="4617" width="10.26953125" style="766" customWidth="1"/>
    <col min="4618" max="4618" width="2.453125" style="766" customWidth="1"/>
    <col min="4619" max="4619" width="0.26953125" style="766" customWidth="1"/>
    <col min="4620" max="4620" width="4" style="766" customWidth="1"/>
    <col min="4621" max="4621" width="0.26953125" style="766" customWidth="1"/>
    <col min="4622" max="4622" width="4.453125" style="766" customWidth="1"/>
    <col min="4623" max="4623" width="0.7265625" style="766" customWidth="1"/>
    <col min="4624" max="4624" width="47.1796875" style="766" customWidth="1"/>
    <col min="4625" max="4625" width="1.1796875" style="766" customWidth="1"/>
    <col min="4626" max="4626" width="9" style="766" customWidth="1"/>
    <col min="4627" max="4627" width="1" style="766" customWidth="1"/>
    <col min="4628" max="4628" width="7.54296875" style="766" customWidth="1"/>
    <col min="4629" max="4629" width="0.453125" style="766" customWidth="1"/>
    <col min="4630" max="4630" width="3.7265625" style="766" customWidth="1"/>
    <col min="4631" max="4631" width="8.1796875" style="766" customWidth="1"/>
    <col min="4632" max="4864" width="10.26953125" style="766"/>
    <col min="4865" max="4865" width="4.1796875" style="766" customWidth="1"/>
    <col min="4866" max="4866" width="4.453125" style="766" customWidth="1"/>
    <col min="4867" max="4867" width="68.7265625" style="766" customWidth="1"/>
    <col min="4868" max="4869" width="13.26953125" style="766" customWidth="1"/>
    <col min="4870" max="4870" width="4.1796875" style="766" customWidth="1"/>
    <col min="4871" max="4871" width="1.1796875" style="766" customWidth="1"/>
    <col min="4872" max="4873" width="10.26953125" style="766" customWidth="1"/>
    <col min="4874" max="4874" width="2.453125" style="766" customWidth="1"/>
    <col min="4875" max="4875" width="0.26953125" style="766" customWidth="1"/>
    <col min="4876" max="4876" width="4" style="766" customWidth="1"/>
    <col min="4877" max="4877" width="0.26953125" style="766" customWidth="1"/>
    <col min="4878" max="4878" width="4.453125" style="766" customWidth="1"/>
    <col min="4879" max="4879" width="0.7265625" style="766" customWidth="1"/>
    <col min="4880" max="4880" width="47.1796875" style="766" customWidth="1"/>
    <col min="4881" max="4881" width="1.1796875" style="766" customWidth="1"/>
    <col min="4882" max="4882" width="9" style="766" customWidth="1"/>
    <col min="4883" max="4883" width="1" style="766" customWidth="1"/>
    <col min="4884" max="4884" width="7.54296875" style="766" customWidth="1"/>
    <col min="4885" max="4885" width="0.453125" style="766" customWidth="1"/>
    <col min="4886" max="4886" width="3.7265625" style="766" customWidth="1"/>
    <col min="4887" max="4887" width="8.1796875" style="766" customWidth="1"/>
    <col min="4888" max="5120" width="10.26953125" style="766"/>
    <col min="5121" max="5121" width="4.1796875" style="766" customWidth="1"/>
    <col min="5122" max="5122" width="4.453125" style="766" customWidth="1"/>
    <col min="5123" max="5123" width="68.7265625" style="766" customWidth="1"/>
    <col min="5124" max="5125" width="13.26953125" style="766" customWidth="1"/>
    <col min="5126" max="5126" width="4.1796875" style="766" customWidth="1"/>
    <col min="5127" max="5127" width="1.1796875" style="766" customWidth="1"/>
    <col min="5128" max="5129" width="10.26953125" style="766" customWidth="1"/>
    <col min="5130" max="5130" width="2.453125" style="766" customWidth="1"/>
    <col min="5131" max="5131" width="0.26953125" style="766" customWidth="1"/>
    <col min="5132" max="5132" width="4" style="766" customWidth="1"/>
    <col min="5133" max="5133" width="0.26953125" style="766" customWidth="1"/>
    <col min="5134" max="5134" width="4.453125" style="766" customWidth="1"/>
    <col min="5135" max="5135" width="0.7265625" style="766" customWidth="1"/>
    <col min="5136" max="5136" width="47.1796875" style="766" customWidth="1"/>
    <col min="5137" max="5137" width="1.1796875" style="766" customWidth="1"/>
    <col min="5138" max="5138" width="9" style="766" customWidth="1"/>
    <col min="5139" max="5139" width="1" style="766" customWidth="1"/>
    <col min="5140" max="5140" width="7.54296875" style="766" customWidth="1"/>
    <col min="5141" max="5141" width="0.453125" style="766" customWidth="1"/>
    <col min="5142" max="5142" width="3.7265625" style="766" customWidth="1"/>
    <col min="5143" max="5143" width="8.1796875" style="766" customWidth="1"/>
    <col min="5144" max="5376" width="10.26953125" style="766"/>
    <col min="5377" max="5377" width="4.1796875" style="766" customWidth="1"/>
    <col min="5378" max="5378" width="4.453125" style="766" customWidth="1"/>
    <col min="5379" max="5379" width="68.7265625" style="766" customWidth="1"/>
    <col min="5380" max="5381" width="13.26953125" style="766" customWidth="1"/>
    <col min="5382" max="5382" width="4.1796875" style="766" customWidth="1"/>
    <col min="5383" max="5383" width="1.1796875" style="766" customWidth="1"/>
    <col min="5384" max="5385" width="10.26953125" style="766" customWidth="1"/>
    <col min="5386" max="5386" width="2.453125" style="766" customWidth="1"/>
    <col min="5387" max="5387" width="0.26953125" style="766" customWidth="1"/>
    <col min="5388" max="5388" width="4" style="766" customWidth="1"/>
    <col min="5389" max="5389" width="0.26953125" style="766" customWidth="1"/>
    <col min="5390" max="5390" width="4.453125" style="766" customWidth="1"/>
    <col min="5391" max="5391" width="0.7265625" style="766" customWidth="1"/>
    <col min="5392" max="5392" width="47.1796875" style="766" customWidth="1"/>
    <col min="5393" max="5393" width="1.1796875" style="766" customWidth="1"/>
    <col min="5394" max="5394" width="9" style="766" customWidth="1"/>
    <col min="5395" max="5395" width="1" style="766" customWidth="1"/>
    <col min="5396" max="5396" width="7.54296875" style="766" customWidth="1"/>
    <col min="5397" max="5397" width="0.453125" style="766" customWidth="1"/>
    <col min="5398" max="5398" width="3.7265625" style="766" customWidth="1"/>
    <col min="5399" max="5399" width="8.1796875" style="766" customWidth="1"/>
    <col min="5400" max="5632" width="10.26953125" style="766"/>
    <col min="5633" max="5633" width="4.1796875" style="766" customWidth="1"/>
    <col min="5634" max="5634" width="4.453125" style="766" customWidth="1"/>
    <col min="5635" max="5635" width="68.7265625" style="766" customWidth="1"/>
    <col min="5636" max="5637" width="13.26953125" style="766" customWidth="1"/>
    <col min="5638" max="5638" width="4.1796875" style="766" customWidth="1"/>
    <col min="5639" max="5639" width="1.1796875" style="766" customWidth="1"/>
    <col min="5640" max="5641" width="10.26953125" style="766" customWidth="1"/>
    <col min="5642" max="5642" width="2.453125" style="766" customWidth="1"/>
    <col min="5643" max="5643" width="0.26953125" style="766" customWidth="1"/>
    <col min="5644" max="5644" width="4" style="766" customWidth="1"/>
    <col min="5645" max="5645" width="0.26953125" style="766" customWidth="1"/>
    <col min="5646" max="5646" width="4.453125" style="766" customWidth="1"/>
    <col min="5647" max="5647" width="0.7265625" style="766" customWidth="1"/>
    <col min="5648" max="5648" width="47.1796875" style="766" customWidth="1"/>
    <col min="5649" max="5649" width="1.1796875" style="766" customWidth="1"/>
    <col min="5650" max="5650" width="9" style="766" customWidth="1"/>
    <col min="5651" max="5651" width="1" style="766" customWidth="1"/>
    <col min="5652" max="5652" width="7.54296875" style="766" customWidth="1"/>
    <col min="5653" max="5653" width="0.453125" style="766" customWidth="1"/>
    <col min="5654" max="5654" width="3.7265625" style="766" customWidth="1"/>
    <col min="5655" max="5655" width="8.1796875" style="766" customWidth="1"/>
    <col min="5656" max="5888" width="10.26953125" style="766"/>
    <col min="5889" max="5889" width="4.1796875" style="766" customWidth="1"/>
    <col min="5890" max="5890" width="4.453125" style="766" customWidth="1"/>
    <col min="5891" max="5891" width="68.7265625" style="766" customWidth="1"/>
    <col min="5892" max="5893" width="13.26953125" style="766" customWidth="1"/>
    <col min="5894" max="5894" width="4.1796875" style="766" customWidth="1"/>
    <col min="5895" max="5895" width="1.1796875" style="766" customWidth="1"/>
    <col min="5896" max="5897" width="10.26953125" style="766" customWidth="1"/>
    <col min="5898" max="5898" width="2.453125" style="766" customWidth="1"/>
    <col min="5899" max="5899" width="0.26953125" style="766" customWidth="1"/>
    <col min="5900" max="5900" width="4" style="766" customWidth="1"/>
    <col min="5901" max="5901" width="0.26953125" style="766" customWidth="1"/>
    <col min="5902" max="5902" width="4.453125" style="766" customWidth="1"/>
    <col min="5903" max="5903" width="0.7265625" style="766" customWidth="1"/>
    <col min="5904" max="5904" width="47.1796875" style="766" customWidth="1"/>
    <col min="5905" max="5905" width="1.1796875" style="766" customWidth="1"/>
    <col min="5906" max="5906" width="9" style="766" customWidth="1"/>
    <col min="5907" max="5907" width="1" style="766" customWidth="1"/>
    <col min="5908" max="5908" width="7.54296875" style="766" customWidth="1"/>
    <col min="5909" max="5909" width="0.453125" style="766" customWidth="1"/>
    <col min="5910" max="5910" width="3.7265625" style="766" customWidth="1"/>
    <col min="5911" max="5911" width="8.1796875" style="766" customWidth="1"/>
    <col min="5912" max="6144" width="10.26953125" style="766"/>
    <col min="6145" max="6145" width="4.1796875" style="766" customWidth="1"/>
    <col min="6146" max="6146" width="4.453125" style="766" customWidth="1"/>
    <col min="6147" max="6147" width="68.7265625" style="766" customWidth="1"/>
    <col min="6148" max="6149" width="13.26953125" style="766" customWidth="1"/>
    <col min="6150" max="6150" width="4.1796875" style="766" customWidth="1"/>
    <col min="6151" max="6151" width="1.1796875" style="766" customWidth="1"/>
    <col min="6152" max="6153" width="10.26953125" style="766" customWidth="1"/>
    <col min="6154" max="6154" width="2.453125" style="766" customWidth="1"/>
    <col min="6155" max="6155" width="0.26953125" style="766" customWidth="1"/>
    <col min="6156" max="6156" width="4" style="766" customWidth="1"/>
    <col min="6157" max="6157" width="0.26953125" style="766" customWidth="1"/>
    <col min="6158" max="6158" width="4.453125" style="766" customWidth="1"/>
    <col min="6159" max="6159" width="0.7265625" style="766" customWidth="1"/>
    <col min="6160" max="6160" width="47.1796875" style="766" customWidth="1"/>
    <col min="6161" max="6161" width="1.1796875" style="766" customWidth="1"/>
    <col min="6162" max="6162" width="9" style="766" customWidth="1"/>
    <col min="6163" max="6163" width="1" style="766" customWidth="1"/>
    <col min="6164" max="6164" width="7.54296875" style="766" customWidth="1"/>
    <col min="6165" max="6165" width="0.453125" style="766" customWidth="1"/>
    <col min="6166" max="6166" width="3.7265625" style="766" customWidth="1"/>
    <col min="6167" max="6167" width="8.1796875" style="766" customWidth="1"/>
    <col min="6168" max="6400" width="10.26953125" style="766"/>
    <col min="6401" max="6401" width="4.1796875" style="766" customWidth="1"/>
    <col min="6402" max="6402" width="4.453125" style="766" customWidth="1"/>
    <col min="6403" max="6403" width="68.7265625" style="766" customWidth="1"/>
    <col min="6404" max="6405" width="13.26953125" style="766" customWidth="1"/>
    <col min="6406" max="6406" width="4.1796875" style="766" customWidth="1"/>
    <col min="6407" max="6407" width="1.1796875" style="766" customWidth="1"/>
    <col min="6408" max="6409" width="10.26953125" style="766" customWidth="1"/>
    <col min="6410" max="6410" width="2.453125" style="766" customWidth="1"/>
    <col min="6411" max="6411" width="0.26953125" style="766" customWidth="1"/>
    <col min="6412" max="6412" width="4" style="766" customWidth="1"/>
    <col min="6413" max="6413" width="0.26953125" style="766" customWidth="1"/>
    <col min="6414" max="6414" width="4.453125" style="766" customWidth="1"/>
    <col min="6415" max="6415" width="0.7265625" style="766" customWidth="1"/>
    <col min="6416" max="6416" width="47.1796875" style="766" customWidth="1"/>
    <col min="6417" max="6417" width="1.1796875" style="766" customWidth="1"/>
    <col min="6418" max="6418" width="9" style="766" customWidth="1"/>
    <col min="6419" max="6419" width="1" style="766" customWidth="1"/>
    <col min="6420" max="6420" width="7.54296875" style="766" customWidth="1"/>
    <col min="6421" max="6421" width="0.453125" style="766" customWidth="1"/>
    <col min="6422" max="6422" width="3.7265625" style="766" customWidth="1"/>
    <col min="6423" max="6423" width="8.1796875" style="766" customWidth="1"/>
    <col min="6424" max="6656" width="10.26953125" style="766"/>
    <col min="6657" max="6657" width="4.1796875" style="766" customWidth="1"/>
    <col min="6658" max="6658" width="4.453125" style="766" customWidth="1"/>
    <col min="6659" max="6659" width="68.7265625" style="766" customWidth="1"/>
    <col min="6660" max="6661" width="13.26953125" style="766" customWidth="1"/>
    <col min="6662" max="6662" width="4.1796875" style="766" customWidth="1"/>
    <col min="6663" max="6663" width="1.1796875" style="766" customWidth="1"/>
    <col min="6664" max="6665" width="10.26953125" style="766" customWidth="1"/>
    <col min="6666" max="6666" width="2.453125" style="766" customWidth="1"/>
    <col min="6667" max="6667" width="0.26953125" style="766" customWidth="1"/>
    <col min="6668" max="6668" width="4" style="766" customWidth="1"/>
    <col min="6669" max="6669" width="0.26953125" style="766" customWidth="1"/>
    <col min="6670" max="6670" width="4.453125" style="766" customWidth="1"/>
    <col min="6671" max="6671" width="0.7265625" style="766" customWidth="1"/>
    <col min="6672" max="6672" width="47.1796875" style="766" customWidth="1"/>
    <col min="6673" max="6673" width="1.1796875" style="766" customWidth="1"/>
    <col min="6674" max="6674" width="9" style="766" customWidth="1"/>
    <col min="6675" max="6675" width="1" style="766" customWidth="1"/>
    <col min="6676" max="6676" width="7.54296875" style="766" customWidth="1"/>
    <col min="6677" max="6677" width="0.453125" style="766" customWidth="1"/>
    <col min="6678" max="6678" width="3.7265625" style="766" customWidth="1"/>
    <col min="6679" max="6679" width="8.1796875" style="766" customWidth="1"/>
    <col min="6680" max="6912" width="10.26953125" style="766"/>
    <col min="6913" max="6913" width="4.1796875" style="766" customWidth="1"/>
    <col min="6914" max="6914" width="4.453125" style="766" customWidth="1"/>
    <col min="6915" max="6915" width="68.7265625" style="766" customWidth="1"/>
    <col min="6916" max="6917" width="13.26953125" style="766" customWidth="1"/>
    <col min="6918" max="6918" width="4.1796875" style="766" customWidth="1"/>
    <col min="6919" max="6919" width="1.1796875" style="766" customWidth="1"/>
    <col min="6920" max="6921" width="10.26953125" style="766" customWidth="1"/>
    <col min="6922" max="6922" width="2.453125" style="766" customWidth="1"/>
    <col min="6923" max="6923" width="0.26953125" style="766" customWidth="1"/>
    <col min="6924" max="6924" width="4" style="766" customWidth="1"/>
    <col min="6925" max="6925" width="0.26953125" style="766" customWidth="1"/>
    <col min="6926" max="6926" width="4.453125" style="766" customWidth="1"/>
    <col min="6927" max="6927" width="0.7265625" style="766" customWidth="1"/>
    <col min="6928" max="6928" width="47.1796875" style="766" customWidth="1"/>
    <col min="6929" max="6929" width="1.1796875" style="766" customWidth="1"/>
    <col min="6930" max="6930" width="9" style="766" customWidth="1"/>
    <col min="6931" max="6931" width="1" style="766" customWidth="1"/>
    <col min="6932" max="6932" width="7.54296875" style="766" customWidth="1"/>
    <col min="6933" max="6933" width="0.453125" style="766" customWidth="1"/>
    <col min="6934" max="6934" width="3.7265625" style="766" customWidth="1"/>
    <col min="6935" max="6935" width="8.1796875" style="766" customWidth="1"/>
    <col min="6936" max="7168" width="10.26953125" style="766"/>
    <col min="7169" max="7169" width="4.1796875" style="766" customWidth="1"/>
    <col min="7170" max="7170" width="4.453125" style="766" customWidth="1"/>
    <col min="7171" max="7171" width="68.7265625" style="766" customWidth="1"/>
    <col min="7172" max="7173" width="13.26953125" style="766" customWidth="1"/>
    <col min="7174" max="7174" width="4.1796875" style="766" customWidth="1"/>
    <col min="7175" max="7175" width="1.1796875" style="766" customWidth="1"/>
    <col min="7176" max="7177" width="10.26953125" style="766" customWidth="1"/>
    <col min="7178" max="7178" width="2.453125" style="766" customWidth="1"/>
    <col min="7179" max="7179" width="0.26953125" style="766" customWidth="1"/>
    <col min="7180" max="7180" width="4" style="766" customWidth="1"/>
    <col min="7181" max="7181" width="0.26953125" style="766" customWidth="1"/>
    <col min="7182" max="7182" width="4.453125" style="766" customWidth="1"/>
    <col min="7183" max="7183" width="0.7265625" style="766" customWidth="1"/>
    <col min="7184" max="7184" width="47.1796875" style="766" customWidth="1"/>
    <col min="7185" max="7185" width="1.1796875" style="766" customWidth="1"/>
    <col min="7186" max="7186" width="9" style="766" customWidth="1"/>
    <col min="7187" max="7187" width="1" style="766" customWidth="1"/>
    <col min="7188" max="7188" width="7.54296875" style="766" customWidth="1"/>
    <col min="7189" max="7189" width="0.453125" style="766" customWidth="1"/>
    <col min="7190" max="7190" width="3.7265625" style="766" customWidth="1"/>
    <col min="7191" max="7191" width="8.1796875" style="766" customWidth="1"/>
    <col min="7192" max="7424" width="10.26953125" style="766"/>
    <col min="7425" max="7425" width="4.1796875" style="766" customWidth="1"/>
    <col min="7426" max="7426" width="4.453125" style="766" customWidth="1"/>
    <col min="7427" max="7427" width="68.7265625" style="766" customWidth="1"/>
    <col min="7428" max="7429" width="13.26953125" style="766" customWidth="1"/>
    <col min="7430" max="7430" width="4.1796875" style="766" customWidth="1"/>
    <col min="7431" max="7431" width="1.1796875" style="766" customWidth="1"/>
    <col min="7432" max="7433" width="10.26953125" style="766" customWidth="1"/>
    <col min="7434" max="7434" width="2.453125" style="766" customWidth="1"/>
    <col min="7435" max="7435" width="0.26953125" style="766" customWidth="1"/>
    <col min="7436" max="7436" width="4" style="766" customWidth="1"/>
    <col min="7437" max="7437" width="0.26953125" style="766" customWidth="1"/>
    <col min="7438" max="7438" width="4.453125" style="766" customWidth="1"/>
    <col min="7439" max="7439" width="0.7265625" style="766" customWidth="1"/>
    <col min="7440" max="7440" width="47.1796875" style="766" customWidth="1"/>
    <col min="7441" max="7441" width="1.1796875" style="766" customWidth="1"/>
    <col min="7442" max="7442" width="9" style="766" customWidth="1"/>
    <col min="7443" max="7443" width="1" style="766" customWidth="1"/>
    <col min="7444" max="7444" width="7.54296875" style="766" customWidth="1"/>
    <col min="7445" max="7445" width="0.453125" style="766" customWidth="1"/>
    <col min="7446" max="7446" width="3.7265625" style="766" customWidth="1"/>
    <col min="7447" max="7447" width="8.1796875" style="766" customWidth="1"/>
    <col min="7448" max="7680" width="10.26953125" style="766"/>
    <col min="7681" max="7681" width="4.1796875" style="766" customWidth="1"/>
    <col min="7682" max="7682" width="4.453125" style="766" customWidth="1"/>
    <col min="7683" max="7683" width="68.7265625" style="766" customWidth="1"/>
    <col min="7684" max="7685" width="13.26953125" style="766" customWidth="1"/>
    <col min="7686" max="7686" width="4.1796875" style="766" customWidth="1"/>
    <col min="7687" max="7687" width="1.1796875" style="766" customWidth="1"/>
    <col min="7688" max="7689" width="10.26953125" style="766" customWidth="1"/>
    <col min="7690" max="7690" width="2.453125" style="766" customWidth="1"/>
    <col min="7691" max="7691" width="0.26953125" style="766" customWidth="1"/>
    <col min="7692" max="7692" width="4" style="766" customWidth="1"/>
    <col min="7693" max="7693" width="0.26953125" style="766" customWidth="1"/>
    <col min="7694" max="7694" width="4.453125" style="766" customWidth="1"/>
    <col min="7695" max="7695" width="0.7265625" style="766" customWidth="1"/>
    <col min="7696" max="7696" width="47.1796875" style="766" customWidth="1"/>
    <col min="7697" max="7697" width="1.1796875" style="766" customWidth="1"/>
    <col min="7698" max="7698" width="9" style="766" customWidth="1"/>
    <col min="7699" max="7699" width="1" style="766" customWidth="1"/>
    <col min="7700" max="7700" width="7.54296875" style="766" customWidth="1"/>
    <col min="7701" max="7701" width="0.453125" style="766" customWidth="1"/>
    <col min="7702" max="7702" width="3.7265625" style="766" customWidth="1"/>
    <col min="7703" max="7703" width="8.1796875" style="766" customWidth="1"/>
    <col min="7704" max="7936" width="10.26953125" style="766"/>
    <col min="7937" max="7937" width="4.1796875" style="766" customWidth="1"/>
    <col min="7938" max="7938" width="4.453125" style="766" customWidth="1"/>
    <col min="7939" max="7939" width="68.7265625" style="766" customWidth="1"/>
    <col min="7940" max="7941" width="13.26953125" style="766" customWidth="1"/>
    <col min="7942" max="7942" width="4.1796875" style="766" customWidth="1"/>
    <col min="7943" max="7943" width="1.1796875" style="766" customWidth="1"/>
    <col min="7944" max="7945" width="10.26953125" style="766" customWidth="1"/>
    <col min="7946" max="7946" width="2.453125" style="766" customWidth="1"/>
    <col min="7947" max="7947" width="0.26953125" style="766" customWidth="1"/>
    <col min="7948" max="7948" width="4" style="766" customWidth="1"/>
    <col min="7949" max="7949" width="0.26953125" style="766" customWidth="1"/>
    <col min="7950" max="7950" width="4.453125" style="766" customWidth="1"/>
    <col min="7951" max="7951" width="0.7265625" style="766" customWidth="1"/>
    <col min="7952" max="7952" width="47.1796875" style="766" customWidth="1"/>
    <col min="7953" max="7953" width="1.1796875" style="766" customWidth="1"/>
    <col min="7954" max="7954" width="9" style="766" customWidth="1"/>
    <col min="7955" max="7955" width="1" style="766" customWidth="1"/>
    <col min="7956" max="7956" width="7.54296875" style="766" customWidth="1"/>
    <col min="7957" max="7957" width="0.453125" style="766" customWidth="1"/>
    <col min="7958" max="7958" width="3.7265625" style="766" customWidth="1"/>
    <col min="7959" max="7959" width="8.1796875" style="766" customWidth="1"/>
    <col min="7960" max="8192" width="10.26953125" style="766"/>
    <col min="8193" max="8193" width="4.1796875" style="766" customWidth="1"/>
    <col min="8194" max="8194" width="4.453125" style="766" customWidth="1"/>
    <col min="8195" max="8195" width="68.7265625" style="766" customWidth="1"/>
    <col min="8196" max="8197" width="13.26953125" style="766" customWidth="1"/>
    <col min="8198" max="8198" width="4.1796875" style="766" customWidth="1"/>
    <col min="8199" max="8199" width="1.1796875" style="766" customWidth="1"/>
    <col min="8200" max="8201" width="10.26953125" style="766" customWidth="1"/>
    <col min="8202" max="8202" width="2.453125" style="766" customWidth="1"/>
    <col min="8203" max="8203" width="0.26953125" style="766" customWidth="1"/>
    <col min="8204" max="8204" width="4" style="766" customWidth="1"/>
    <col min="8205" max="8205" width="0.26953125" style="766" customWidth="1"/>
    <col min="8206" max="8206" width="4.453125" style="766" customWidth="1"/>
    <col min="8207" max="8207" width="0.7265625" style="766" customWidth="1"/>
    <col min="8208" max="8208" width="47.1796875" style="766" customWidth="1"/>
    <col min="8209" max="8209" width="1.1796875" style="766" customWidth="1"/>
    <col min="8210" max="8210" width="9" style="766" customWidth="1"/>
    <col min="8211" max="8211" width="1" style="766" customWidth="1"/>
    <col min="8212" max="8212" width="7.54296875" style="766" customWidth="1"/>
    <col min="8213" max="8213" width="0.453125" style="766" customWidth="1"/>
    <col min="8214" max="8214" width="3.7265625" style="766" customWidth="1"/>
    <col min="8215" max="8215" width="8.1796875" style="766" customWidth="1"/>
    <col min="8216" max="8448" width="10.26953125" style="766"/>
    <col min="8449" max="8449" width="4.1796875" style="766" customWidth="1"/>
    <col min="8450" max="8450" width="4.453125" style="766" customWidth="1"/>
    <col min="8451" max="8451" width="68.7265625" style="766" customWidth="1"/>
    <col min="8452" max="8453" width="13.26953125" style="766" customWidth="1"/>
    <col min="8454" max="8454" width="4.1796875" style="766" customWidth="1"/>
    <col min="8455" max="8455" width="1.1796875" style="766" customWidth="1"/>
    <col min="8456" max="8457" width="10.26953125" style="766" customWidth="1"/>
    <col min="8458" max="8458" width="2.453125" style="766" customWidth="1"/>
    <col min="8459" max="8459" width="0.26953125" style="766" customWidth="1"/>
    <col min="8460" max="8460" width="4" style="766" customWidth="1"/>
    <col min="8461" max="8461" width="0.26953125" style="766" customWidth="1"/>
    <col min="8462" max="8462" width="4.453125" style="766" customWidth="1"/>
    <col min="8463" max="8463" width="0.7265625" style="766" customWidth="1"/>
    <col min="8464" max="8464" width="47.1796875" style="766" customWidth="1"/>
    <col min="8465" max="8465" width="1.1796875" style="766" customWidth="1"/>
    <col min="8466" max="8466" width="9" style="766" customWidth="1"/>
    <col min="8467" max="8467" width="1" style="766" customWidth="1"/>
    <col min="8468" max="8468" width="7.54296875" style="766" customWidth="1"/>
    <col min="8469" max="8469" width="0.453125" style="766" customWidth="1"/>
    <col min="8470" max="8470" width="3.7265625" style="766" customWidth="1"/>
    <col min="8471" max="8471" width="8.1796875" style="766" customWidth="1"/>
    <col min="8472" max="8704" width="10.26953125" style="766"/>
    <col min="8705" max="8705" width="4.1796875" style="766" customWidth="1"/>
    <col min="8706" max="8706" width="4.453125" style="766" customWidth="1"/>
    <col min="8707" max="8707" width="68.7265625" style="766" customWidth="1"/>
    <col min="8708" max="8709" width="13.26953125" style="766" customWidth="1"/>
    <col min="8710" max="8710" width="4.1796875" style="766" customWidth="1"/>
    <col min="8711" max="8711" width="1.1796875" style="766" customWidth="1"/>
    <col min="8712" max="8713" width="10.26953125" style="766" customWidth="1"/>
    <col min="8714" max="8714" width="2.453125" style="766" customWidth="1"/>
    <col min="8715" max="8715" width="0.26953125" style="766" customWidth="1"/>
    <col min="8716" max="8716" width="4" style="766" customWidth="1"/>
    <col min="8717" max="8717" width="0.26953125" style="766" customWidth="1"/>
    <col min="8718" max="8718" width="4.453125" style="766" customWidth="1"/>
    <col min="8719" max="8719" width="0.7265625" style="766" customWidth="1"/>
    <col min="8720" max="8720" width="47.1796875" style="766" customWidth="1"/>
    <col min="8721" max="8721" width="1.1796875" style="766" customWidth="1"/>
    <col min="8722" max="8722" width="9" style="766" customWidth="1"/>
    <col min="8723" max="8723" width="1" style="766" customWidth="1"/>
    <col min="8724" max="8724" width="7.54296875" style="766" customWidth="1"/>
    <col min="8725" max="8725" width="0.453125" style="766" customWidth="1"/>
    <col min="8726" max="8726" width="3.7265625" style="766" customWidth="1"/>
    <col min="8727" max="8727" width="8.1796875" style="766" customWidth="1"/>
    <col min="8728" max="8960" width="10.26953125" style="766"/>
    <col min="8961" max="8961" width="4.1796875" style="766" customWidth="1"/>
    <col min="8962" max="8962" width="4.453125" style="766" customWidth="1"/>
    <col min="8963" max="8963" width="68.7265625" style="766" customWidth="1"/>
    <col min="8964" max="8965" width="13.26953125" style="766" customWidth="1"/>
    <col min="8966" max="8966" width="4.1796875" style="766" customWidth="1"/>
    <col min="8967" max="8967" width="1.1796875" style="766" customWidth="1"/>
    <col min="8968" max="8969" width="10.26953125" style="766" customWidth="1"/>
    <col min="8970" max="8970" width="2.453125" style="766" customWidth="1"/>
    <col min="8971" max="8971" width="0.26953125" style="766" customWidth="1"/>
    <col min="8972" max="8972" width="4" style="766" customWidth="1"/>
    <col min="8973" max="8973" width="0.26953125" style="766" customWidth="1"/>
    <col min="8974" max="8974" width="4.453125" style="766" customWidth="1"/>
    <col min="8975" max="8975" width="0.7265625" style="766" customWidth="1"/>
    <col min="8976" max="8976" width="47.1796875" style="766" customWidth="1"/>
    <col min="8977" max="8977" width="1.1796875" style="766" customWidth="1"/>
    <col min="8978" max="8978" width="9" style="766" customWidth="1"/>
    <col min="8979" max="8979" width="1" style="766" customWidth="1"/>
    <col min="8980" max="8980" width="7.54296875" style="766" customWidth="1"/>
    <col min="8981" max="8981" width="0.453125" style="766" customWidth="1"/>
    <col min="8982" max="8982" width="3.7265625" style="766" customWidth="1"/>
    <col min="8983" max="8983" width="8.1796875" style="766" customWidth="1"/>
    <col min="8984" max="9216" width="10.26953125" style="766"/>
    <col min="9217" max="9217" width="4.1796875" style="766" customWidth="1"/>
    <col min="9218" max="9218" width="4.453125" style="766" customWidth="1"/>
    <col min="9219" max="9219" width="68.7265625" style="766" customWidth="1"/>
    <col min="9220" max="9221" width="13.26953125" style="766" customWidth="1"/>
    <col min="9222" max="9222" width="4.1796875" style="766" customWidth="1"/>
    <col min="9223" max="9223" width="1.1796875" style="766" customWidth="1"/>
    <col min="9224" max="9225" width="10.26953125" style="766" customWidth="1"/>
    <col min="9226" max="9226" width="2.453125" style="766" customWidth="1"/>
    <col min="9227" max="9227" width="0.26953125" style="766" customWidth="1"/>
    <col min="9228" max="9228" width="4" style="766" customWidth="1"/>
    <col min="9229" max="9229" width="0.26953125" style="766" customWidth="1"/>
    <col min="9230" max="9230" width="4.453125" style="766" customWidth="1"/>
    <col min="9231" max="9231" width="0.7265625" style="766" customWidth="1"/>
    <col min="9232" max="9232" width="47.1796875" style="766" customWidth="1"/>
    <col min="9233" max="9233" width="1.1796875" style="766" customWidth="1"/>
    <col min="9234" max="9234" width="9" style="766" customWidth="1"/>
    <col min="9235" max="9235" width="1" style="766" customWidth="1"/>
    <col min="9236" max="9236" width="7.54296875" style="766" customWidth="1"/>
    <col min="9237" max="9237" width="0.453125" style="766" customWidth="1"/>
    <col min="9238" max="9238" width="3.7265625" style="766" customWidth="1"/>
    <col min="9239" max="9239" width="8.1796875" style="766" customWidth="1"/>
    <col min="9240" max="9472" width="10.26953125" style="766"/>
    <col min="9473" max="9473" width="4.1796875" style="766" customWidth="1"/>
    <col min="9474" max="9474" width="4.453125" style="766" customWidth="1"/>
    <col min="9475" max="9475" width="68.7265625" style="766" customWidth="1"/>
    <col min="9476" max="9477" width="13.26953125" style="766" customWidth="1"/>
    <col min="9478" max="9478" width="4.1796875" style="766" customWidth="1"/>
    <col min="9479" max="9479" width="1.1796875" style="766" customWidth="1"/>
    <col min="9480" max="9481" width="10.26953125" style="766" customWidth="1"/>
    <col min="9482" max="9482" width="2.453125" style="766" customWidth="1"/>
    <col min="9483" max="9483" width="0.26953125" style="766" customWidth="1"/>
    <col min="9484" max="9484" width="4" style="766" customWidth="1"/>
    <col min="9485" max="9485" width="0.26953125" style="766" customWidth="1"/>
    <col min="9486" max="9486" width="4.453125" style="766" customWidth="1"/>
    <col min="9487" max="9487" width="0.7265625" style="766" customWidth="1"/>
    <col min="9488" max="9488" width="47.1796875" style="766" customWidth="1"/>
    <col min="9489" max="9489" width="1.1796875" style="766" customWidth="1"/>
    <col min="9490" max="9490" width="9" style="766" customWidth="1"/>
    <col min="9491" max="9491" width="1" style="766" customWidth="1"/>
    <col min="9492" max="9492" width="7.54296875" style="766" customWidth="1"/>
    <col min="9493" max="9493" width="0.453125" style="766" customWidth="1"/>
    <col min="9494" max="9494" width="3.7265625" style="766" customWidth="1"/>
    <col min="9495" max="9495" width="8.1796875" style="766" customWidth="1"/>
    <col min="9496" max="9728" width="10.26953125" style="766"/>
    <col min="9729" max="9729" width="4.1796875" style="766" customWidth="1"/>
    <col min="9730" max="9730" width="4.453125" style="766" customWidth="1"/>
    <col min="9731" max="9731" width="68.7265625" style="766" customWidth="1"/>
    <col min="9732" max="9733" width="13.26953125" style="766" customWidth="1"/>
    <col min="9734" max="9734" width="4.1796875" style="766" customWidth="1"/>
    <col min="9735" max="9735" width="1.1796875" style="766" customWidth="1"/>
    <col min="9736" max="9737" width="10.26953125" style="766" customWidth="1"/>
    <col min="9738" max="9738" width="2.453125" style="766" customWidth="1"/>
    <col min="9739" max="9739" width="0.26953125" style="766" customWidth="1"/>
    <col min="9740" max="9740" width="4" style="766" customWidth="1"/>
    <col min="9741" max="9741" width="0.26953125" style="766" customWidth="1"/>
    <col min="9742" max="9742" width="4.453125" style="766" customWidth="1"/>
    <col min="9743" max="9743" width="0.7265625" style="766" customWidth="1"/>
    <col min="9744" max="9744" width="47.1796875" style="766" customWidth="1"/>
    <col min="9745" max="9745" width="1.1796875" style="766" customWidth="1"/>
    <col min="9746" max="9746" width="9" style="766" customWidth="1"/>
    <col min="9747" max="9747" width="1" style="766" customWidth="1"/>
    <col min="9748" max="9748" width="7.54296875" style="766" customWidth="1"/>
    <col min="9749" max="9749" width="0.453125" style="766" customWidth="1"/>
    <col min="9750" max="9750" width="3.7265625" style="766" customWidth="1"/>
    <col min="9751" max="9751" width="8.1796875" style="766" customWidth="1"/>
    <col min="9752" max="9984" width="10.26953125" style="766"/>
    <col min="9985" max="9985" width="4.1796875" style="766" customWidth="1"/>
    <col min="9986" max="9986" width="4.453125" style="766" customWidth="1"/>
    <col min="9987" max="9987" width="68.7265625" style="766" customWidth="1"/>
    <col min="9988" max="9989" width="13.26953125" style="766" customWidth="1"/>
    <col min="9990" max="9990" width="4.1796875" style="766" customWidth="1"/>
    <col min="9991" max="9991" width="1.1796875" style="766" customWidth="1"/>
    <col min="9992" max="9993" width="10.26953125" style="766" customWidth="1"/>
    <col min="9994" max="9994" width="2.453125" style="766" customWidth="1"/>
    <col min="9995" max="9995" width="0.26953125" style="766" customWidth="1"/>
    <col min="9996" max="9996" width="4" style="766" customWidth="1"/>
    <col min="9997" max="9997" width="0.26953125" style="766" customWidth="1"/>
    <col min="9998" max="9998" width="4.453125" style="766" customWidth="1"/>
    <col min="9999" max="9999" width="0.7265625" style="766" customWidth="1"/>
    <col min="10000" max="10000" width="47.1796875" style="766" customWidth="1"/>
    <col min="10001" max="10001" width="1.1796875" style="766" customWidth="1"/>
    <col min="10002" max="10002" width="9" style="766" customWidth="1"/>
    <col min="10003" max="10003" width="1" style="766" customWidth="1"/>
    <col min="10004" max="10004" width="7.54296875" style="766" customWidth="1"/>
    <col min="10005" max="10005" width="0.453125" style="766" customWidth="1"/>
    <col min="10006" max="10006" width="3.7265625" style="766" customWidth="1"/>
    <col min="10007" max="10007" width="8.1796875" style="766" customWidth="1"/>
    <col min="10008" max="10240" width="10.26953125" style="766"/>
    <col min="10241" max="10241" width="4.1796875" style="766" customWidth="1"/>
    <col min="10242" max="10242" width="4.453125" style="766" customWidth="1"/>
    <col min="10243" max="10243" width="68.7265625" style="766" customWidth="1"/>
    <col min="10244" max="10245" width="13.26953125" style="766" customWidth="1"/>
    <col min="10246" max="10246" width="4.1796875" style="766" customWidth="1"/>
    <col min="10247" max="10247" width="1.1796875" style="766" customWidth="1"/>
    <col min="10248" max="10249" width="10.26953125" style="766" customWidth="1"/>
    <col min="10250" max="10250" width="2.453125" style="766" customWidth="1"/>
    <col min="10251" max="10251" width="0.26953125" style="766" customWidth="1"/>
    <col min="10252" max="10252" width="4" style="766" customWidth="1"/>
    <col min="10253" max="10253" width="0.26953125" style="766" customWidth="1"/>
    <col min="10254" max="10254" width="4.453125" style="766" customWidth="1"/>
    <col min="10255" max="10255" width="0.7265625" style="766" customWidth="1"/>
    <col min="10256" max="10256" width="47.1796875" style="766" customWidth="1"/>
    <col min="10257" max="10257" width="1.1796875" style="766" customWidth="1"/>
    <col min="10258" max="10258" width="9" style="766" customWidth="1"/>
    <col min="10259" max="10259" width="1" style="766" customWidth="1"/>
    <col min="10260" max="10260" width="7.54296875" style="766" customWidth="1"/>
    <col min="10261" max="10261" width="0.453125" style="766" customWidth="1"/>
    <col min="10262" max="10262" width="3.7265625" style="766" customWidth="1"/>
    <col min="10263" max="10263" width="8.1796875" style="766" customWidth="1"/>
    <col min="10264" max="10496" width="10.26953125" style="766"/>
    <col min="10497" max="10497" width="4.1796875" style="766" customWidth="1"/>
    <col min="10498" max="10498" width="4.453125" style="766" customWidth="1"/>
    <col min="10499" max="10499" width="68.7265625" style="766" customWidth="1"/>
    <col min="10500" max="10501" width="13.26953125" style="766" customWidth="1"/>
    <col min="10502" max="10502" width="4.1796875" style="766" customWidth="1"/>
    <col min="10503" max="10503" width="1.1796875" style="766" customWidth="1"/>
    <col min="10504" max="10505" width="10.26953125" style="766" customWidth="1"/>
    <col min="10506" max="10506" width="2.453125" style="766" customWidth="1"/>
    <col min="10507" max="10507" width="0.26953125" style="766" customWidth="1"/>
    <col min="10508" max="10508" width="4" style="766" customWidth="1"/>
    <col min="10509" max="10509" width="0.26953125" style="766" customWidth="1"/>
    <col min="10510" max="10510" width="4.453125" style="766" customWidth="1"/>
    <col min="10511" max="10511" width="0.7265625" style="766" customWidth="1"/>
    <col min="10512" max="10512" width="47.1796875" style="766" customWidth="1"/>
    <col min="10513" max="10513" width="1.1796875" style="766" customWidth="1"/>
    <col min="10514" max="10514" width="9" style="766" customWidth="1"/>
    <col min="10515" max="10515" width="1" style="766" customWidth="1"/>
    <col min="10516" max="10516" width="7.54296875" style="766" customWidth="1"/>
    <col min="10517" max="10517" width="0.453125" style="766" customWidth="1"/>
    <col min="10518" max="10518" width="3.7265625" style="766" customWidth="1"/>
    <col min="10519" max="10519" width="8.1796875" style="766" customWidth="1"/>
    <col min="10520" max="10752" width="10.26953125" style="766"/>
    <col min="10753" max="10753" width="4.1796875" style="766" customWidth="1"/>
    <col min="10754" max="10754" width="4.453125" style="766" customWidth="1"/>
    <col min="10755" max="10755" width="68.7265625" style="766" customWidth="1"/>
    <col min="10756" max="10757" width="13.26953125" style="766" customWidth="1"/>
    <col min="10758" max="10758" width="4.1796875" style="766" customWidth="1"/>
    <col min="10759" max="10759" width="1.1796875" style="766" customWidth="1"/>
    <col min="10760" max="10761" width="10.26953125" style="766" customWidth="1"/>
    <col min="10762" max="10762" width="2.453125" style="766" customWidth="1"/>
    <col min="10763" max="10763" width="0.26953125" style="766" customWidth="1"/>
    <col min="10764" max="10764" width="4" style="766" customWidth="1"/>
    <col min="10765" max="10765" width="0.26953125" style="766" customWidth="1"/>
    <col min="10766" max="10766" width="4.453125" style="766" customWidth="1"/>
    <col min="10767" max="10767" width="0.7265625" style="766" customWidth="1"/>
    <col min="10768" max="10768" width="47.1796875" style="766" customWidth="1"/>
    <col min="10769" max="10769" width="1.1796875" style="766" customWidth="1"/>
    <col min="10770" max="10770" width="9" style="766" customWidth="1"/>
    <col min="10771" max="10771" width="1" style="766" customWidth="1"/>
    <col min="10772" max="10772" width="7.54296875" style="766" customWidth="1"/>
    <col min="10773" max="10773" width="0.453125" style="766" customWidth="1"/>
    <col min="10774" max="10774" width="3.7265625" style="766" customWidth="1"/>
    <col min="10775" max="10775" width="8.1796875" style="766" customWidth="1"/>
    <col min="10776" max="11008" width="10.26953125" style="766"/>
    <col min="11009" max="11009" width="4.1796875" style="766" customWidth="1"/>
    <col min="11010" max="11010" width="4.453125" style="766" customWidth="1"/>
    <col min="11011" max="11011" width="68.7265625" style="766" customWidth="1"/>
    <col min="11012" max="11013" width="13.26953125" style="766" customWidth="1"/>
    <col min="11014" max="11014" width="4.1796875" style="766" customWidth="1"/>
    <col min="11015" max="11015" width="1.1796875" style="766" customWidth="1"/>
    <col min="11016" max="11017" width="10.26953125" style="766" customWidth="1"/>
    <col min="11018" max="11018" width="2.453125" style="766" customWidth="1"/>
    <col min="11019" max="11019" width="0.26953125" style="766" customWidth="1"/>
    <col min="11020" max="11020" width="4" style="766" customWidth="1"/>
    <col min="11021" max="11021" width="0.26953125" style="766" customWidth="1"/>
    <col min="11022" max="11022" width="4.453125" style="766" customWidth="1"/>
    <col min="11023" max="11023" width="0.7265625" style="766" customWidth="1"/>
    <col min="11024" max="11024" width="47.1796875" style="766" customWidth="1"/>
    <col min="11025" max="11025" width="1.1796875" style="766" customWidth="1"/>
    <col min="11026" max="11026" width="9" style="766" customWidth="1"/>
    <col min="11027" max="11027" width="1" style="766" customWidth="1"/>
    <col min="11028" max="11028" width="7.54296875" style="766" customWidth="1"/>
    <col min="11029" max="11029" width="0.453125" style="766" customWidth="1"/>
    <col min="11030" max="11030" width="3.7265625" style="766" customWidth="1"/>
    <col min="11031" max="11031" width="8.1796875" style="766" customWidth="1"/>
    <col min="11032" max="11264" width="10.26953125" style="766"/>
    <col min="11265" max="11265" width="4.1796875" style="766" customWidth="1"/>
    <col min="11266" max="11266" width="4.453125" style="766" customWidth="1"/>
    <col min="11267" max="11267" width="68.7265625" style="766" customWidth="1"/>
    <col min="11268" max="11269" width="13.26953125" style="766" customWidth="1"/>
    <col min="11270" max="11270" width="4.1796875" style="766" customWidth="1"/>
    <col min="11271" max="11271" width="1.1796875" style="766" customWidth="1"/>
    <col min="11272" max="11273" width="10.26953125" style="766" customWidth="1"/>
    <col min="11274" max="11274" width="2.453125" style="766" customWidth="1"/>
    <col min="11275" max="11275" width="0.26953125" style="766" customWidth="1"/>
    <col min="11276" max="11276" width="4" style="766" customWidth="1"/>
    <col min="11277" max="11277" width="0.26953125" style="766" customWidth="1"/>
    <col min="11278" max="11278" width="4.453125" style="766" customWidth="1"/>
    <col min="11279" max="11279" width="0.7265625" style="766" customWidth="1"/>
    <col min="11280" max="11280" width="47.1796875" style="766" customWidth="1"/>
    <col min="11281" max="11281" width="1.1796875" style="766" customWidth="1"/>
    <col min="11282" max="11282" width="9" style="766" customWidth="1"/>
    <col min="11283" max="11283" width="1" style="766" customWidth="1"/>
    <col min="11284" max="11284" width="7.54296875" style="766" customWidth="1"/>
    <col min="11285" max="11285" width="0.453125" style="766" customWidth="1"/>
    <col min="11286" max="11286" width="3.7265625" style="766" customWidth="1"/>
    <col min="11287" max="11287" width="8.1796875" style="766" customWidth="1"/>
    <col min="11288" max="11520" width="10.26953125" style="766"/>
    <col min="11521" max="11521" width="4.1796875" style="766" customWidth="1"/>
    <col min="11522" max="11522" width="4.453125" style="766" customWidth="1"/>
    <col min="11523" max="11523" width="68.7265625" style="766" customWidth="1"/>
    <col min="11524" max="11525" width="13.26953125" style="766" customWidth="1"/>
    <col min="11526" max="11526" width="4.1796875" style="766" customWidth="1"/>
    <col min="11527" max="11527" width="1.1796875" style="766" customWidth="1"/>
    <col min="11528" max="11529" width="10.26953125" style="766" customWidth="1"/>
    <col min="11530" max="11530" width="2.453125" style="766" customWidth="1"/>
    <col min="11531" max="11531" width="0.26953125" style="766" customWidth="1"/>
    <col min="11532" max="11532" width="4" style="766" customWidth="1"/>
    <col min="11533" max="11533" width="0.26953125" style="766" customWidth="1"/>
    <col min="11534" max="11534" width="4.453125" style="766" customWidth="1"/>
    <col min="11535" max="11535" width="0.7265625" style="766" customWidth="1"/>
    <col min="11536" max="11536" width="47.1796875" style="766" customWidth="1"/>
    <col min="11537" max="11537" width="1.1796875" style="766" customWidth="1"/>
    <col min="11538" max="11538" width="9" style="766" customWidth="1"/>
    <col min="11539" max="11539" width="1" style="766" customWidth="1"/>
    <col min="11540" max="11540" width="7.54296875" style="766" customWidth="1"/>
    <col min="11541" max="11541" width="0.453125" style="766" customWidth="1"/>
    <col min="11542" max="11542" width="3.7265625" style="766" customWidth="1"/>
    <col min="11543" max="11543" width="8.1796875" style="766" customWidth="1"/>
    <col min="11544" max="11776" width="10.26953125" style="766"/>
    <col min="11777" max="11777" width="4.1796875" style="766" customWidth="1"/>
    <col min="11778" max="11778" width="4.453125" style="766" customWidth="1"/>
    <col min="11779" max="11779" width="68.7265625" style="766" customWidth="1"/>
    <col min="11780" max="11781" width="13.26953125" style="766" customWidth="1"/>
    <col min="11782" max="11782" width="4.1796875" style="766" customWidth="1"/>
    <col min="11783" max="11783" width="1.1796875" style="766" customWidth="1"/>
    <col min="11784" max="11785" width="10.26953125" style="766" customWidth="1"/>
    <col min="11786" max="11786" width="2.453125" style="766" customWidth="1"/>
    <col min="11787" max="11787" width="0.26953125" style="766" customWidth="1"/>
    <col min="11788" max="11788" width="4" style="766" customWidth="1"/>
    <col min="11789" max="11789" width="0.26953125" style="766" customWidth="1"/>
    <col min="11790" max="11790" width="4.453125" style="766" customWidth="1"/>
    <col min="11791" max="11791" width="0.7265625" style="766" customWidth="1"/>
    <col min="11792" max="11792" width="47.1796875" style="766" customWidth="1"/>
    <col min="11793" max="11793" width="1.1796875" style="766" customWidth="1"/>
    <col min="11794" max="11794" width="9" style="766" customWidth="1"/>
    <col min="11795" max="11795" width="1" style="766" customWidth="1"/>
    <col min="11796" max="11796" width="7.54296875" style="766" customWidth="1"/>
    <col min="11797" max="11797" width="0.453125" style="766" customWidth="1"/>
    <col min="11798" max="11798" width="3.7265625" style="766" customWidth="1"/>
    <col min="11799" max="11799" width="8.1796875" style="766" customWidth="1"/>
    <col min="11800" max="12032" width="10.26953125" style="766"/>
    <col min="12033" max="12033" width="4.1796875" style="766" customWidth="1"/>
    <col min="12034" max="12034" width="4.453125" style="766" customWidth="1"/>
    <col min="12035" max="12035" width="68.7265625" style="766" customWidth="1"/>
    <col min="12036" max="12037" width="13.26953125" style="766" customWidth="1"/>
    <col min="12038" max="12038" width="4.1796875" style="766" customWidth="1"/>
    <col min="12039" max="12039" width="1.1796875" style="766" customWidth="1"/>
    <col min="12040" max="12041" width="10.26953125" style="766" customWidth="1"/>
    <col min="12042" max="12042" width="2.453125" style="766" customWidth="1"/>
    <col min="12043" max="12043" width="0.26953125" style="766" customWidth="1"/>
    <col min="12044" max="12044" width="4" style="766" customWidth="1"/>
    <col min="12045" max="12045" width="0.26953125" style="766" customWidth="1"/>
    <col min="12046" max="12046" width="4.453125" style="766" customWidth="1"/>
    <col min="12047" max="12047" width="0.7265625" style="766" customWidth="1"/>
    <col min="12048" max="12048" width="47.1796875" style="766" customWidth="1"/>
    <col min="12049" max="12049" width="1.1796875" style="766" customWidth="1"/>
    <col min="12050" max="12050" width="9" style="766" customWidth="1"/>
    <col min="12051" max="12051" width="1" style="766" customWidth="1"/>
    <col min="12052" max="12052" width="7.54296875" style="766" customWidth="1"/>
    <col min="12053" max="12053" width="0.453125" style="766" customWidth="1"/>
    <col min="12054" max="12054" width="3.7265625" style="766" customWidth="1"/>
    <col min="12055" max="12055" width="8.1796875" style="766" customWidth="1"/>
    <col min="12056" max="12288" width="10.26953125" style="766"/>
    <col min="12289" max="12289" width="4.1796875" style="766" customWidth="1"/>
    <col min="12290" max="12290" width="4.453125" style="766" customWidth="1"/>
    <col min="12291" max="12291" width="68.7265625" style="766" customWidth="1"/>
    <col min="12292" max="12293" width="13.26953125" style="766" customWidth="1"/>
    <col min="12294" max="12294" width="4.1796875" style="766" customWidth="1"/>
    <col min="12295" max="12295" width="1.1796875" style="766" customWidth="1"/>
    <col min="12296" max="12297" width="10.26953125" style="766" customWidth="1"/>
    <col min="12298" max="12298" width="2.453125" style="766" customWidth="1"/>
    <col min="12299" max="12299" width="0.26953125" style="766" customWidth="1"/>
    <col min="12300" max="12300" width="4" style="766" customWidth="1"/>
    <col min="12301" max="12301" width="0.26953125" style="766" customWidth="1"/>
    <col min="12302" max="12302" width="4.453125" style="766" customWidth="1"/>
    <col min="12303" max="12303" width="0.7265625" style="766" customWidth="1"/>
    <col min="12304" max="12304" width="47.1796875" style="766" customWidth="1"/>
    <col min="12305" max="12305" width="1.1796875" style="766" customWidth="1"/>
    <col min="12306" max="12306" width="9" style="766" customWidth="1"/>
    <col min="12307" max="12307" width="1" style="766" customWidth="1"/>
    <col min="12308" max="12308" width="7.54296875" style="766" customWidth="1"/>
    <col min="12309" max="12309" width="0.453125" style="766" customWidth="1"/>
    <col min="12310" max="12310" width="3.7265625" style="766" customWidth="1"/>
    <col min="12311" max="12311" width="8.1796875" style="766" customWidth="1"/>
    <col min="12312" max="12544" width="10.26953125" style="766"/>
    <col min="12545" max="12545" width="4.1796875" style="766" customWidth="1"/>
    <col min="12546" max="12546" width="4.453125" style="766" customWidth="1"/>
    <col min="12547" max="12547" width="68.7265625" style="766" customWidth="1"/>
    <col min="12548" max="12549" width="13.26953125" style="766" customWidth="1"/>
    <col min="12550" max="12550" width="4.1796875" style="766" customWidth="1"/>
    <col min="12551" max="12551" width="1.1796875" style="766" customWidth="1"/>
    <col min="12552" max="12553" width="10.26953125" style="766" customWidth="1"/>
    <col min="12554" max="12554" width="2.453125" style="766" customWidth="1"/>
    <col min="12555" max="12555" width="0.26953125" style="766" customWidth="1"/>
    <col min="12556" max="12556" width="4" style="766" customWidth="1"/>
    <col min="12557" max="12557" width="0.26953125" style="766" customWidth="1"/>
    <col min="12558" max="12558" width="4.453125" style="766" customWidth="1"/>
    <col min="12559" max="12559" width="0.7265625" style="766" customWidth="1"/>
    <col min="12560" max="12560" width="47.1796875" style="766" customWidth="1"/>
    <col min="12561" max="12561" width="1.1796875" style="766" customWidth="1"/>
    <col min="12562" max="12562" width="9" style="766" customWidth="1"/>
    <col min="12563" max="12563" width="1" style="766" customWidth="1"/>
    <col min="12564" max="12564" width="7.54296875" style="766" customWidth="1"/>
    <col min="12565" max="12565" width="0.453125" style="766" customWidth="1"/>
    <col min="12566" max="12566" width="3.7265625" style="766" customWidth="1"/>
    <col min="12567" max="12567" width="8.1796875" style="766" customWidth="1"/>
    <col min="12568" max="12800" width="10.26953125" style="766"/>
    <col min="12801" max="12801" width="4.1796875" style="766" customWidth="1"/>
    <col min="12802" max="12802" width="4.453125" style="766" customWidth="1"/>
    <col min="12803" max="12803" width="68.7265625" style="766" customWidth="1"/>
    <col min="12804" max="12805" width="13.26953125" style="766" customWidth="1"/>
    <col min="12806" max="12806" width="4.1796875" style="766" customWidth="1"/>
    <col min="12807" max="12807" width="1.1796875" style="766" customWidth="1"/>
    <col min="12808" max="12809" width="10.26953125" style="766" customWidth="1"/>
    <col min="12810" max="12810" width="2.453125" style="766" customWidth="1"/>
    <col min="12811" max="12811" width="0.26953125" style="766" customWidth="1"/>
    <col min="12812" max="12812" width="4" style="766" customWidth="1"/>
    <col min="12813" max="12813" width="0.26953125" style="766" customWidth="1"/>
    <col min="12814" max="12814" width="4.453125" style="766" customWidth="1"/>
    <col min="12815" max="12815" width="0.7265625" style="766" customWidth="1"/>
    <col min="12816" max="12816" width="47.1796875" style="766" customWidth="1"/>
    <col min="12817" max="12817" width="1.1796875" style="766" customWidth="1"/>
    <col min="12818" max="12818" width="9" style="766" customWidth="1"/>
    <col min="12819" max="12819" width="1" style="766" customWidth="1"/>
    <col min="12820" max="12820" width="7.54296875" style="766" customWidth="1"/>
    <col min="12821" max="12821" width="0.453125" style="766" customWidth="1"/>
    <col min="12822" max="12822" width="3.7265625" style="766" customWidth="1"/>
    <col min="12823" max="12823" width="8.1796875" style="766" customWidth="1"/>
    <col min="12824" max="13056" width="10.26953125" style="766"/>
    <col min="13057" max="13057" width="4.1796875" style="766" customWidth="1"/>
    <col min="13058" max="13058" width="4.453125" style="766" customWidth="1"/>
    <col min="13059" max="13059" width="68.7265625" style="766" customWidth="1"/>
    <col min="13060" max="13061" width="13.26953125" style="766" customWidth="1"/>
    <col min="13062" max="13062" width="4.1796875" style="766" customWidth="1"/>
    <col min="13063" max="13063" width="1.1796875" style="766" customWidth="1"/>
    <col min="13064" max="13065" width="10.26953125" style="766" customWidth="1"/>
    <col min="13066" max="13066" width="2.453125" style="766" customWidth="1"/>
    <col min="13067" max="13067" width="0.26953125" style="766" customWidth="1"/>
    <col min="13068" max="13068" width="4" style="766" customWidth="1"/>
    <col min="13069" max="13069" width="0.26953125" style="766" customWidth="1"/>
    <col min="13070" max="13070" width="4.453125" style="766" customWidth="1"/>
    <col min="13071" max="13071" width="0.7265625" style="766" customWidth="1"/>
    <col min="13072" max="13072" width="47.1796875" style="766" customWidth="1"/>
    <col min="13073" max="13073" width="1.1796875" style="766" customWidth="1"/>
    <col min="13074" max="13074" width="9" style="766" customWidth="1"/>
    <col min="13075" max="13075" width="1" style="766" customWidth="1"/>
    <col min="13076" max="13076" width="7.54296875" style="766" customWidth="1"/>
    <col min="13077" max="13077" width="0.453125" style="766" customWidth="1"/>
    <col min="13078" max="13078" width="3.7265625" style="766" customWidth="1"/>
    <col min="13079" max="13079" width="8.1796875" style="766" customWidth="1"/>
    <col min="13080" max="13312" width="10.26953125" style="766"/>
    <col min="13313" max="13313" width="4.1796875" style="766" customWidth="1"/>
    <col min="13314" max="13314" width="4.453125" style="766" customWidth="1"/>
    <col min="13315" max="13315" width="68.7265625" style="766" customWidth="1"/>
    <col min="13316" max="13317" width="13.26953125" style="766" customWidth="1"/>
    <col min="13318" max="13318" width="4.1796875" style="766" customWidth="1"/>
    <col min="13319" max="13319" width="1.1796875" style="766" customWidth="1"/>
    <col min="13320" max="13321" width="10.26953125" style="766" customWidth="1"/>
    <col min="13322" max="13322" width="2.453125" style="766" customWidth="1"/>
    <col min="13323" max="13323" width="0.26953125" style="766" customWidth="1"/>
    <col min="13324" max="13324" width="4" style="766" customWidth="1"/>
    <col min="13325" max="13325" width="0.26953125" style="766" customWidth="1"/>
    <col min="13326" max="13326" width="4.453125" style="766" customWidth="1"/>
    <col min="13327" max="13327" width="0.7265625" style="766" customWidth="1"/>
    <col min="13328" max="13328" width="47.1796875" style="766" customWidth="1"/>
    <col min="13329" max="13329" width="1.1796875" style="766" customWidth="1"/>
    <col min="13330" max="13330" width="9" style="766" customWidth="1"/>
    <col min="13331" max="13331" width="1" style="766" customWidth="1"/>
    <col min="13332" max="13332" width="7.54296875" style="766" customWidth="1"/>
    <col min="13333" max="13333" width="0.453125" style="766" customWidth="1"/>
    <col min="13334" max="13334" width="3.7265625" style="766" customWidth="1"/>
    <col min="13335" max="13335" width="8.1796875" style="766" customWidth="1"/>
    <col min="13336" max="13568" width="10.26953125" style="766"/>
    <col min="13569" max="13569" width="4.1796875" style="766" customWidth="1"/>
    <col min="13570" max="13570" width="4.453125" style="766" customWidth="1"/>
    <col min="13571" max="13571" width="68.7265625" style="766" customWidth="1"/>
    <col min="13572" max="13573" width="13.26953125" style="766" customWidth="1"/>
    <col min="13574" max="13574" width="4.1796875" style="766" customWidth="1"/>
    <col min="13575" max="13575" width="1.1796875" style="766" customWidth="1"/>
    <col min="13576" max="13577" width="10.26953125" style="766" customWidth="1"/>
    <col min="13578" max="13578" width="2.453125" style="766" customWidth="1"/>
    <col min="13579" max="13579" width="0.26953125" style="766" customWidth="1"/>
    <col min="13580" max="13580" width="4" style="766" customWidth="1"/>
    <col min="13581" max="13581" width="0.26953125" style="766" customWidth="1"/>
    <col min="13582" max="13582" width="4.453125" style="766" customWidth="1"/>
    <col min="13583" max="13583" width="0.7265625" style="766" customWidth="1"/>
    <col min="13584" max="13584" width="47.1796875" style="766" customWidth="1"/>
    <col min="13585" max="13585" width="1.1796875" style="766" customWidth="1"/>
    <col min="13586" max="13586" width="9" style="766" customWidth="1"/>
    <col min="13587" max="13587" width="1" style="766" customWidth="1"/>
    <col min="13588" max="13588" width="7.54296875" style="766" customWidth="1"/>
    <col min="13589" max="13589" width="0.453125" style="766" customWidth="1"/>
    <col min="13590" max="13590" width="3.7265625" style="766" customWidth="1"/>
    <col min="13591" max="13591" width="8.1796875" style="766" customWidth="1"/>
    <col min="13592" max="13824" width="10.26953125" style="766"/>
    <col min="13825" max="13825" width="4.1796875" style="766" customWidth="1"/>
    <col min="13826" max="13826" width="4.453125" style="766" customWidth="1"/>
    <col min="13827" max="13827" width="68.7265625" style="766" customWidth="1"/>
    <col min="13828" max="13829" width="13.26953125" style="766" customWidth="1"/>
    <col min="13830" max="13830" width="4.1796875" style="766" customWidth="1"/>
    <col min="13831" max="13831" width="1.1796875" style="766" customWidth="1"/>
    <col min="13832" max="13833" width="10.26953125" style="766" customWidth="1"/>
    <col min="13834" max="13834" width="2.453125" style="766" customWidth="1"/>
    <col min="13835" max="13835" width="0.26953125" style="766" customWidth="1"/>
    <col min="13836" max="13836" width="4" style="766" customWidth="1"/>
    <col min="13837" max="13837" width="0.26953125" style="766" customWidth="1"/>
    <col min="13838" max="13838" width="4.453125" style="766" customWidth="1"/>
    <col min="13839" max="13839" width="0.7265625" style="766" customWidth="1"/>
    <col min="13840" max="13840" width="47.1796875" style="766" customWidth="1"/>
    <col min="13841" max="13841" width="1.1796875" style="766" customWidth="1"/>
    <col min="13842" max="13842" width="9" style="766" customWidth="1"/>
    <col min="13843" max="13843" width="1" style="766" customWidth="1"/>
    <col min="13844" max="13844" width="7.54296875" style="766" customWidth="1"/>
    <col min="13845" max="13845" width="0.453125" style="766" customWidth="1"/>
    <col min="13846" max="13846" width="3.7265625" style="766" customWidth="1"/>
    <col min="13847" max="13847" width="8.1796875" style="766" customWidth="1"/>
    <col min="13848" max="14080" width="10.26953125" style="766"/>
    <col min="14081" max="14081" width="4.1796875" style="766" customWidth="1"/>
    <col min="14082" max="14082" width="4.453125" style="766" customWidth="1"/>
    <col min="14083" max="14083" width="68.7265625" style="766" customWidth="1"/>
    <col min="14084" max="14085" width="13.26953125" style="766" customWidth="1"/>
    <col min="14086" max="14086" width="4.1796875" style="766" customWidth="1"/>
    <col min="14087" max="14087" width="1.1796875" style="766" customWidth="1"/>
    <col min="14088" max="14089" width="10.26953125" style="766" customWidth="1"/>
    <col min="14090" max="14090" width="2.453125" style="766" customWidth="1"/>
    <col min="14091" max="14091" width="0.26953125" style="766" customWidth="1"/>
    <col min="14092" max="14092" width="4" style="766" customWidth="1"/>
    <col min="14093" max="14093" width="0.26953125" style="766" customWidth="1"/>
    <col min="14094" max="14094" width="4.453125" style="766" customWidth="1"/>
    <col min="14095" max="14095" width="0.7265625" style="766" customWidth="1"/>
    <col min="14096" max="14096" width="47.1796875" style="766" customWidth="1"/>
    <col min="14097" max="14097" width="1.1796875" style="766" customWidth="1"/>
    <col min="14098" max="14098" width="9" style="766" customWidth="1"/>
    <col min="14099" max="14099" width="1" style="766" customWidth="1"/>
    <col min="14100" max="14100" width="7.54296875" style="766" customWidth="1"/>
    <col min="14101" max="14101" width="0.453125" style="766" customWidth="1"/>
    <col min="14102" max="14102" width="3.7265625" style="766" customWidth="1"/>
    <col min="14103" max="14103" width="8.1796875" style="766" customWidth="1"/>
    <col min="14104" max="14336" width="10.26953125" style="766"/>
    <col min="14337" max="14337" width="4.1796875" style="766" customWidth="1"/>
    <col min="14338" max="14338" width="4.453125" style="766" customWidth="1"/>
    <col min="14339" max="14339" width="68.7265625" style="766" customWidth="1"/>
    <col min="14340" max="14341" width="13.26953125" style="766" customWidth="1"/>
    <col min="14342" max="14342" width="4.1796875" style="766" customWidth="1"/>
    <col min="14343" max="14343" width="1.1796875" style="766" customWidth="1"/>
    <col min="14344" max="14345" width="10.26953125" style="766" customWidth="1"/>
    <col min="14346" max="14346" width="2.453125" style="766" customWidth="1"/>
    <col min="14347" max="14347" width="0.26953125" style="766" customWidth="1"/>
    <col min="14348" max="14348" width="4" style="766" customWidth="1"/>
    <col min="14349" max="14349" width="0.26953125" style="766" customWidth="1"/>
    <col min="14350" max="14350" width="4.453125" style="766" customWidth="1"/>
    <col min="14351" max="14351" width="0.7265625" style="766" customWidth="1"/>
    <col min="14352" max="14352" width="47.1796875" style="766" customWidth="1"/>
    <col min="14353" max="14353" width="1.1796875" style="766" customWidth="1"/>
    <col min="14354" max="14354" width="9" style="766" customWidth="1"/>
    <col min="14355" max="14355" width="1" style="766" customWidth="1"/>
    <col min="14356" max="14356" width="7.54296875" style="766" customWidth="1"/>
    <col min="14357" max="14357" width="0.453125" style="766" customWidth="1"/>
    <col min="14358" max="14358" width="3.7265625" style="766" customWidth="1"/>
    <col min="14359" max="14359" width="8.1796875" style="766" customWidth="1"/>
    <col min="14360" max="14592" width="10.26953125" style="766"/>
    <col min="14593" max="14593" width="4.1796875" style="766" customWidth="1"/>
    <col min="14594" max="14594" width="4.453125" style="766" customWidth="1"/>
    <col min="14595" max="14595" width="68.7265625" style="766" customWidth="1"/>
    <col min="14596" max="14597" width="13.26953125" style="766" customWidth="1"/>
    <col min="14598" max="14598" width="4.1796875" style="766" customWidth="1"/>
    <col min="14599" max="14599" width="1.1796875" style="766" customWidth="1"/>
    <col min="14600" max="14601" width="10.26953125" style="766" customWidth="1"/>
    <col min="14602" max="14602" width="2.453125" style="766" customWidth="1"/>
    <col min="14603" max="14603" width="0.26953125" style="766" customWidth="1"/>
    <col min="14604" max="14604" width="4" style="766" customWidth="1"/>
    <col min="14605" max="14605" width="0.26953125" style="766" customWidth="1"/>
    <col min="14606" max="14606" width="4.453125" style="766" customWidth="1"/>
    <col min="14607" max="14607" width="0.7265625" style="766" customWidth="1"/>
    <col min="14608" max="14608" width="47.1796875" style="766" customWidth="1"/>
    <col min="14609" max="14609" width="1.1796875" style="766" customWidth="1"/>
    <col min="14610" max="14610" width="9" style="766" customWidth="1"/>
    <col min="14611" max="14611" width="1" style="766" customWidth="1"/>
    <col min="14612" max="14612" width="7.54296875" style="766" customWidth="1"/>
    <col min="14613" max="14613" width="0.453125" style="766" customWidth="1"/>
    <col min="14614" max="14614" width="3.7265625" style="766" customWidth="1"/>
    <col min="14615" max="14615" width="8.1796875" style="766" customWidth="1"/>
    <col min="14616" max="14848" width="10.26953125" style="766"/>
    <col min="14849" max="14849" width="4.1796875" style="766" customWidth="1"/>
    <col min="14850" max="14850" width="4.453125" style="766" customWidth="1"/>
    <col min="14851" max="14851" width="68.7265625" style="766" customWidth="1"/>
    <col min="14852" max="14853" width="13.26953125" style="766" customWidth="1"/>
    <col min="14854" max="14854" width="4.1796875" style="766" customWidth="1"/>
    <col min="14855" max="14855" width="1.1796875" style="766" customWidth="1"/>
    <col min="14856" max="14857" width="10.26953125" style="766" customWidth="1"/>
    <col min="14858" max="14858" width="2.453125" style="766" customWidth="1"/>
    <col min="14859" max="14859" width="0.26953125" style="766" customWidth="1"/>
    <col min="14860" max="14860" width="4" style="766" customWidth="1"/>
    <col min="14861" max="14861" width="0.26953125" style="766" customWidth="1"/>
    <col min="14862" max="14862" width="4.453125" style="766" customWidth="1"/>
    <col min="14863" max="14863" width="0.7265625" style="766" customWidth="1"/>
    <col min="14864" max="14864" width="47.1796875" style="766" customWidth="1"/>
    <col min="14865" max="14865" width="1.1796875" style="766" customWidth="1"/>
    <col min="14866" max="14866" width="9" style="766" customWidth="1"/>
    <col min="14867" max="14867" width="1" style="766" customWidth="1"/>
    <col min="14868" max="14868" width="7.54296875" style="766" customWidth="1"/>
    <col min="14869" max="14869" width="0.453125" style="766" customWidth="1"/>
    <col min="14870" max="14870" width="3.7265625" style="766" customWidth="1"/>
    <col min="14871" max="14871" width="8.1796875" style="766" customWidth="1"/>
    <col min="14872" max="15104" width="10.26953125" style="766"/>
    <col min="15105" max="15105" width="4.1796875" style="766" customWidth="1"/>
    <col min="15106" max="15106" width="4.453125" style="766" customWidth="1"/>
    <col min="15107" max="15107" width="68.7265625" style="766" customWidth="1"/>
    <col min="15108" max="15109" width="13.26953125" style="766" customWidth="1"/>
    <col min="15110" max="15110" width="4.1796875" style="766" customWidth="1"/>
    <col min="15111" max="15111" width="1.1796875" style="766" customWidth="1"/>
    <col min="15112" max="15113" width="10.26953125" style="766" customWidth="1"/>
    <col min="15114" max="15114" width="2.453125" style="766" customWidth="1"/>
    <col min="15115" max="15115" width="0.26953125" style="766" customWidth="1"/>
    <col min="15116" max="15116" width="4" style="766" customWidth="1"/>
    <col min="15117" max="15117" width="0.26953125" style="766" customWidth="1"/>
    <col min="15118" max="15118" width="4.453125" style="766" customWidth="1"/>
    <col min="15119" max="15119" width="0.7265625" style="766" customWidth="1"/>
    <col min="15120" max="15120" width="47.1796875" style="766" customWidth="1"/>
    <col min="15121" max="15121" width="1.1796875" style="766" customWidth="1"/>
    <col min="15122" max="15122" width="9" style="766" customWidth="1"/>
    <col min="15123" max="15123" width="1" style="766" customWidth="1"/>
    <col min="15124" max="15124" width="7.54296875" style="766" customWidth="1"/>
    <col min="15125" max="15125" width="0.453125" style="766" customWidth="1"/>
    <col min="15126" max="15126" width="3.7265625" style="766" customWidth="1"/>
    <col min="15127" max="15127" width="8.1796875" style="766" customWidth="1"/>
    <col min="15128" max="15360" width="10.26953125" style="766"/>
    <col min="15361" max="15361" width="4.1796875" style="766" customWidth="1"/>
    <col min="15362" max="15362" width="4.453125" style="766" customWidth="1"/>
    <col min="15363" max="15363" width="68.7265625" style="766" customWidth="1"/>
    <col min="15364" max="15365" width="13.26953125" style="766" customWidth="1"/>
    <col min="15366" max="15366" width="4.1796875" style="766" customWidth="1"/>
    <col min="15367" max="15367" width="1.1796875" style="766" customWidth="1"/>
    <col min="15368" max="15369" width="10.26953125" style="766" customWidth="1"/>
    <col min="15370" max="15370" width="2.453125" style="766" customWidth="1"/>
    <col min="15371" max="15371" width="0.26953125" style="766" customWidth="1"/>
    <col min="15372" max="15372" width="4" style="766" customWidth="1"/>
    <col min="15373" max="15373" width="0.26953125" style="766" customWidth="1"/>
    <col min="15374" max="15374" width="4.453125" style="766" customWidth="1"/>
    <col min="15375" max="15375" width="0.7265625" style="766" customWidth="1"/>
    <col min="15376" max="15376" width="47.1796875" style="766" customWidth="1"/>
    <col min="15377" max="15377" width="1.1796875" style="766" customWidth="1"/>
    <col min="15378" max="15378" width="9" style="766" customWidth="1"/>
    <col min="15379" max="15379" width="1" style="766" customWidth="1"/>
    <col min="15380" max="15380" width="7.54296875" style="766" customWidth="1"/>
    <col min="15381" max="15381" width="0.453125" style="766" customWidth="1"/>
    <col min="15382" max="15382" width="3.7265625" style="766" customWidth="1"/>
    <col min="15383" max="15383" width="8.1796875" style="766" customWidth="1"/>
    <col min="15384" max="15616" width="10.26953125" style="766"/>
    <col min="15617" max="15617" width="4.1796875" style="766" customWidth="1"/>
    <col min="15618" max="15618" width="4.453125" style="766" customWidth="1"/>
    <col min="15619" max="15619" width="68.7265625" style="766" customWidth="1"/>
    <col min="15620" max="15621" width="13.26953125" style="766" customWidth="1"/>
    <col min="15622" max="15622" width="4.1796875" style="766" customWidth="1"/>
    <col min="15623" max="15623" width="1.1796875" style="766" customWidth="1"/>
    <col min="15624" max="15625" width="10.26953125" style="766" customWidth="1"/>
    <col min="15626" max="15626" width="2.453125" style="766" customWidth="1"/>
    <col min="15627" max="15627" width="0.26953125" style="766" customWidth="1"/>
    <col min="15628" max="15628" width="4" style="766" customWidth="1"/>
    <col min="15629" max="15629" width="0.26953125" style="766" customWidth="1"/>
    <col min="15630" max="15630" width="4.453125" style="766" customWidth="1"/>
    <col min="15631" max="15631" width="0.7265625" style="766" customWidth="1"/>
    <col min="15632" max="15632" width="47.1796875" style="766" customWidth="1"/>
    <col min="15633" max="15633" width="1.1796875" style="766" customWidth="1"/>
    <col min="15634" max="15634" width="9" style="766" customWidth="1"/>
    <col min="15635" max="15635" width="1" style="766" customWidth="1"/>
    <col min="15636" max="15636" width="7.54296875" style="766" customWidth="1"/>
    <col min="15637" max="15637" width="0.453125" style="766" customWidth="1"/>
    <col min="15638" max="15638" width="3.7265625" style="766" customWidth="1"/>
    <col min="15639" max="15639" width="8.1796875" style="766" customWidth="1"/>
    <col min="15640" max="15872" width="10.26953125" style="766"/>
    <col min="15873" max="15873" width="4.1796875" style="766" customWidth="1"/>
    <col min="15874" max="15874" width="4.453125" style="766" customWidth="1"/>
    <col min="15875" max="15875" width="68.7265625" style="766" customWidth="1"/>
    <col min="15876" max="15877" width="13.26953125" style="766" customWidth="1"/>
    <col min="15878" max="15878" width="4.1796875" style="766" customWidth="1"/>
    <col min="15879" max="15879" width="1.1796875" style="766" customWidth="1"/>
    <col min="15880" max="15881" width="10.26953125" style="766" customWidth="1"/>
    <col min="15882" max="15882" width="2.453125" style="766" customWidth="1"/>
    <col min="15883" max="15883" width="0.26953125" style="766" customWidth="1"/>
    <col min="15884" max="15884" width="4" style="766" customWidth="1"/>
    <col min="15885" max="15885" width="0.26953125" style="766" customWidth="1"/>
    <col min="15886" max="15886" width="4.453125" style="766" customWidth="1"/>
    <col min="15887" max="15887" width="0.7265625" style="766" customWidth="1"/>
    <col min="15888" max="15888" width="47.1796875" style="766" customWidth="1"/>
    <col min="15889" max="15889" width="1.1796875" style="766" customWidth="1"/>
    <col min="15890" max="15890" width="9" style="766" customWidth="1"/>
    <col min="15891" max="15891" width="1" style="766" customWidth="1"/>
    <col min="15892" max="15892" width="7.54296875" style="766" customWidth="1"/>
    <col min="15893" max="15893" width="0.453125" style="766" customWidth="1"/>
    <col min="15894" max="15894" width="3.7265625" style="766" customWidth="1"/>
    <col min="15895" max="15895" width="8.1796875" style="766" customWidth="1"/>
    <col min="15896" max="16128" width="10.26953125" style="766"/>
    <col min="16129" max="16129" width="4.1796875" style="766" customWidth="1"/>
    <col min="16130" max="16130" width="4.453125" style="766" customWidth="1"/>
    <col min="16131" max="16131" width="68.7265625" style="766" customWidth="1"/>
    <col min="16132" max="16133" width="13.26953125" style="766" customWidth="1"/>
    <col min="16134" max="16134" width="4.1796875" style="766" customWidth="1"/>
    <col min="16135" max="16135" width="1.1796875" style="766" customWidth="1"/>
    <col min="16136" max="16137" width="10.26953125" style="766" customWidth="1"/>
    <col min="16138" max="16138" width="2.453125" style="766" customWidth="1"/>
    <col min="16139" max="16139" width="0.26953125" style="766" customWidth="1"/>
    <col min="16140" max="16140" width="4" style="766" customWidth="1"/>
    <col min="16141" max="16141" width="0.26953125" style="766" customWidth="1"/>
    <col min="16142" max="16142" width="4.453125" style="766" customWidth="1"/>
    <col min="16143" max="16143" width="0.7265625" style="766" customWidth="1"/>
    <col min="16144" max="16144" width="47.1796875" style="766" customWidth="1"/>
    <col min="16145" max="16145" width="1.1796875" style="766" customWidth="1"/>
    <col min="16146" max="16146" width="9" style="766" customWidth="1"/>
    <col min="16147" max="16147" width="1" style="766" customWidth="1"/>
    <col min="16148" max="16148" width="7.54296875" style="766" customWidth="1"/>
    <col min="16149" max="16149" width="0.453125" style="766" customWidth="1"/>
    <col min="16150" max="16150" width="3.7265625" style="766" customWidth="1"/>
    <col min="16151" max="16151" width="8.1796875" style="766" customWidth="1"/>
    <col min="16152" max="16384" width="10.26953125" style="766"/>
  </cols>
  <sheetData>
    <row r="1" spans="1:22" s="759" customFormat="1" ht="11.25" customHeight="1" thickBot="1">
      <c r="A1" s="755">
        <v>22</v>
      </c>
      <c r="B1" s="756"/>
      <c r="C1" s="756"/>
      <c r="D1" s="757"/>
      <c r="E1" s="756"/>
      <c r="F1" s="758" t="str">
        <f>'Annual Report'!$A$2</f>
        <v>Road Initials:    GTC           Year  2013</v>
      </c>
      <c r="L1" s="760"/>
      <c r="R1" s="761"/>
      <c r="T1" s="761"/>
      <c r="V1" s="760"/>
    </row>
    <row r="2" spans="1:22" ht="15.75" customHeight="1">
      <c r="A2" s="762" t="s">
        <v>271</v>
      </c>
      <c r="B2" s="763"/>
      <c r="C2" s="763"/>
      <c r="D2" s="763"/>
      <c r="E2" s="763"/>
      <c r="F2" s="764"/>
      <c r="G2" s="765"/>
      <c r="L2" s="767"/>
      <c r="V2" s="767"/>
    </row>
    <row r="3" spans="1:22" ht="14.25" customHeight="1">
      <c r="A3" s="769" t="s">
        <v>808</v>
      </c>
      <c r="B3" s="770"/>
      <c r="C3" s="770"/>
      <c r="D3" s="770"/>
      <c r="E3" s="770"/>
      <c r="F3" s="771"/>
      <c r="G3" s="765"/>
      <c r="L3" s="767"/>
      <c r="V3" s="767"/>
    </row>
    <row r="4" spans="1:22" ht="11.25" customHeight="1">
      <c r="A4" s="772"/>
      <c r="B4" s="773"/>
      <c r="C4" s="773"/>
      <c r="D4" s="773"/>
      <c r="E4" s="773"/>
      <c r="F4" s="774"/>
      <c r="G4" s="765"/>
      <c r="L4" s="767"/>
      <c r="V4" s="767"/>
    </row>
    <row r="5" spans="1:22" ht="16.5" customHeight="1">
      <c r="A5" s="772" t="s">
        <v>272</v>
      </c>
      <c r="B5" s="773"/>
      <c r="C5" s="773"/>
      <c r="D5" s="773"/>
      <c r="E5" s="773"/>
      <c r="F5" s="774"/>
      <c r="G5" s="765"/>
      <c r="L5" s="767"/>
      <c r="V5" s="767"/>
    </row>
    <row r="6" spans="1:22" ht="11.25" customHeight="1">
      <c r="A6" s="775" t="s">
        <v>704</v>
      </c>
      <c r="B6" s="776" t="s">
        <v>637</v>
      </c>
      <c r="C6" s="776" t="s">
        <v>69</v>
      </c>
      <c r="D6" s="776" t="s">
        <v>70</v>
      </c>
      <c r="E6" s="776" t="s">
        <v>71</v>
      </c>
      <c r="F6" s="777" t="s">
        <v>704</v>
      </c>
      <c r="G6" s="765"/>
      <c r="L6" s="767"/>
      <c r="V6" s="767"/>
    </row>
    <row r="7" spans="1:22" ht="11.25" customHeight="1">
      <c r="A7" s="778" t="s">
        <v>750</v>
      </c>
      <c r="B7" s="779" t="s">
        <v>638</v>
      </c>
      <c r="C7" s="779" t="s">
        <v>72</v>
      </c>
      <c r="D7" s="779" t="s">
        <v>757</v>
      </c>
      <c r="E7" s="779" t="s">
        <v>640</v>
      </c>
      <c r="F7" s="780" t="s">
        <v>750</v>
      </c>
      <c r="G7" s="765"/>
      <c r="L7" s="767"/>
      <c r="V7" s="767"/>
    </row>
    <row r="8" spans="1:22" ht="11.65" customHeight="1">
      <c r="A8" s="781" t="s">
        <v>1009</v>
      </c>
      <c r="B8" s="782"/>
      <c r="C8" s="783" t="s">
        <v>1573</v>
      </c>
      <c r="D8" s="2481">
        <v>0</v>
      </c>
      <c r="E8" s="2481">
        <v>1000000</v>
      </c>
      <c r="F8" s="785" t="s">
        <v>1009</v>
      </c>
      <c r="G8" s="765"/>
      <c r="L8" s="767"/>
      <c r="V8" s="767"/>
    </row>
    <row r="9" spans="1:22" ht="11.65" customHeight="1">
      <c r="A9" s="781" t="s">
        <v>1010</v>
      </c>
      <c r="B9" s="782"/>
      <c r="C9" s="783" t="s">
        <v>273</v>
      </c>
      <c r="D9" s="742">
        <v>-87377</v>
      </c>
      <c r="E9" s="742">
        <v>-19277</v>
      </c>
      <c r="F9" s="785" t="s">
        <v>1010</v>
      </c>
      <c r="G9" s="765"/>
      <c r="L9" s="767"/>
      <c r="V9" s="767"/>
    </row>
    <row r="10" spans="1:22" ht="11.65" customHeight="1">
      <c r="A10" s="781" t="s">
        <v>1011</v>
      </c>
      <c r="B10" s="782"/>
      <c r="C10" s="783" t="s">
        <v>274</v>
      </c>
      <c r="D10" s="742">
        <v>0</v>
      </c>
      <c r="E10" s="742">
        <v>0</v>
      </c>
      <c r="F10" s="785" t="s">
        <v>1011</v>
      </c>
      <c r="G10" s="765"/>
      <c r="L10" s="767"/>
      <c r="V10" s="767"/>
    </row>
    <row r="11" spans="1:22" ht="11.65" customHeight="1">
      <c r="A11" s="781" t="s">
        <v>1012</v>
      </c>
      <c r="B11" s="782"/>
      <c r="C11" s="783" t="s">
        <v>275</v>
      </c>
      <c r="D11" s="2482">
        <v>0</v>
      </c>
      <c r="E11" s="2482">
        <v>0</v>
      </c>
      <c r="F11" s="785" t="s">
        <v>1012</v>
      </c>
      <c r="G11" s="765"/>
      <c r="L11" s="767"/>
      <c r="V11" s="767"/>
    </row>
    <row r="12" spans="1:22" ht="11.65" customHeight="1">
      <c r="A12" s="781" t="s">
        <v>1013</v>
      </c>
      <c r="B12" s="782"/>
      <c r="C12" s="783" t="s">
        <v>276</v>
      </c>
      <c r="D12" s="742">
        <v>-394000</v>
      </c>
      <c r="E12" s="742">
        <v>-1170000</v>
      </c>
      <c r="F12" s="785" t="s">
        <v>1013</v>
      </c>
      <c r="G12" s="765"/>
      <c r="L12" s="767"/>
      <c r="V12" s="767"/>
    </row>
    <row r="13" spans="1:22" ht="11.65" customHeight="1">
      <c r="A13" s="781" t="s">
        <v>1014</v>
      </c>
      <c r="B13" s="782"/>
      <c r="C13" s="783" t="s">
        <v>1260</v>
      </c>
      <c r="D13" s="742">
        <v>-86175</v>
      </c>
      <c r="E13" s="742">
        <v>-46172</v>
      </c>
      <c r="F13" s="785" t="s">
        <v>1014</v>
      </c>
      <c r="G13" s="765"/>
      <c r="L13" s="767"/>
      <c r="V13" s="767"/>
    </row>
    <row r="14" spans="1:22" ht="15" customHeight="1">
      <c r="A14" s="781" t="s">
        <v>1015</v>
      </c>
      <c r="B14" s="782"/>
      <c r="C14" s="783" t="s">
        <v>83</v>
      </c>
      <c r="D14" s="2483">
        <f>SUM(D8:D13)</f>
        <v>-567552</v>
      </c>
      <c r="E14" s="784">
        <f>SUM(E8:E13)</f>
        <v>-235449</v>
      </c>
      <c r="F14" s="785" t="s">
        <v>1015</v>
      </c>
      <c r="G14" s="765"/>
      <c r="L14" s="767"/>
      <c r="V14" s="767"/>
    </row>
    <row r="15" spans="1:22" ht="11.65" customHeight="1">
      <c r="A15" s="786"/>
      <c r="B15" s="787"/>
      <c r="C15" s="788" t="s">
        <v>84</v>
      </c>
      <c r="D15" s="2485"/>
      <c r="E15" s="789"/>
      <c r="F15" s="790"/>
      <c r="G15" s="765"/>
      <c r="L15" s="767"/>
      <c r="V15" s="767"/>
    </row>
    <row r="16" spans="1:22" ht="11.65" customHeight="1">
      <c r="A16" s="781">
        <v>37</v>
      </c>
      <c r="B16" s="782"/>
      <c r="C16" s="783" t="s">
        <v>85</v>
      </c>
      <c r="D16" s="2486">
        <f>'240-P22'!D14+'240-P21'!D49+'240-P21'!D61</f>
        <v>688</v>
      </c>
      <c r="E16" s="784">
        <f>'240-P22'!E14+'240-P21'!E49+'240-P21'!E61</f>
        <v>12173</v>
      </c>
      <c r="F16" s="785" t="s">
        <v>1016</v>
      </c>
      <c r="G16" s="765"/>
      <c r="L16" s="767"/>
      <c r="V16" s="767"/>
    </row>
    <row r="17" spans="1:22" ht="11.65" customHeight="1">
      <c r="A17" s="781" t="s">
        <v>1017</v>
      </c>
      <c r="B17" s="782"/>
      <c r="C17" s="783" t="s">
        <v>1574</v>
      </c>
      <c r="D17" s="2486">
        <f>E18</f>
        <v>-5474</v>
      </c>
      <c r="E17" s="784">
        <v>-17647</v>
      </c>
      <c r="F17" s="785" t="s">
        <v>1017</v>
      </c>
      <c r="G17" s="765"/>
      <c r="L17" s="767"/>
      <c r="V17" s="767"/>
    </row>
    <row r="18" spans="1:22" ht="15" customHeight="1">
      <c r="A18" s="781" t="s">
        <v>1018</v>
      </c>
      <c r="B18" s="791"/>
      <c r="C18" s="783" t="s">
        <v>1575</v>
      </c>
      <c r="D18" s="2487">
        <f>D16+D17</f>
        <v>-4786</v>
      </c>
      <c r="E18" s="792">
        <f>E16+E17</f>
        <v>-5474</v>
      </c>
      <c r="F18" s="785" t="s">
        <v>1018</v>
      </c>
      <c r="G18" s="765"/>
      <c r="L18" s="767"/>
      <c r="V18" s="767"/>
    </row>
    <row r="19" spans="1:22" ht="11.65" customHeight="1">
      <c r="A19" s="786"/>
      <c r="B19" s="793"/>
      <c r="C19" s="788"/>
      <c r="D19" s="2488"/>
      <c r="E19" s="794"/>
      <c r="F19" s="790"/>
      <c r="G19" s="765"/>
      <c r="L19" s="767"/>
      <c r="V19" s="767"/>
    </row>
    <row r="20" spans="1:22" ht="11.65" customHeight="1">
      <c r="A20" s="795"/>
      <c r="B20" s="793"/>
      <c r="C20" s="788" t="s">
        <v>86</v>
      </c>
      <c r="D20" s="2488"/>
      <c r="E20" s="796"/>
      <c r="F20" s="797"/>
      <c r="G20" s="765"/>
      <c r="L20" s="767"/>
      <c r="V20" s="767"/>
    </row>
    <row r="21" spans="1:22" ht="11.65" customHeight="1">
      <c r="A21" s="795"/>
      <c r="B21" s="793"/>
      <c r="C21" s="788" t="s">
        <v>87</v>
      </c>
      <c r="D21" s="2489"/>
      <c r="E21" s="796"/>
      <c r="F21" s="797"/>
      <c r="G21" s="765"/>
      <c r="L21" s="767"/>
      <c r="V21" s="767"/>
    </row>
    <row r="22" spans="1:22" ht="11.65" customHeight="1">
      <c r="A22" s="795"/>
      <c r="B22" s="793"/>
      <c r="C22" s="788"/>
      <c r="D22" s="2489"/>
      <c r="E22" s="796"/>
      <c r="F22" s="797"/>
      <c r="G22" s="765"/>
      <c r="L22" s="767"/>
      <c r="V22" s="767"/>
    </row>
    <row r="23" spans="1:22" ht="11.65" customHeight="1">
      <c r="A23" s="781" t="s">
        <v>88</v>
      </c>
      <c r="B23" s="791"/>
      <c r="C23" s="783" t="s">
        <v>89</v>
      </c>
      <c r="D23" s="2490">
        <v>337538</v>
      </c>
      <c r="E23" s="792">
        <v>286496</v>
      </c>
      <c r="F23" s="785" t="s">
        <v>88</v>
      </c>
      <c r="G23" s="765"/>
      <c r="L23" s="767"/>
      <c r="V23" s="767"/>
    </row>
    <row r="24" spans="1:22" ht="11.65" customHeight="1">
      <c r="A24" s="781" t="s">
        <v>90</v>
      </c>
      <c r="B24" s="791"/>
      <c r="C24" s="783" t="s">
        <v>91</v>
      </c>
      <c r="D24" s="2484">
        <v>267750</v>
      </c>
      <c r="E24" s="792">
        <v>151989</v>
      </c>
      <c r="F24" s="785" t="s">
        <v>90</v>
      </c>
      <c r="G24" s="765"/>
      <c r="L24" s="767"/>
      <c r="V24" s="767"/>
    </row>
    <row r="25" spans="1:22" ht="11.25" customHeight="1">
      <c r="A25" s="798"/>
      <c r="B25" s="770"/>
      <c r="C25" s="765"/>
      <c r="D25" s="799"/>
      <c r="E25" s="799"/>
      <c r="F25" s="790"/>
      <c r="G25" s="765"/>
      <c r="L25" s="767"/>
      <c r="V25" s="767"/>
    </row>
    <row r="26" spans="1:22" ht="11.25" customHeight="1">
      <c r="A26" s="798"/>
      <c r="B26" s="765"/>
      <c r="C26" s="765"/>
      <c r="D26" s="765"/>
      <c r="E26" s="765"/>
      <c r="F26" s="790"/>
      <c r="L26" s="767"/>
      <c r="V26" s="767"/>
    </row>
    <row r="27" spans="1:22" ht="11.25" customHeight="1">
      <c r="A27" s="800" t="s">
        <v>1413</v>
      </c>
      <c r="D27" s="766"/>
      <c r="E27" s="766"/>
      <c r="F27" s="801"/>
    </row>
    <row r="28" spans="1:22" ht="11.25" customHeight="1">
      <c r="A28" s="800"/>
      <c r="D28" s="766"/>
      <c r="E28" s="766"/>
      <c r="F28" s="801"/>
    </row>
    <row r="29" spans="1:22" ht="11.25" customHeight="1">
      <c r="A29" s="800"/>
      <c r="D29" s="766"/>
      <c r="E29" s="766"/>
      <c r="F29" s="801"/>
    </row>
    <row r="30" spans="1:22" ht="11.25" customHeight="1">
      <c r="A30" s="802"/>
      <c r="D30" s="766"/>
      <c r="E30" s="766"/>
      <c r="F30" s="797"/>
    </row>
    <row r="31" spans="1:22" ht="12" customHeight="1">
      <c r="A31" s="803" t="s">
        <v>805</v>
      </c>
      <c r="B31" s="804"/>
      <c r="C31" s="804"/>
      <c r="D31" s="804"/>
      <c r="E31" s="804"/>
      <c r="F31" s="805"/>
      <c r="L31" s="767"/>
      <c r="V31" s="767"/>
    </row>
    <row r="32" spans="1:22" ht="12" customHeight="1">
      <c r="A32" s="806"/>
      <c r="D32" s="766"/>
      <c r="E32" s="766"/>
      <c r="F32" s="807"/>
      <c r="L32" s="767"/>
      <c r="V32" s="767"/>
    </row>
    <row r="33" spans="1:23" ht="12" customHeight="1">
      <c r="A33" s="806"/>
      <c r="D33" s="766"/>
      <c r="E33" s="766"/>
      <c r="F33" s="807"/>
      <c r="L33" s="808"/>
      <c r="Q33" s="765"/>
      <c r="S33" s="765"/>
      <c r="T33" s="809"/>
      <c r="U33" s="765"/>
      <c r="V33" s="810"/>
    </row>
    <row r="34" spans="1:23" ht="12" customHeight="1">
      <c r="A34" s="806"/>
      <c r="D34" s="766"/>
      <c r="E34" s="766"/>
      <c r="F34" s="807"/>
      <c r="K34" s="765"/>
      <c r="L34" s="808"/>
      <c r="M34" s="765"/>
      <c r="N34" s="765"/>
      <c r="O34" s="765"/>
      <c r="P34" s="765"/>
      <c r="Q34" s="765"/>
      <c r="R34" s="809"/>
      <c r="S34" s="765"/>
      <c r="T34" s="809"/>
      <c r="U34" s="765"/>
      <c r="V34" s="808"/>
      <c r="W34" s="765"/>
    </row>
    <row r="35" spans="1:23" ht="12" customHeight="1">
      <c r="A35" s="811"/>
      <c r="B35" s="2491" t="s">
        <v>1784</v>
      </c>
      <c r="C35" s="2491"/>
      <c r="D35" s="766"/>
      <c r="E35" s="766"/>
      <c r="F35" s="807"/>
      <c r="K35" s="765"/>
      <c r="L35" s="808"/>
      <c r="M35" s="765"/>
      <c r="N35" s="765"/>
      <c r="O35" s="765"/>
      <c r="P35" s="765"/>
      <c r="Q35" s="765"/>
      <c r="R35" s="809"/>
      <c r="S35" s="765"/>
      <c r="T35" s="809"/>
      <c r="U35" s="765"/>
      <c r="V35" s="808"/>
      <c r="W35" s="765"/>
    </row>
    <row r="36" spans="1:23" ht="12" customHeight="1">
      <c r="A36" s="811"/>
      <c r="B36" s="812"/>
      <c r="C36" s="812"/>
      <c r="D36" s="766"/>
      <c r="E36" s="766"/>
      <c r="F36" s="807"/>
      <c r="K36" s="765"/>
      <c r="L36" s="808"/>
      <c r="M36" s="765"/>
      <c r="N36" s="765"/>
      <c r="O36" s="765"/>
      <c r="P36" s="765"/>
      <c r="Q36" s="765"/>
      <c r="R36" s="809"/>
      <c r="S36" s="765"/>
      <c r="T36" s="809"/>
      <c r="U36" s="765"/>
      <c r="V36" s="808"/>
      <c r="W36" s="765"/>
    </row>
    <row r="37" spans="1:23" s="816" customFormat="1" ht="12" customHeight="1">
      <c r="A37" s="811"/>
      <c r="B37" s="812"/>
      <c r="C37" s="812"/>
      <c r="D37" s="766"/>
      <c r="E37" s="766"/>
      <c r="F37" s="807"/>
      <c r="G37" s="766"/>
      <c r="H37" s="766"/>
      <c r="I37" s="766"/>
      <c r="J37" s="766"/>
      <c r="K37" s="765"/>
      <c r="L37" s="808"/>
      <c r="M37" s="813"/>
      <c r="N37" s="813"/>
      <c r="O37" s="813"/>
      <c r="P37" s="813"/>
      <c r="Q37" s="813"/>
      <c r="R37" s="814"/>
      <c r="S37" s="813"/>
      <c r="T37" s="814"/>
      <c r="U37" s="813"/>
      <c r="V37" s="815"/>
      <c r="W37" s="813"/>
    </row>
    <row r="38" spans="1:23" ht="12" customHeight="1">
      <c r="A38" s="811"/>
      <c r="B38" s="812"/>
      <c r="C38" s="812"/>
      <c r="D38" s="766"/>
      <c r="E38" s="766"/>
      <c r="F38" s="807"/>
      <c r="K38" s="765"/>
      <c r="L38" s="808"/>
      <c r="M38" s="765"/>
      <c r="N38" s="765"/>
      <c r="O38" s="765"/>
      <c r="P38" s="765"/>
      <c r="Q38" s="765"/>
      <c r="R38" s="809"/>
      <c r="S38" s="765"/>
      <c r="T38" s="809"/>
      <c r="U38" s="765"/>
      <c r="V38" s="808"/>
      <c r="W38" s="765"/>
    </row>
    <row r="39" spans="1:23" ht="12" customHeight="1">
      <c r="A39" s="811"/>
      <c r="B39" s="812"/>
      <c r="C39" s="812"/>
      <c r="D39" s="766"/>
      <c r="E39" s="766"/>
      <c r="F39" s="807"/>
      <c r="K39" s="765"/>
      <c r="L39" s="808"/>
      <c r="M39" s="765"/>
      <c r="N39" s="765"/>
      <c r="O39" s="765"/>
      <c r="P39" s="765"/>
      <c r="Q39" s="765"/>
      <c r="R39" s="809"/>
      <c r="S39" s="765"/>
      <c r="T39" s="809"/>
      <c r="U39" s="765"/>
      <c r="V39" s="808"/>
      <c r="W39" s="765"/>
    </row>
    <row r="40" spans="1:23" ht="12" customHeight="1">
      <c r="A40" s="806"/>
      <c r="D40" s="766"/>
      <c r="E40" s="766"/>
      <c r="F40" s="807"/>
      <c r="K40" s="765"/>
      <c r="L40" s="808"/>
      <c r="M40" s="765"/>
      <c r="N40" s="765"/>
      <c r="O40" s="765"/>
      <c r="P40" s="765"/>
      <c r="Q40" s="765"/>
      <c r="R40" s="809"/>
      <c r="S40" s="765"/>
      <c r="T40" s="809"/>
      <c r="U40" s="765"/>
      <c r="V40" s="808"/>
      <c r="W40" s="765"/>
    </row>
    <row r="41" spans="1:23" ht="12" customHeight="1">
      <c r="A41" s="811"/>
      <c r="B41" s="812"/>
      <c r="C41" s="812"/>
      <c r="D41" s="766"/>
      <c r="E41" s="766"/>
      <c r="F41" s="807"/>
      <c r="K41" s="765"/>
      <c r="L41" s="808"/>
      <c r="M41" s="765"/>
      <c r="N41" s="765"/>
      <c r="O41" s="765"/>
      <c r="P41" s="765"/>
      <c r="Q41" s="765"/>
      <c r="R41" s="809"/>
      <c r="S41" s="765"/>
      <c r="T41" s="809"/>
      <c r="U41" s="765"/>
      <c r="V41" s="808"/>
      <c r="W41" s="765"/>
    </row>
    <row r="42" spans="1:23" ht="12" customHeight="1">
      <c r="A42" s="806"/>
      <c r="D42" s="766"/>
      <c r="E42" s="766"/>
      <c r="F42" s="807"/>
      <c r="K42" s="765"/>
      <c r="L42" s="808"/>
      <c r="M42" s="765"/>
      <c r="N42" s="765"/>
      <c r="O42" s="765"/>
      <c r="P42" s="765"/>
      <c r="Q42" s="765"/>
      <c r="R42" s="809"/>
      <c r="S42" s="765"/>
      <c r="T42" s="809"/>
      <c r="U42" s="765"/>
      <c r="V42" s="808"/>
      <c r="W42" s="765"/>
    </row>
    <row r="43" spans="1:23" ht="12" customHeight="1">
      <c r="A43" s="806"/>
      <c r="D43" s="766"/>
      <c r="E43" s="766"/>
      <c r="F43" s="807"/>
      <c r="K43" s="765"/>
      <c r="L43" s="808"/>
      <c r="M43" s="765"/>
      <c r="N43" s="765"/>
      <c r="O43" s="765"/>
      <c r="P43" s="765"/>
      <c r="Q43" s="765"/>
      <c r="R43" s="809"/>
      <c r="S43" s="765"/>
      <c r="T43" s="809"/>
      <c r="U43" s="765"/>
      <c r="V43" s="808"/>
      <c r="W43" s="765"/>
    </row>
    <row r="44" spans="1:23" ht="12" customHeight="1">
      <c r="A44" s="806"/>
      <c r="D44" s="766"/>
      <c r="E44" s="766"/>
      <c r="F44" s="807"/>
      <c r="K44" s="765"/>
      <c r="L44" s="808"/>
      <c r="M44" s="765"/>
      <c r="N44" s="765"/>
      <c r="O44" s="765"/>
      <c r="P44" s="765"/>
      <c r="Q44" s="765"/>
      <c r="R44" s="809"/>
      <c r="S44" s="765"/>
      <c r="T44" s="809"/>
      <c r="U44" s="765"/>
      <c r="V44" s="808"/>
      <c r="W44" s="765"/>
    </row>
    <row r="45" spans="1:23" ht="12" customHeight="1">
      <c r="A45" s="806"/>
      <c r="D45" s="766"/>
      <c r="E45" s="766"/>
      <c r="F45" s="807"/>
      <c r="K45" s="765"/>
      <c r="L45" s="808"/>
      <c r="M45" s="765"/>
      <c r="N45" s="765"/>
      <c r="O45" s="765"/>
      <c r="P45" s="765"/>
      <c r="Q45" s="765"/>
      <c r="R45" s="809"/>
      <c r="S45" s="765"/>
      <c r="T45" s="809"/>
      <c r="U45" s="765"/>
      <c r="V45" s="808"/>
      <c r="W45" s="765"/>
    </row>
    <row r="46" spans="1:23" ht="12" customHeight="1">
      <c r="A46" s="806"/>
      <c r="D46" s="766"/>
      <c r="E46" s="766"/>
      <c r="F46" s="807"/>
      <c r="K46" s="765"/>
      <c r="L46" s="808"/>
      <c r="M46" s="765"/>
      <c r="N46" s="765"/>
      <c r="O46" s="765"/>
      <c r="P46" s="765"/>
      <c r="Q46" s="765"/>
      <c r="R46" s="809"/>
      <c r="S46" s="765"/>
      <c r="T46" s="809"/>
      <c r="U46" s="765"/>
      <c r="V46" s="808"/>
      <c r="W46" s="765"/>
    </row>
    <row r="47" spans="1:23" ht="12" customHeight="1">
      <c r="A47" s="806"/>
      <c r="D47" s="766"/>
      <c r="E47" s="766"/>
      <c r="F47" s="807"/>
      <c r="K47" s="765"/>
      <c r="L47" s="808"/>
      <c r="M47" s="765"/>
      <c r="N47" s="765"/>
      <c r="O47" s="765"/>
      <c r="P47" s="765"/>
      <c r="Q47" s="765"/>
      <c r="R47" s="809"/>
      <c r="S47" s="765"/>
      <c r="T47" s="809"/>
      <c r="U47" s="765"/>
      <c r="V47" s="808"/>
      <c r="W47" s="765"/>
    </row>
    <row r="48" spans="1:23" ht="12" customHeight="1">
      <c r="A48" s="806"/>
      <c r="D48" s="766"/>
      <c r="E48" s="766"/>
      <c r="F48" s="807"/>
      <c r="K48" s="765"/>
      <c r="L48" s="808"/>
      <c r="M48" s="765"/>
      <c r="N48" s="765"/>
      <c r="O48" s="765"/>
      <c r="P48" s="765"/>
      <c r="Q48" s="765"/>
      <c r="R48" s="809"/>
      <c r="S48" s="765"/>
      <c r="T48" s="809"/>
      <c r="U48" s="765"/>
      <c r="V48" s="808"/>
      <c r="W48" s="765"/>
    </row>
    <row r="49" spans="1:23" ht="12" customHeight="1">
      <c r="A49" s="806"/>
      <c r="D49" s="766"/>
      <c r="E49" s="766"/>
      <c r="F49" s="807"/>
      <c r="K49" s="765"/>
      <c r="L49" s="808"/>
      <c r="M49" s="765"/>
      <c r="N49" s="765"/>
      <c r="O49" s="765"/>
      <c r="P49" s="765"/>
      <c r="Q49" s="765"/>
      <c r="R49" s="809"/>
      <c r="S49" s="765"/>
      <c r="T49" s="809"/>
      <c r="U49" s="765"/>
      <c r="V49" s="808"/>
      <c r="W49" s="765"/>
    </row>
    <row r="50" spans="1:23" ht="12" customHeight="1">
      <c r="A50" s="806"/>
      <c r="D50" s="766"/>
      <c r="E50" s="766"/>
      <c r="F50" s="807"/>
      <c r="K50" s="765"/>
      <c r="L50" s="808"/>
      <c r="M50" s="765"/>
      <c r="N50" s="765"/>
      <c r="O50" s="765"/>
      <c r="P50" s="765"/>
      <c r="Q50" s="765"/>
      <c r="R50" s="809"/>
      <c r="S50" s="765"/>
      <c r="T50" s="809"/>
      <c r="U50" s="765"/>
      <c r="V50" s="808"/>
      <c r="W50" s="765"/>
    </row>
    <row r="51" spans="1:23" ht="12" customHeight="1">
      <c r="A51" s="806"/>
      <c r="D51" s="766"/>
      <c r="E51" s="766"/>
      <c r="F51" s="807"/>
      <c r="K51" s="765"/>
      <c r="L51" s="808"/>
      <c r="M51" s="765"/>
      <c r="N51" s="765"/>
      <c r="O51" s="765"/>
      <c r="P51" s="765"/>
      <c r="Q51" s="765"/>
      <c r="R51" s="809"/>
      <c r="S51" s="765"/>
      <c r="T51" s="809"/>
      <c r="U51" s="765"/>
      <c r="V51" s="808"/>
      <c r="W51" s="765"/>
    </row>
    <row r="52" spans="1:23" ht="12" customHeight="1">
      <c r="A52" s="806"/>
      <c r="D52" s="766"/>
      <c r="E52" s="766"/>
      <c r="F52" s="807"/>
      <c r="K52" s="765"/>
      <c r="L52" s="808"/>
      <c r="M52" s="765"/>
      <c r="N52" s="765"/>
      <c r="O52" s="765"/>
      <c r="P52" s="765"/>
      <c r="Q52" s="765"/>
      <c r="R52" s="809"/>
      <c r="S52" s="765"/>
      <c r="T52" s="809"/>
      <c r="U52" s="765"/>
      <c r="V52" s="808"/>
      <c r="W52" s="765"/>
    </row>
    <row r="53" spans="1:23" ht="12" customHeight="1">
      <c r="A53" s="806"/>
      <c r="D53" s="766"/>
      <c r="E53" s="766"/>
      <c r="F53" s="807"/>
      <c r="K53" s="765"/>
      <c r="L53" s="808"/>
      <c r="M53" s="765"/>
      <c r="N53" s="765"/>
      <c r="O53" s="765"/>
      <c r="P53" s="765"/>
      <c r="Q53" s="765"/>
      <c r="R53" s="809"/>
      <c r="S53" s="765"/>
      <c r="T53" s="809"/>
      <c r="U53" s="765"/>
      <c r="V53" s="808"/>
      <c r="W53" s="765"/>
    </row>
    <row r="54" spans="1:23" ht="12" customHeight="1">
      <c r="A54" s="806"/>
      <c r="D54" s="766"/>
      <c r="E54" s="766"/>
      <c r="F54" s="807"/>
      <c r="K54" s="765"/>
      <c r="L54" s="767"/>
      <c r="V54" s="767"/>
      <c r="W54" s="765"/>
    </row>
    <row r="55" spans="1:23" ht="12" customHeight="1">
      <c r="A55" s="806"/>
      <c r="D55" s="766"/>
      <c r="E55" s="766"/>
      <c r="F55" s="807"/>
      <c r="K55" s="765"/>
      <c r="L55" s="770"/>
      <c r="M55" s="770"/>
      <c r="N55" s="770"/>
      <c r="O55" s="770"/>
      <c r="P55" s="770"/>
      <c r="Q55" s="770"/>
      <c r="R55" s="799"/>
      <c r="S55" s="770"/>
      <c r="T55" s="799"/>
      <c r="U55" s="770"/>
      <c r="V55" s="770"/>
      <c r="W55" s="765"/>
    </row>
    <row r="56" spans="1:23" ht="12" customHeight="1">
      <c r="A56" s="817"/>
      <c r="D56" s="765"/>
      <c r="E56" s="765"/>
      <c r="F56" s="818"/>
      <c r="K56" s="808"/>
      <c r="L56" s="808"/>
      <c r="M56" s="808"/>
      <c r="N56" s="808"/>
      <c r="O56" s="808"/>
      <c r="P56" s="808"/>
      <c r="Q56" s="808"/>
      <c r="R56" s="819"/>
      <c r="S56" s="808"/>
      <c r="T56" s="819"/>
      <c r="U56" s="808"/>
      <c r="V56" s="808"/>
      <c r="W56" s="765"/>
    </row>
    <row r="57" spans="1:23" ht="12" customHeight="1">
      <c r="A57" s="817"/>
      <c r="B57" s="765"/>
      <c r="C57" s="765"/>
      <c r="D57" s="765"/>
      <c r="E57" s="765"/>
      <c r="F57" s="818"/>
      <c r="G57" s="765"/>
      <c r="K57" s="808"/>
      <c r="L57" s="808"/>
      <c r="M57" s="808"/>
      <c r="N57" s="808"/>
      <c r="O57" s="808"/>
      <c r="P57" s="808"/>
      <c r="Q57" s="808"/>
      <c r="R57" s="819"/>
      <c r="S57" s="808"/>
      <c r="T57" s="819"/>
      <c r="U57" s="808"/>
      <c r="V57" s="808"/>
      <c r="W57" s="765"/>
    </row>
    <row r="58" spans="1:23" ht="12" customHeight="1">
      <c r="A58" s="817"/>
      <c r="B58" s="765"/>
      <c r="C58" s="765"/>
      <c r="D58" s="765"/>
      <c r="E58" s="765"/>
      <c r="F58" s="818"/>
      <c r="G58" s="765"/>
      <c r="K58" s="765"/>
      <c r="L58" s="808"/>
      <c r="M58" s="765"/>
      <c r="O58" s="765"/>
      <c r="P58" s="765"/>
      <c r="Q58" s="765"/>
      <c r="R58" s="809"/>
      <c r="S58" s="820"/>
      <c r="T58" s="809"/>
      <c r="U58" s="765"/>
      <c r="V58" s="808"/>
      <c r="W58" s="765"/>
    </row>
    <row r="59" spans="1:23" ht="12" customHeight="1">
      <c r="A59" s="817"/>
      <c r="B59" s="765"/>
      <c r="C59" s="765"/>
      <c r="D59" s="765"/>
      <c r="E59" s="765"/>
      <c r="F59" s="818"/>
      <c r="G59" s="765"/>
      <c r="K59" s="765"/>
      <c r="L59" s="808"/>
      <c r="M59" s="765"/>
      <c r="O59" s="765"/>
      <c r="P59" s="765"/>
      <c r="Q59" s="765"/>
      <c r="R59" s="809"/>
      <c r="S59" s="820"/>
      <c r="T59" s="809"/>
      <c r="U59" s="765"/>
      <c r="V59" s="808"/>
      <c r="W59" s="765"/>
    </row>
    <row r="60" spans="1:23" ht="12" customHeight="1">
      <c r="A60" s="806"/>
      <c r="D60" s="766"/>
      <c r="E60" s="766"/>
      <c r="F60" s="807"/>
      <c r="G60" s="765"/>
      <c r="K60" s="765"/>
      <c r="L60" s="808"/>
      <c r="M60" s="765"/>
      <c r="O60" s="765"/>
      <c r="P60" s="765"/>
      <c r="Q60" s="765"/>
      <c r="R60" s="809"/>
      <c r="S60" s="820"/>
      <c r="T60" s="809"/>
      <c r="U60" s="765"/>
      <c r="V60" s="808"/>
      <c r="W60" s="765"/>
    </row>
    <row r="61" spans="1:23" ht="12" customHeight="1">
      <c r="A61" s="817"/>
      <c r="B61" s="765"/>
      <c r="C61" s="765"/>
      <c r="D61" s="765"/>
      <c r="E61" s="765"/>
      <c r="F61" s="818"/>
      <c r="G61" s="765"/>
      <c r="K61" s="765"/>
      <c r="L61" s="808"/>
      <c r="M61" s="765"/>
      <c r="O61" s="765"/>
      <c r="P61" s="765"/>
      <c r="Q61" s="765"/>
      <c r="R61" s="809"/>
      <c r="S61" s="820"/>
      <c r="T61" s="809"/>
      <c r="U61" s="765"/>
      <c r="V61" s="808"/>
      <c r="W61" s="765"/>
    </row>
    <row r="62" spans="1:23" ht="12" customHeight="1">
      <c r="A62" s="817"/>
      <c r="B62" s="765"/>
      <c r="C62" s="765"/>
      <c r="D62" s="765"/>
      <c r="E62" s="765"/>
      <c r="F62" s="818"/>
      <c r="G62" s="765"/>
      <c r="K62" s="765"/>
      <c r="L62" s="808"/>
      <c r="M62" s="765"/>
      <c r="O62" s="765"/>
      <c r="P62" s="765"/>
      <c r="Q62" s="765"/>
      <c r="R62" s="809"/>
      <c r="S62" s="820"/>
      <c r="T62" s="809"/>
      <c r="U62" s="765"/>
      <c r="V62" s="808"/>
      <c r="W62" s="765"/>
    </row>
    <row r="63" spans="1:23" ht="12" customHeight="1">
      <c r="A63" s="817"/>
      <c r="B63" s="765"/>
      <c r="C63" s="808"/>
      <c r="D63" s="765"/>
      <c r="E63" s="765"/>
      <c r="F63" s="818"/>
      <c r="G63" s="765"/>
      <c r="K63" s="765"/>
      <c r="L63" s="808"/>
      <c r="M63" s="765"/>
      <c r="O63" s="765"/>
      <c r="P63" s="765"/>
      <c r="Q63" s="765"/>
      <c r="R63" s="809"/>
      <c r="S63" s="820"/>
      <c r="T63" s="809"/>
      <c r="U63" s="765"/>
      <c r="V63" s="808"/>
      <c r="W63" s="765"/>
    </row>
    <row r="64" spans="1:23" ht="12" customHeight="1">
      <c r="A64" s="817"/>
      <c r="B64" s="765"/>
      <c r="C64" s="808"/>
      <c r="D64" s="765"/>
      <c r="E64" s="765"/>
      <c r="F64" s="818"/>
      <c r="G64" s="765"/>
      <c r="K64" s="765"/>
      <c r="L64" s="808"/>
      <c r="M64" s="765"/>
      <c r="O64" s="765"/>
      <c r="P64" s="765"/>
      <c r="Q64" s="765"/>
      <c r="R64" s="809"/>
      <c r="S64" s="820"/>
      <c r="T64" s="809"/>
      <c r="U64" s="765"/>
      <c r="V64" s="808"/>
      <c r="W64" s="765"/>
    </row>
    <row r="65" spans="1:23" ht="12" customHeight="1">
      <c r="A65" s="817"/>
      <c r="B65" s="765"/>
      <c r="C65" s="765"/>
      <c r="D65" s="765"/>
      <c r="E65" s="765"/>
      <c r="F65" s="818"/>
      <c r="G65" s="765"/>
      <c r="K65" s="765"/>
      <c r="L65" s="767"/>
      <c r="M65" s="765"/>
      <c r="O65" s="765"/>
      <c r="P65" s="765"/>
      <c r="Q65" s="765"/>
      <c r="R65" s="809"/>
      <c r="S65" s="820"/>
      <c r="T65" s="809"/>
      <c r="U65" s="765"/>
      <c r="V65" s="767"/>
      <c r="W65" s="765"/>
    </row>
    <row r="66" spans="1:23" ht="12" customHeight="1">
      <c r="A66" s="817"/>
      <c r="C66" s="765"/>
      <c r="D66" s="821"/>
      <c r="E66" s="821"/>
      <c r="F66" s="818"/>
      <c r="G66" s="765"/>
      <c r="K66" s="765"/>
      <c r="L66" s="808"/>
      <c r="M66" s="765"/>
      <c r="O66" s="765"/>
      <c r="P66" s="765"/>
      <c r="Q66" s="765"/>
      <c r="R66" s="822"/>
      <c r="S66" s="820"/>
      <c r="T66" s="822"/>
      <c r="U66" s="765"/>
      <c r="V66" s="808"/>
      <c r="W66" s="765"/>
    </row>
    <row r="67" spans="1:23" ht="12" customHeight="1">
      <c r="A67" s="817"/>
      <c r="C67" s="765"/>
      <c r="D67" s="821"/>
      <c r="E67" s="821"/>
      <c r="F67" s="818"/>
      <c r="G67" s="765"/>
      <c r="K67" s="765"/>
      <c r="L67" s="808"/>
      <c r="M67" s="765"/>
      <c r="O67" s="765"/>
      <c r="P67" s="765"/>
      <c r="Q67" s="765"/>
      <c r="R67" s="809"/>
      <c r="S67" s="820"/>
      <c r="T67" s="809"/>
      <c r="U67" s="765"/>
      <c r="V67" s="808"/>
      <c r="W67" s="765"/>
    </row>
    <row r="68" spans="1:23" ht="12" customHeight="1">
      <c r="A68" s="817"/>
      <c r="C68" s="765"/>
      <c r="D68" s="821"/>
      <c r="E68" s="821"/>
      <c r="F68" s="818"/>
      <c r="G68" s="765"/>
      <c r="K68" s="765"/>
      <c r="L68" s="808"/>
      <c r="M68" s="765"/>
      <c r="O68" s="765"/>
      <c r="P68" s="765"/>
      <c r="Q68" s="765"/>
      <c r="R68" s="822"/>
      <c r="S68" s="820"/>
      <c r="T68" s="822"/>
      <c r="U68" s="765"/>
      <c r="V68" s="808"/>
      <c r="W68" s="765"/>
    </row>
    <row r="69" spans="1:23" ht="12" customHeight="1">
      <c r="A69" s="817"/>
      <c r="C69" s="765"/>
      <c r="D69" s="821"/>
      <c r="E69" s="821"/>
      <c r="F69" s="818"/>
      <c r="G69" s="765"/>
      <c r="K69" s="765"/>
      <c r="L69" s="767"/>
      <c r="M69" s="765"/>
      <c r="O69" s="765"/>
      <c r="P69" s="765"/>
      <c r="Q69" s="765"/>
      <c r="R69" s="809"/>
      <c r="S69" s="820"/>
      <c r="T69" s="809"/>
      <c r="U69" s="765"/>
      <c r="V69" s="767"/>
      <c r="W69" s="765"/>
    </row>
    <row r="70" spans="1:23" ht="12" customHeight="1">
      <c r="A70" s="817"/>
      <c r="C70" s="765"/>
      <c r="D70" s="821"/>
      <c r="E70" s="821"/>
      <c r="F70" s="818"/>
      <c r="G70" s="765"/>
      <c r="K70" s="765"/>
      <c r="L70" s="767"/>
      <c r="M70" s="765"/>
      <c r="O70" s="765"/>
      <c r="P70" s="765"/>
      <c r="Q70" s="765"/>
      <c r="R70" s="809"/>
      <c r="S70" s="820"/>
      <c r="T70" s="809"/>
      <c r="U70" s="765"/>
      <c r="V70" s="767"/>
      <c r="W70" s="765"/>
    </row>
    <row r="71" spans="1:23" ht="12" customHeight="1" thickBot="1">
      <c r="A71" s="823"/>
      <c r="B71" s="824"/>
      <c r="C71" s="825"/>
      <c r="D71" s="826"/>
      <c r="E71" s="826"/>
      <c r="F71" s="827"/>
      <c r="G71" s="765"/>
      <c r="K71" s="765"/>
      <c r="L71" s="808"/>
      <c r="M71" s="765"/>
      <c r="O71" s="765"/>
      <c r="P71" s="765"/>
      <c r="Q71" s="765"/>
      <c r="R71" s="809"/>
      <c r="S71" s="820"/>
      <c r="T71" s="809"/>
      <c r="U71" s="765"/>
      <c r="V71" s="808"/>
      <c r="W71" s="765"/>
    </row>
    <row r="72" spans="1:23" ht="12" customHeight="1">
      <c r="A72" s="765"/>
      <c r="C72" s="765"/>
      <c r="D72" s="828"/>
      <c r="E72" s="765"/>
      <c r="F72" s="829" t="s">
        <v>195</v>
      </c>
      <c r="G72" s="765"/>
      <c r="K72" s="765"/>
      <c r="L72" s="808"/>
      <c r="M72" s="765"/>
      <c r="O72" s="765"/>
      <c r="P72" s="765"/>
      <c r="Q72" s="765"/>
      <c r="R72" s="809"/>
      <c r="S72" s="820"/>
      <c r="T72" s="809"/>
      <c r="U72" s="765"/>
      <c r="V72" s="808"/>
      <c r="W72" s="765"/>
    </row>
    <row r="73" spans="1:23" ht="12" customHeight="1">
      <c r="A73" s="765"/>
      <c r="C73" s="765"/>
      <c r="D73" s="821"/>
      <c r="E73" s="821"/>
      <c r="F73" s="765"/>
      <c r="G73" s="765"/>
      <c r="K73" s="765"/>
      <c r="L73" s="828"/>
      <c r="M73" s="765"/>
      <c r="N73" s="765"/>
      <c r="O73" s="765"/>
      <c r="P73" s="765"/>
      <c r="Q73" s="765"/>
      <c r="R73" s="809"/>
      <c r="S73" s="820"/>
      <c r="T73" s="809"/>
      <c r="U73" s="765"/>
      <c r="V73" s="808"/>
      <c r="W73" s="765"/>
    </row>
    <row r="74" spans="1:23" ht="12" customHeight="1">
      <c r="A74" s="765"/>
      <c r="B74" s="765"/>
      <c r="C74" s="765"/>
      <c r="D74" s="821"/>
      <c r="E74" s="821"/>
      <c r="F74" s="765"/>
      <c r="G74" s="765"/>
      <c r="K74" s="765"/>
      <c r="L74" s="808"/>
      <c r="M74" s="765"/>
      <c r="N74" s="765"/>
      <c r="O74" s="765"/>
      <c r="P74" s="765"/>
      <c r="Q74" s="765"/>
      <c r="R74" s="809"/>
      <c r="S74" s="820"/>
      <c r="T74" s="809"/>
      <c r="U74" s="765"/>
      <c r="V74" s="808"/>
      <c r="W74" s="765"/>
    </row>
    <row r="75" spans="1:23" ht="12" customHeight="1">
      <c r="C75" s="765"/>
      <c r="D75" s="821"/>
      <c r="E75" s="821"/>
      <c r="G75" s="765"/>
      <c r="K75" s="765"/>
      <c r="L75" s="767"/>
      <c r="S75" s="830"/>
      <c r="V75" s="767"/>
      <c r="W75" s="765"/>
    </row>
    <row r="76" spans="1:23" ht="12" customHeight="1">
      <c r="C76" s="765"/>
      <c r="D76" s="821"/>
      <c r="E76" s="821"/>
      <c r="G76" s="765"/>
      <c r="K76" s="765"/>
      <c r="L76" s="767"/>
      <c r="S76" s="830"/>
      <c r="V76" s="767"/>
      <c r="W76" s="765"/>
    </row>
    <row r="77" spans="1:23" ht="12" customHeight="1">
      <c r="D77" s="821"/>
      <c r="E77" s="821"/>
      <c r="G77" s="765"/>
      <c r="K77" s="765"/>
      <c r="L77" s="770"/>
      <c r="M77" s="804"/>
      <c r="N77" s="804"/>
      <c r="O77" s="804"/>
      <c r="P77" s="770"/>
      <c r="Q77" s="804"/>
      <c r="R77" s="831"/>
      <c r="S77" s="832"/>
      <c r="T77" s="831"/>
      <c r="U77" s="804"/>
      <c r="V77" s="804"/>
      <c r="W77" s="765"/>
    </row>
    <row r="78" spans="1:23" ht="12" customHeight="1">
      <c r="A78" s="765"/>
      <c r="C78" s="765"/>
      <c r="D78" s="821"/>
      <c r="E78" s="821"/>
      <c r="F78" s="765"/>
      <c r="G78" s="765"/>
      <c r="K78" s="765"/>
      <c r="L78" s="767"/>
      <c r="S78" s="830"/>
      <c r="V78" s="767"/>
      <c r="W78" s="765"/>
    </row>
    <row r="79" spans="1:23" ht="12" customHeight="1">
      <c r="A79" s="765"/>
      <c r="C79" s="765"/>
      <c r="D79" s="821"/>
      <c r="E79" s="821"/>
      <c r="F79" s="765"/>
      <c r="G79" s="765"/>
      <c r="K79" s="765"/>
      <c r="L79" s="767"/>
      <c r="S79" s="830"/>
      <c r="V79" s="767"/>
      <c r="W79" s="765"/>
    </row>
    <row r="80" spans="1:23" ht="12" customHeight="1">
      <c r="A80" s="765"/>
      <c r="B80" s="765"/>
      <c r="C80" s="765"/>
      <c r="D80" s="765"/>
      <c r="E80" s="765"/>
      <c r="F80" s="765"/>
      <c r="G80" s="765"/>
      <c r="K80" s="765"/>
      <c r="L80" s="808"/>
      <c r="M80" s="765"/>
      <c r="N80" s="765"/>
      <c r="O80" s="765"/>
      <c r="P80" s="765"/>
      <c r="Q80" s="765"/>
      <c r="R80" s="809"/>
      <c r="S80" s="820"/>
      <c r="T80" s="809"/>
      <c r="U80" s="765"/>
      <c r="V80" s="808"/>
      <c r="W80" s="765"/>
    </row>
    <row r="81" spans="1:23" ht="12" customHeight="1">
      <c r="A81" s="765"/>
      <c r="B81" s="765"/>
      <c r="C81" s="765"/>
      <c r="D81" s="765"/>
      <c r="E81" s="765"/>
      <c r="F81" s="765"/>
      <c r="G81" s="765"/>
      <c r="K81" s="765"/>
      <c r="L81" s="808"/>
      <c r="M81" s="765"/>
      <c r="N81" s="765"/>
      <c r="O81" s="765"/>
      <c r="P81" s="765"/>
      <c r="Q81" s="765"/>
      <c r="R81" s="809"/>
      <c r="S81" s="820"/>
      <c r="T81" s="809"/>
      <c r="U81" s="765"/>
      <c r="V81" s="808"/>
      <c r="W81" s="765"/>
    </row>
    <row r="82" spans="1:23" ht="12" customHeight="1">
      <c r="A82" s="765"/>
      <c r="B82" s="765"/>
      <c r="C82" s="765"/>
      <c r="D82" s="765"/>
      <c r="E82" s="765"/>
      <c r="F82" s="765"/>
      <c r="G82" s="765"/>
      <c r="K82" s="765"/>
      <c r="L82" s="808"/>
      <c r="M82" s="765"/>
      <c r="N82" s="765"/>
      <c r="O82" s="765"/>
      <c r="P82" s="765"/>
      <c r="Q82" s="765"/>
      <c r="R82" s="809"/>
      <c r="S82" s="820"/>
      <c r="T82" s="809"/>
      <c r="U82" s="765"/>
      <c r="V82" s="808"/>
      <c r="W82" s="765"/>
    </row>
    <row r="83" spans="1:23" ht="12" customHeight="1">
      <c r="A83" s="765"/>
      <c r="B83" s="765"/>
      <c r="C83" s="765"/>
      <c r="D83" s="765"/>
      <c r="E83" s="765"/>
      <c r="F83" s="765"/>
      <c r="G83" s="765"/>
      <c r="K83" s="765"/>
      <c r="L83" s="808"/>
      <c r="M83" s="765"/>
      <c r="N83" s="765"/>
      <c r="O83" s="765"/>
      <c r="P83" s="765"/>
      <c r="R83" s="809"/>
      <c r="S83" s="830"/>
      <c r="T83" s="809"/>
      <c r="V83" s="767"/>
      <c r="W83" s="765"/>
    </row>
    <row r="84" spans="1:23" ht="12" customHeight="1">
      <c r="D84" s="766"/>
      <c r="E84" s="766"/>
      <c r="G84" s="765"/>
      <c r="K84" s="765"/>
      <c r="L84" s="808"/>
      <c r="M84" s="765"/>
      <c r="O84" s="765"/>
      <c r="P84" s="765"/>
      <c r="R84" s="809"/>
      <c r="S84" s="830"/>
      <c r="T84" s="809"/>
      <c r="V84" s="767"/>
      <c r="W84" s="765"/>
    </row>
    <row r="85" spans="1:23" ht="12" customHeight="1">
      <c r="D85" s="766"/>
      <c r="E85" s="766"/>
      <c r="G85" s="765"/>
      <c r="K85" s="765"/>
      <c r="L85" s="808"/>
      <c r="M85" s="765"/>
      <c r="O85" s="765"/>
      <c r="P85" s="765"/>
      <c r="R85" s="809"/>
      <c r="S85" s="830"/>
      <c r="T85" s="809"/>
      <c r="V85" s="767"/>
      <c r="W85" s="765"/>
    </row>
    <row r="86" spans="1:23" ht="12" customHeight="1">
      <c r="D86" s="766"/>
      <c r="E86" s="766"/>
      <c r="G86" s="765"/>
      <c r="K86" s="765"/>
      <c r="L86" s="808"/>
      <c r="M86" s="765"/>
      <c r="O86" s="765"/>
      <c r="P86" s="765"/>
      <c r="R86" s="809"/>
      <c r="S86" s="830"/>
      <c r="T86" s="809"/>
      <c r="V86" s="767"/>
      <c r="W86" s="765"/>
    </row>
    <row r="87" spans="1:23" ht="12" customHeight="1">
      <c r="D87" s="766"/>
      <c r="E87" s="766"/>
      <c r="G87" s="765"/>
      <c r="K87" s="765"/>
      <c r="L87" s="808"/>
      <c r="M87" s="765"/>
      <c r="N87" s="765"/>
      <c r="O87" s="765"/>
      <c r="P87" s="765"/>
      <c r="R87" s="809"/>
      <c r="S87" s="820"/>
      <c r="T87" s="809"/>
      <c r="V87" s="767"/>
      <c r="W87" s="765"/>
    </row>
    <row r="88" spans="1:23" ht="12" customHeight="1">
      <c r="D88" s="766"/>
      <c r="E88" s="766"/>
      <c r="G88" s="765"/>
      <c r="K88" s="765"/>
      <c r="L88" s="808"/>
      <c r="M88" s="765"/>
      <c r="N88" s="765"/>
      <c r="O88" s="765"/>
      <c r="P88" s="765"/>
      <c r="R88" s="809"/>
      <c r="S88" s="820"/>
      <c r="T88" s="809"/>
      <c r="V88" s="767"/>
      <c r="W88" s="765"/>
    </row>
    <row r="89" spans="1:23" ht="12" customHeight="1">
      <c r="C89" s="808"/>
      <c r="D89" s="766"/>
      <c r="E89" s="766"/>
      <c r="G89" s="765"/>
      <c r="K89" s="765"/>
      <c r="L89" s="808"/>
      <c r="M89" s="765"/>
      <c r="N89" s="765"/>
      <c r="O89" s="765"/>
      <c r="P89" s="765"/>
      <c r="R89" s="809"/>
      <c r="S89" s="830"/>
      <c r="T89" s="809"/>
      <c r="V89" s="767"/>
      <c r="W89" s="765"/>
    </row>
    <row r="90" spans="1:23" ht="12" customHeight="1">
      <c r="D90" s="766"/>
      <c r="E90" s="766"/>
      <c r="G90" s="765"/>
      <c r="K90" s="765"/>
      <c r="L90" s="808"/>
      <c r="M90" s="765"/>
      <c r="N90" s="765"/>
      <c r="O90" s="765"/>
      <c r="P90" s="765"/>
      <c r="R90" s="809"/>
      <c r="S90" s="830"/>
      <c r="T90" s="809"/>
      <c r="V90" s="767"/>
      <c r="W90" s="765"/>
    </row>
    <row r="91" spans="1:23" ht="12" customHeight="1">
      <c r="A91" s="765"/>
      <c r="B91" s="765"/>
      <c r="C91" s="765"/>
      <c r="D91" s="821"/>
      <c r="E91" s="821"/>
      <c r="F91" s="765"/>
      <c r="G91" s="765"/>
      <c r="K91" s="765"/>
      <c r="L91" s="767"/>
      <c r="R91" s="809"/>
      <c r="S91" s="830"/>
      <c r="T91" s="809"/>
      <c r="V91" s="767"/>
      <c r="W91" s="765"/>
    </row>
    <row r="92" spans="1:23" ht="12" customHeight="1">
      <c r="A92" s="765"/>
      <c r="B92" s="765"/>
      <c r="C92" s="765"/>
      <c r="D92" s="821"/>
      <c r="E92" s="821"/>
      <c r="G92" s="765"/>
      <c r="K92" s="765"/>
      <c r="L92" s="767"/>
      <c r="N92" s="765"/>
      <c r="R92" s="809"/>
      <c r="S92" s="820"/>
      <c r="T92" s="809"/>
      <c r="V92" s="767"/>
      <c r="W92" s="765"/>
    </row>
    <row r="93" spans="1:23" ht="12" customHeight="1">
      <c r="A93" s="765"/>
      <c r="B93" s="765"/>
      <c r="C93" s="765"/>
      <c r="D93" s="821"/>
      <c r="E93" s="821"/>
      <c r="G93" s="765"/>
      <c r="K93" s="765"/>
      <c r="L93" s="808"/>
      <c r="M93" s="765"/>
      <c r="N93" s="765"/>
      <c r="O93" s="765"/>
      <c r="P93" s="765"/>
      <c r="R93" s="809"/>
      <c r="S93" s="820"/>
      <c r="T93" s="809"/>
      <c r="U93" s="765"/>
      <c r="V93" s="808"/>
      <c r="W93" s="765"/>
    </row>
    <row r="94" spans="1:23" ht="12" customHeight="1">
      <c r="A94" s="765"/>
      <c r="B94" s="765"/>
      <c r="C94" s="765"/>
      <c r="D94" s="821"/>
      <c r="E94" s="821"/>
      <c r="G94" s="765"/>
      <c r="K94" s="765"/>
      <c r="L94" s="808"/>
      <c r="M94" s="765"/>
      <c r="N94" s="765"/>
      <c r="O94" s="765"/>
      <c r="P94" s="765"/>
      <c r="R94" s="809"/>
      <c r="S94" s="820"/>
      <c r="T94" s="809"/>
      <c r="U94" s="765"/>
      <c r="V94" s="808"/>
      <c r="W94" s="765"/>
    </row>
    <row r="95" spans="1:23" ht="12" customHeight="1">
      <c r="A95" s="765"/>
      <c r="B95" s="765"/>
      <c r="C95" s="765"/>
      <c r="D95" s="821"/>
      <c r="E95" s="821"/>
      <c r="G95" s="765"/>
      <c r="K95" s="765"/>
      <c r="L95" s="808"/>
      <c r="M95" s="765"/>
      <c r="N95" s="765"/>
      <c r="O95" s="765"/>
      <c r="P95" s="765"/>
      <c r="Q95" s="765"/>
      <c r="R95" s="809"/>
      <c r="S95" s="830"/>
      <c r="T95" s="809"/>
      <c r="U95" s="765"/>
      <c r="V95" s="808"/>
      <c r="W95" s="765"/>
    </row>
    <row r="96" spans="1:23" ht="12" customHeight="1">
      <c r="C96" s="765"/>
      <c r="D96" s="821"/>
      <c r="E96" s="821"/>
      <c r="G96" s="765"/>
      <c r="K96" s="765"/>
      <c r="L96" s="808"/>
      <c r="M96" s="765"/>
      <c r="N96" s="765"/>
      <c r="O96" s="765"/>
      <c r="P96" s="765"/>
      <c r="Q96" s="765"/>
      <c r="R96" s="809"/>
      <c r="S96" s="830"/>
      <c r="T96" s="809"/>
      <c r="U96" s="765"/>
      <c r="V96" s="808"/>
      <c r="W96" s="765"/>
    </row>
    <row r="97" spans="1:23" ht="12" customHeight="1">
      <c r="B97" s="765"/>
      <c r="D97" s="821"/>
      <c r="E97" s="821"/>
      <c r="G97" s="765"/>
      <c r="K97" s="765"/>
      <c r="L97" s="808"/>
      <c r="M97" s="765"/>
      <c r="N97" s="765"/>
      <c r="O97" s="765"/>
      <c r="P97" s="765"/>
      <c r="Q97" s="765"/>
      <c r="R97" s="809"/>
      <c r="S97" s="830"/>
      <c r="T97" s="809"/>
      <c r="U97" s="765"/>
      <c r="V97" s="808"/>
      <c r="W97" s="765"/>
    </row>
    <row r="98" spans="1:23" ht="12" customHeight="1">
      <c r="B98" s="765"/>
      <c r="C98" s="765"/>
      <c r="D98" s="821"/>
      <c r="E98" s="821"/>
      <c r="G98" s="765"/>
      <c r="K98" s="765"/>
      <c r="L98" s="767"/>
      <c r="N98" s="765"/>
      <c r="P98" s="765"/>
      <c r="Q98" s="765"/>
      <c r="R98" s="809"/>
      <c r="S98" s="830"/>
      <c r="T98" s="809"/>
      <c r="V98" s="767"/>
      <c r="W98" s="765"/>
    </row>
    <row r="99" spans="1:23" ht="12" customHeight="1">
      <c r="A99" s="765"/>
      <c r="B99" s="765"/>
      <c r="C99" s="765"/>
      <c r="D99" s="821"/>
      <c r="E99" s="821"/>
      <c r="F99" s="765"/>
      <c r="G99" s="765"/>
      <c r="K99" s="765"/>
      <c r="L99" s="767"/>
      <c r="N99" s="765"/>
      <c r="P99" s="765"/>
      <c r="R99" s="809"/>
      <c r="S99" s="820"/>
      <c r="T99" s="809"/>
      <c r="V99" s="767"/>
      <c r="W99" s="765"/>
    </row>
    <row r="100" spans="1:23" ht="12" customHeight="1">
      <c r="A100" s="765"/>
      <c r="B100" s="765"/>
      <c r="C100" s="765"/>
      <c r="D100" s="821"/>
      <c r="E100" s="821"/>
      <c r="F100" s="765"/>
      <c r="G100" s="765"/>
      <c r="K100" s="765"/>
      <c r="L100" s="767"/>
      <c r="P100" s="765"/>
      <c r="R100" s="809"/>
      <c r="S100" s="820"/>
      <c r="T100" s="809"/>
      <c r="V100" s="767"/>
      <c r="W100" s="765"/>
    </row>
    <row r="101" spans="1:23" ht="12" customHeight="1">
      <c r="A101" s="765"/>
      <c r="B101" s="765"/>
      <c r="C101" s="765"/>
      <c r="D101" s="821"/>
      <c r="E101" s="821"/>
      <c r="F101" s="765"/>
      <c r="G101" s="765"/>
      <c r="K101" s="765"/>
      <c r="L101" s="767"/>
      <c r="P101" s="765"/>
      <c r="R101" s="809"/>
      <c r="S101" s="820"/>
      <c r="T101" s="809"/>
      <c r="V101" s="767"/>
      <c r="W101" s="765"/>
    </row>
    <row r="102" spans="1:23" ht="12" customHeight="1">
      <c r="A102" s="765"/>
      <c r="B102" s="765"/>
      <c r="C102" s="765"/>
      <c r="D102" s="821"/>
      <c r="E102" s="821"/>
      <c r="F102" s="765"/>
      <c r="G102" s="765"/>
      <c r="K102" s="765"/>
      <c r="L102" s="767"/>
      <c r="P102" s="765"/>
      <c r="R102" s="809"/>
      <c r="S102" s="820"/>
      <c r="T102" s="809"/>
      <c r="V102" s="767"/>
      <c r="W102" s="765"/>
    </row>
    <row r="103" spans="1:23" ht="12" customHeight="1">
      <c r="B103" s="765"/>
      <c r="C103" s="765"/>
      <c r="D103" s="821"/>
      <c r="E103" s="821"/>
      <c r="G103" s="765"/>
      <c r="K103" s="765"/>
      <c r="L103" s="767"/>
      <c r="R103" s="809"/>
      <c r="S103" s="830"/>
      <c r="T103" s="809"/>
      <c r="V103" s="767"/>
      <c r="W103" s="765"/>
    </row>
    <row r="104" spans="1:23" ht="12" customHeight="1">
      <c r="C104" s="765"/>
      <c r="D104" s="821"/>
      <c r="E104" s="821"/>
      <c r="G104" s="765"/>
      <c r="K104" s="765"/>
      <c r="L104" s="767"/>
      <c r="R104" s="809"/>
      <c r="T104" s="809"/>
      <c r="V104" s="767"/>
      <c r="W104" s="765"/>
    </row>
    <row r="105" spans="1:23" ht="12" customHeight="1">
      <c r="C105" s="765"/>
      <c r="D105" s="821"/>
      <c r="E105" s="821"/>
      <c r="G105" s="765"/>
      <c r="K105" s="765"/>
      <c r="L105" s="767"/>
      <c r="R105" s="809"/>
      <c r="T105" s="809"/>
      <c r="V105" s="767"/>
      <c r="W105" s="765"/>
    </row>
    <row r="106" spans="1:23" ht="12" customHeight="1">
      <c r="C106" s="765"/>
      <c r="D106" s="821"/>
      <c r="E106" s="821"/>
      <c r="G106" s="765"/>
      <c r="K106" s="765"/>
      <c r="L106" s="767"/>
      <c r="R106" s="809"/>
      <c r="T106" s="809"/>
      <c r="V106" s="767"/>
      <c r="W106" s="765"/>
    </row>
    <row r="107" spans="1:23" ht="12" customHeight="1">
      <c r="C107" s="765"/>
      <c r="D107" s="821"/>
      <c r="E107" s="821"/>
      <c r="G107" s="765"/>
      <c r="K107" s="765"/>
      <c r="L107" s="767"/>
      <c r="R107" s="809"/>
      <c r="S107" s="821"/>
      <c r="T107" s="809"/>
      <c r="V107" s="767"/>
      <c r="W107" s="765"/>
    </row>
    <row r="108" spans="1:23" ht="12" customHeight="1">
      <c r="C108" s="765"/>
      <c r="D108" s="821"/>
      <c r="E108" s="821"/>
      <c r="G108" s="765"/>
      <c r="K108" s="765"/>
      <c r="L108" s="767"/>
      <c r="V108" s="767"/>
      <c r="W108" s="765"/>
    </row>
    <row r="109" spans="1:23" ht="12" customHeight="1">
      <c r="C109" s="765"/>
      <c r="D109" s="821"/>
      <c r="E109" s="821"/>
      <c r="G109" s="765"/>
      <c r="K109" s="765"/>
      <c r="L109" s="767"/>
      <c r="V109" s="767"/>
      <c r="W109" s="765"/>
    </row>
    <row r="110" spans="1:23" ht="12" customHeight="1">
      <c r="D110" s="821"/>
      <c r="E110" s="821"/>
      <c r="G110" s="765"/>
      <c r="K110" s="765"/>
      <c r="L110" s="767"/>
      <c r="V110" s="767"/>
      <c r="W110" s="765"/>
    </row>
    <row r="111" spans="1:23" ht="12" customHeight="1">
      <c r="D111" s="833"/>
      <c r="E111" s="833"/>
      <c r="G111" s="765"/>
      <c r="K111" s="765"/>
      <c r="L111" s="808"/>
      <c r="M111" s="765"/>
      <c r="N111" s="765"/>
      <c r="O111" s="765"/>
      <c r="U111" s="765"/>
      <c r="V111" s="808"/>
      <c r="W111" s="765"/>
    </row>
    <row r="112" spans="1:23" ht="12" customHeight="1">
      <c r="D112" s="833"/>
      <c r="E112" s="833"/>
      <c r="G112" s="765"/>
      <c r="K112" s="765"/>
      <c r="L112" s="808"/>
      <c r="M112" s="765"/>
      <c r="N112" s="765"/>
      <c r="O112" s="765"/>
      <c r="P112" s="765"/>
      <c r="Q112" s="765"/>
      <c r="R112" s="809"/>
      <c r="S112" s="765"/>
      <c r="T112" s="809"/>
      <c r="U112" s="765"/>
      <c r="V112" s="808"/>
      <c r="W112" s="765"/>
    </row>
    <row r="113" spans="1:23" ht="12" customHeight="1">
      <c r="G113" s="765"/>
      <c r="K113" s="765"/>
      <c r="L113" s="808"/>
      <c r="M113" s="765"/>
      <c r="N113" s="765"/>
      <c r="O113" s="765"/>
      <c r="P113" s="765"/>
      <c r="Q113" s="765"/>
      <c r="R113" s="809"/>
      <c r="S113" s="765"/>
      <c r="T113" s="809"/>
      <c r="U113" s="765"/>
      <c r="V113" s="808"/>
      <c r="W113" s="765"/>
    </row>
    <row r="114" spans="1:23" ht="12" customHeight="1">
      <c r="G114" s="765"/>
      <c r="K114" s="765"/>
      <c r="L114" s="767"/>
      <c r="V114" s="767"/>
      <c r="W114" s="765"/>
    </row>
    <row r="115" spans="1:23" ht="12" customHeight="1">
      <c r="G115" s="765"/>
      <c r="K115" s="765"/>
      <c r="L115" s="808"/>
      <c r="M115" s="765"/>
      <c r="N115" s="765"/>
      <c r="O115" s="765"/>
      <c r="P115" s="765"/>
      <c r="Q115" s="765"/>
      <c r="R115" s="809"/>
      <c r="S115" s="765"/>
      <c r="T115" s="809"/>
      <c r="U115" s="765"/>
      <c r="V115" s="808"/>
      <c r="W115" s="765"/>
    </row>
    <row r="116" spans="1:23" ht="12" customHeight="1">
      <c r="G116" s="765"/>
      <c r="L116" s="767"/>
      <c r="R116" s="809"/>
      <c r="S116" s="765"/>
      <c r="T116" s="809"/>
      <c r="U116" s="765"/>
      <c r="V116" s="810"/>
    </row>
    <row r="117" spans="1:23" ht="12" customHeight="1">
      <c r="G117" s="765"/>
      <c r="L117" s="767"/>
      <c r="V117" s="767"/>
    </row>
    <row r="118" spans="1:23" ht="12" customHeight="1">
      <c r="A118" s="765"/>
      <c r="B118" s="765"/>
      <c r="F118" s="765"/>
      <c r="G118" s="765"/>
      <c r="L118" s="767"/>
      <c r="V118" s="767"/>
    </row>
    <row r="119" spans="1:23" ht="12" customHeight="1">
      <c r="A119" s="765"/>
      <c r="B119" s="765"/>
      <c r="C119" s="765"/>
      <c r="D119" s="813"/>
      <c r="E119" s="813"/>
      <c r="F119" s="765"/>
      <c r="G119" s="765"/>
      <c r="L119" s="767"/>
      <c r="V119" s="767"/>
    </row>
    <row r="120" spans="1:23" ht="12" customHeight="1">
      <c r="A120" s="765"/>
      <c r="B120" s="765"/>
      <c r="C120" s="765"/>
      <c r="D120" s="813"/>
      <c r="E120" s="813"/>
      <c r="F120" s="765"/>
      <c r="G120" s="765"/>
      <c r="L120" s="767"/>
      <c r="N120" s="765"/>
      <c r="V120" s="767"/>
    </row>
    <row r="121" spans="1:23" ht="12" customHeight="1">
      <c r="G121" s="765"/>
      <c r="L121" s="767"/>
      <c r="N121" s="765"/>
      <c r="V121" s="767"/>
    </row>
    <row r="122" spans="1:23" ht="12" customHeight="1">
      <c r="G122" s="765"/>
      <c r="L122" s="767"/>
      <c r="V122" s="767"/>
    </row>
    <row r="123" spans="1:23" ht="12" customHeight="1">
      <c r="A123" s="765"/>
      <c r="B123" s="765"/>
      <c r="C123" s="765"/>
      <c r="D123" s="813"/>
      <c r="E123" s="813"/>
      <c r="F123" s="765"/>
      <c r="G123" s="765"/>
      <c r="L123" s="767"/>
      <c r="V123" s="767"/>
    </row>
    <row r="124" spans="1:23" ht="12" customHeight="1">
      <c r="D124" s="813"/>
      <c r="E124" s="813"/>
      <c r="F124" s="765"/>
      <c r="L124" s="767"/>
      <c r="V124" s="767"/>
    </row>
    <row r="125" spans="1:23" ht="12" customHeight="1">
      <c r="L125" s="767"/>
      <c r="V125" s="767"/>
    </row>
    <row r="126" spans="1:23" ht="12" customHeight="1">
      <c r="L126" s="767"/>
      <c r="V126" s="767"/>
    </row>
    <row r="128" spans="1:23" ht="12" customHeight="1">
      <c r="B128" s="765"/>
      <c r="L128" s="767"/>
      <c r="V128" s="767"/>
    </row>
    <row r="129" spans="2:22" ht="12" customHeight="1">
      <c r="B129" s="765"/>
      <c r="L129" s="767"/>
      <c r="V129" s="767"/>
    </row>
    <row r="130" spans="2:22" ht="12" customHeight="1">
      <c r="B130" s="765"/>
      <c r="L130" s="767"/>
      <c r="V130" s="767"/>
    </row>
    <row r="131" spans="2:22" ht="12" customHeight="1">
      <c r="B131" s="765"/>
      <c r="L131" s="767"/>
      <c r="V131" s="767"/>
    </row>
    <row r="132" spans="2:22" ht="12" customHeight="1">
      <c r="B132" s="765"/>
      <c r="L132" s="767"/>
      <c r="V132" s="767"/>
    </row>
    <row r="133" spans="2:22" ht="12" customHeight="1">
      <c r="B133" s="765"/>
      <c r="L133" s="767"/>
      <c r="V133" s="767"/>
    </row>
    <row r="134" spans="2:22" ht="12" customHeight="1">
      <c r="B134" s="765"/>
      <c r="L134" s="767"/>
      <c r="V134" s="767"/>
    </row>
    <row r="135" spans="2:22" ht="12" customHeight="1">
      <c r="B135" s="765"/>
      <c r="L135" s="767"/>
      <c r="V135" s="767"/>
    </row>
    <row r="136" spans="2:22" ht="12" customHeight="1">
      <c r="B136" s="765"/>
      <c r="L136" s="767"/>
      <c r="V136" s="767"/>
    </row>
    <row r="137" spans="2:22" ht="12" customHeight="1">
      <c r="B137" s="765"/>
      <c r="L137" s="767"/>
      <c r="V137" s="767"/>
    </row>
    <row r="138" spans="2:22" ht="12" customHeight="1">
      <c r="B138" s="765"/>
      <c r="L138" s="767"/>
      <c r="V138" s="767"/>
    </row>
  </sheetData>
  <phoneticPr fontId="9" type="noConversion"/>
  <printOptions horizontalCentered="1"/>
  <pageMargins left="0.511811023622047" right="0.511811023622047" top="0.5" bottom="0.4" header="0.511811023622047" footer="0.511811023622047"/>
  <pageSetup scale="83" orientation="portrait" horizontalDpi="4294967293" verticalDpi="300" r:id="rId1"/>
  <headerFooter alignWithMargins="0"/>
</worksheet>
</file>

<file path=xl/worksheets/sheet29.xml><?xml version="1.0" encoding="utf-8"?>
<worksheet xmlns="http://schemas.openxmlformats.org/spreadsheetml/2006/main" xmlns:r="http://schemas.openxmlformats.org/officeDocument/2006/relationships">
  <sheetPr>
    <tabColor rgb="FF92D050"/>
    <pageSetUpPr fitToPage="1"/>
  </sheetPr>
  <dimension ref="A1:O66"/>
  <sheetViews>
    <sheetView showGridLines="0" workbookViewId="0">
      <selection activeCell="F18" sqref="F18:F28"/>
    </sheetView>
  </sheetViews>
  <sheetFormatPr defaultColWidth="10.7265625" defaultRowHeight="10.5"/>
  <cols>
    <col min="1" max="1" width="4" style="879" customWidth="1"/>
    <col min="2" max="3" width="40.7265625" style="879" customWidth="1"/>
    <col min="4" max="4" width="9.81640625" style="879" customWidth="1"/>
    <col min="5" max="5" width="4" style="879" customWidth="1"/>
    <col min="6" max="6" width="10.7265625" style="880"/>
    <col min="7" max="7" width="12.7265625" style="880" customWidth="1"/>
    <col min="8" max="8" width="10.7265625" style="880"/>
    <col min="9" max="9" width="4.7265625" style="880" customWidth="1"/>
    <col min="10" max="10" width="3.7265625" style="880" customWidth="1"/>
    <col min="11" max="11" width="12.7265625" style="880" customWidth="1"/>
    <col min="12" max="12" width="10.7265625" style="880"/>
    <col min="13" max="13" width="4.7265625" style="880" customWidth="1"/>
    <col min="14" max="14" width="3.7265625" style="880" customWidth="1"/>
    <col min="15" max="15" width="12.7265625" style="880" customWidth="1"/>
    <col min="16" max="256" width="10.7265625" style="880"/>
    <col min="257" max="257" width="4" style="880" customWidth="1"/>
    <col min="258" max="259" width="40.7265625" style="880" customWidth="1"/>
    <col min="260" max="260" width="9.81640625" style="880" customWidth="1"/>
    <col min="261" max="261" width="4" style="880" customWidth="1"/>
    <col min="262" max="262" width="10.7265625" style="880"/>
    <col min="263" max="263" width="12.7265625" style="880" customWidth="1"/>
    <col min="264" max="264" width="10.7265625" style="880"/>
    <col min="265" max="265" width="4.7265625" style="880" customWidth="1"/>
    <col min="266" max="266" width="3.7265625" style="880" customWidth="1"/>
    <col min="267" max="267" width="12.7265625" style="880" customWidth="1"/>
    <col min="268" max="268" width="10.7265625" style="880"/>
    <col min="269" max="269" width="4.7265625" style="880" customWidth="1"/>
    <col min="270" max="270" width="3.7265625" style="880" customWidth="1"/>
    <col min="271" max="271" width="12.7265625" style="880" customWidth="1"/>
    <col min="272" max="512" width="10.7265625" style="880"/>
    <col min="513" max="513" width="4" style="880" customWidth="1"/>
    <col min="514" max="515" width="40.7265625" style="880" customWidth="1"/>
    <col min="516" max="516" width="9.81640625" style="880" customWidth="1"/>
    <col min="517" max="517" width="4" style="880" customWidth="1"/>
    <col min="518" max="518" width="10.7265625" style="880"/>
    <col min="519" max="519" width="12.7265625" style="880" customWidth="1"/>
    <col min="520" max="520" width="10.7265625" style="880"/>
    <col min="521" max="521" width="4.7265625" style="880" customWidth="1"/>
    <col min="522" max="522" width="3.7265625" style="880" customWidth="1"/>
    <col min="523" max="523" width="12.7265625" style="880" customWidth="1"/>
    <col min="524" max="524" width="10.7265625" style="880"/>
    <col min="525" max="525" width="4.7265625" style="880" customWidth="1"/>
    <col min="526" max="526" width="3.7265625" style="880" customWidth="1"/>
    <col min="527" max="527" width="12.7265625" style="880" customWidth="1"/>
    <col min="528" max="768" width="10.7265625" style="880"/>
    <col min="769" max="769" width="4" style="880" customWidth="1"/>
    <col min="770" max="771" width="40.7265625" style="880" customWidth="1"/>
    <col min="772" max="772" width="9.81640625" style="880" customWidth="1"/>
    <col min="773" max="773" width="4" style="880" customWidth="1"/>
    <col min="774" max="774" width="10.7265625" style="880"/>
    <col min="775" max="775" width="12.7265625" style="880" customWidth="1"/>
    <col min="776" max="776" width="10.7265625" style="880"/>
    <col min="777" max="777" width="4.7265625" style="880" customWidth="1"/>
    <col min="778" max="778" width="3.7265625" style="880" customWidth="1"/>
    <col min="779" max="779" width="12.7265625" style="880" customWidth="1"/>
    <col min="780" max="780" width="10.7265625" style="880"/>
    <col min="781" max="781" width="4.7265625" style="880" customWidth="1"/>
    <col min="782" max="782" width="3.7265625" style="880" customWidth="1"/>
    <col min="783" max="783" width="12.7265625" style="880" customWidth="1"/>
    <col min="784" max="1024" width="10.7265625" style="880"/>
    <col min="1025" max="1025" width="4" style="880" customWidth="1"/>
    <col min="1026" max="1027" width="40.7265625" style="880" customWidth="1"/>
    <col min="1028" max="1028" width="9.81640625" style="880" customWidth="1"/>
    <col min="1029" max="1029" width="4" style="880" customWidth="1"/>
    <col min="1030" max="1030" width="10.7265625" style="880"/>
    <col min="1031" max="1031" width="12.7265625" style="880" customWidth="1"/>
    <col min="1032" max="1032" width="10.7265625" style="880"/>
    <col min="1033" max="1033" width="4.7265625" style="880" customWidth="1"/>
    <col min="1034" max="1034" width="3.7265625" style="880" customWidth="1"/>
    <col min="1035" max="1035" width="12.7265625" style="880" customWidth="1"/>
    <col min="1036" max="1036" width="10.7265625" style="880"/>
    <col min="1037" max="1037" width="4.7265625" style="880" customWidth="1"/>
    <col min="1038" max="1038" width="3.7265625" style="880" customWidth="1"/>
    <col min="1039" max="1039" width="12.7265625" style="880" customWidth="1"/>
    <col min="1040" max="1280" width="10.7265625" style="880"/>
    <col min="1281" max="1281" width="4" style="880" customWidth="1"/>
    <col min="1282" max="1283" width="40.7265625" style="880" customWidth="1"/>
    <col min="1284" max="1284" width="9.81640625" style="880" customWidth="1"/>
    <col min="1285" max="1285" width="4" style="880" customWidth="1"/>
    <col min="1286" max="1286" width="10.7265625" style="880"/>
    <col min="1287" max="1287" width="12.7265625" style="880" customWidth="1"/>
    <col min="1288" max="1288" width="10.7265625" style="880"/>
    <col min="1289" max="1289" width="4.7265625" style="880" customWidth="1"/>
    <col min="1290" max="1290" width="3.7265625" style="880" customWidth="1"/>
    <col min="1291" max="1291" width="12.7265625" style="880" customWidth="1"/>
    <col min="1292" max="1292" width="10.7265625" style="880"/>
    <col min="1293" max="1293" width="4.7265625" style="880" customWidth="1"/>
    <col min="1294" max="1294" width="3.7265625" style="880" customWidth="1"/>
    <col min="1295" max="1295" width="12.7265625" style="880" customWidth="1"/>
    <col min="1296" max="1536" width="10.7265625" style="880"/>
    <col min="1537" max="1537" width="4" style="880" customWidth="1"/>
    <col min="1538" max="1539" width="40.7265625" style="880" customWidth="1"/>
    <col min="1540" max="1540" width="9.81640625" style="880" customWidth="1"/>
    <col min="1541" max="1541" width="4" style="880" customWidth="1"/>
    <col min="1542" max="1542" width="10.7265625" style="880"/>
    <col min="1543" max="1543" width="12.7265625" style="880" customWidth="1"/>
    <col min="1544" max="1544" width="10.7265625" style="880"/>
    <col min="1545" max="1545" width="4.7265625" style="880" customWidth="1"/>
    <col min="1546" max="1546" width="3.7265625" style="880" customWidth="1"/>
    <col min="1547" max="1547" width="12.7265625" style="880" customWidth="1"/>
    <col min="1548" max="1548" width="10.7265625" style="880"/>
    <col min="1549" max="1549" width="4.7265625" style="880" customWidth="1"/>
    <col min="1550" max="1550" width="3.7265625" style="880" customWidth="1"/>
    <col min="1551" max="1551" width="12.7265625" style="880" customWidth="1"/>
    <col min="1552" max="1792" width="10.7265625" style="880"/>
    <col min="1793" max="1793" width="4" style="880" customWidth="1"/>
    <col min="1794" max="1795" width="40.7265625" style="880" customWidth="1"/>
    <col min="1796" max="1796" width="9.81640625" style="880" customWidth="1"/>
    <col min="1797" max="1797" width="4" style="880" customWidth="1"/>
    <col min="1798" max="1798" width="10.7265625" style="880"/>
    <col min="1799" max="1799" width="12.7265625" style="880" customWidth="1"/>
    <col min="1800" max="1800" width="10.7265625" style="880"/>
    <col min="1801" max="1801" width="4.7265625" style="880" customWidth="1"/>
    <col min="1802" max="1802" width="3.7265625" style="880" customWidth="1"/>
    <col min="1803" max="1803" width="12.7265625" style="880" customWidth="1"/>
    <col min="1804" max="1804" width="10.7265625" style="880"/>
    <col min="1805" max="1805" width="4.7265625" style="880" customWidth="1"/>
    <col min="1806" max="1806" width="3.7265625" style="880" customWidth="1"/>
    <col min="1807" max="1807" width="12.7265625" style="880" customWidth="1"/>
    <col min="1808" max="2048" width="10.7265625" style="880"/>
    <col min="2049" max="2049" width="4" style="880" customWidth="1"/>
    <col min="2050" max="2051" width="40.7265625" style="880" customWidth="1"/>
    <col min="2052" max="2052" width="9.81640625" style="880" customWidth="1"/>
    <col min="2053" max="2053" width="4" style="880" customWidth="1"/>
    <col min="2054" max="2054" width="10.7265625" style="880"/>
    <col min="2055" max="2055" width="12.7265625" style="880" customWidth="1"/>
    <col min="2056" max="2056" width="10.7265625" style="880"/>
    <col min="2057" max="2057" width="4.7265625" style="880" customWidth="1"/>
    <col min="2058" max="2058" width="3.7265625" style="880" customWidth="1"/>
    <col min="2059" max="2059" width="12.7265625" style="880" customWidth="1"/>
    <col min="2060" max="2060" width="10.7265625" style="880"/>
    <col min="2061" max="2061" width="4.7265625" style="880" customWidth="1"/>
    <col min="2062" max="2062" width="3.7265625" style="880" customWidth="1"/>
    <col min="2063" max="2063" width="12.7265625" style="880" customWidth="1"/>
    <col min="2064" max="2304" width="10.7265625" style="880"/>
    <col min="2305" max="2305" width="4" style="880" customWidth="1"/>
    <col min="2306" max="2307" width="40.7265625" style="880" customWidth="1"/>
    <col min="2308" max="2308" width="9.81640625" style="880" customWidth="1"/>
    <col min="2309" max="2309" width="4" style="880" customWidth="1"/>
    <col min="2310" max="2310" width="10.7265625" style="880"/>
    <col min="2311" max="2311" width="12.7265625" style="880" customWidth="1"/>
    <col min="2312" max="2312" width="10.7265625" style="880"/>
    <col min="2313" max="2313" width="4.7265625" style="880" customWidth="1"/>
    <col min="2314" max="2314" width="3.7265625" style="880" customWidth="1"/>
    <col min="2315" max="2315" width="12.7265625" style="880" customWidth="1"/>
    <col min="2316" max="2316" width="10.7265625" style="880"/>
    <col min="2317" max="2317" width="4.7265625" style="880" customWidth="1"/>
    <col min="2318" max="2318" width="3.7265625" style="880" customWidth="1"/>
    <col min="2319" max="2319" width="12.7265625" style="880" customWidth="1"/>
    <col min="2320" max="2560" width="10.7265625" style="880"/>
    <col min="2561" max="2561" width="4" style="880" customWidth="1"/>
    <col min="2562" max="2563" width="40.7265625" style="880" customWidth="1"/>
    <col min="2564" max="2564" width="9.81640625" style="880" customWidth="1"/>
    <col min="2565" max="2565" width="4" style="880" customWidth="1"/>
    <col min="2566" max="2566" width="10.7265625" style="880"/>
    <col min="2567" max="2567" width="12.7265625" style="880" customWidth="1"/>
    <col min="2568" max="2568" width="10.7265625" style="880"/>
    <col min="2569" max="2569" width="4.7265625" style="880" customWidth="1"/>
    <col min="2570" max="2570" width="3.7265625" style="880" customWidth="1"/>
    <col min="2571" max="2571" width="12.7265625" style="880" customWidth="1"/>
    <col min="2572" max="2572" width="10.7265625" style="880"/>
    <col min="2573" max="2573" width="4.7265625" style="880" customWidth="1"/>
    <col min="2574" max="2574" width="3.7265625" style="880" customWidth="1"/>
    <col min="2575" max="2575" width="12.7265625" style="880" customWidth="1"/>
    <col min="2576" max="2816" width="10.7265625" style="880"/>
    <col min="2817" max="2817" width="4" style="880" customWidth="1"/>
    <col min="2818" max="2819" width="40.7265625" style="880" customWidth="1"/>
    <col min="2820" max="2820" width="9.81640625" style="880" customWidth="1"/>
    <col min="2821" max="2821" width="4" style="880" customWidth="1"/>
    <col min="2822" max="2822" width="10.7265625" style="880"/>
    <col min="2823" max="2823" width="12.7265625" style="880" customWidth="1"/>
    <col min="2824" max="2824" width="10.7265625" style="880"/>
    <col min="2825" max="2825" width="4.7265625" style="880" customWidth="1"/>
    <col min="2826" max="2826" width="3.7265625" style="880" customWidth="1"/>
    <col min="2827" max="2827" width="12.7265625" style="880" customWidth="1"/>
    <col min="2828" max="2828" width="10.7265625" style="880"/>
    <col min="2829" max="2829" width="4.7265625" style="880" customWidth="1"/>
    <col min="2830" max="2830" width="3.7265625" style="880" customWidth="1"/>
    <col min="2831" max="2831" width="12.7265625" style="880" customWidth="1"/>
    <col min="2832" max="3072" width="10.7265625" style="880"/>
    <col min="3073" max="3073" width="4" style="880" customWidth="1"/>
    <col min="3074" max="3075" width="40.7265625" style="880" customWidth="1"/>
    <col min="3076" max="3076" width="9.81640625" style="880" customWidth="1"/>
    <col min="3077" max="3077" width="4" style="880" customWidth="1"/>
    <col min="3078" max="3078" width="10.7265625" style="880"/>
    <col min="3079" max="3079" width="12.7265625" style="880" customWidth="1"/>
    <col min="3080" max="3080" width="10.7265625" style="880"/>
    <col min="3081" max="3081" width="4.7265625" style="880" customWidth="1"/>
    <col min="3082" max="3082" width="3.7265625" style="880" customWidth="1"/>
    <col min="3083" max="3083" width="12.7265625" style="880" customWidth="1"/>
    <col min="3084" max="3084" width="10.7265625" style="880"/>
    <col min="3085" max="3085" width="4.7265625" style="880" customWidth="1"/>
    <col min="3086" max="3086" width="3.7265625" style="880" customWidth="1"/>
    <col min="3087" max="3087" width="12.7265625" style="880" customWidth="1"/>
    <col min="3088" max="3328" width="10.7265625" style="880"/>
    <col min="3329" max="3329" width="4" style="880" customWidth="1"/>
    <col min="3330" max="3331" width="40.7265625" style="880" customWidth="1"/>
    <col min="3332" max="3332" width="9.81640625" style="880" customWidth="1"/>
    <col min="3333" max="3333" width="4" style="880" customWidth="1"/>
    <col min="3334" max="3334" width="10.7265625" style="880"/>
    <col min="3335" max="3335" width="12.7265625" style="880" customWidth="1"/>
    <col min="3336" max="3336" width="10.7265625" style="880"/>
    <col min="3337" max="3337" width="4.7265625" style="880" customWidth="1"/>
    <col min="3338" max="3338" width="3.7265625" style="880" customWidth="1"/>
    <col min="3339" max="3339" width="12.7265625" style="880" customWidth="1"/>
    <col min="3340" max="3340" width="10.7265625" style="880"/>
    <col min="3341" max="3341" width="4.7265625" style="880" customWidth="1"/>
    <col min="3342" max="3342" width="3.7265625" style="880" customWidth="1"/>
    <col min="3343" max="3343" width="12.7265625" style="880" customWidth="1"/>
    <col min="3344" max="3584" width="10.7265625" style="880"/>
    <col min="3585" max="3585" width="4" style="880" customWidth="1"/>
    <col min="3586" max="3587" width="40.7265625" style="880" customWidth="1"/>
    <col min="3588" max="3588" width="9.81640625" style="880" customWidth="1"/>
    <col min="3589" max="3589" width="4" style="880" customWidth="1"/>
    <col min="3590" max="3590" width="10.7265625" style="880"/>
    <col min="3591" max="3591" width="12.7265625" style="880" customWidth="1"/>
    <col min="3592" max="3592" width="10.7265625" style="880"/>
    <col min="3593" max="3593" width="4.7265625" style="880" customWidth="1"/>
    <col min="3594" max="3594" width="3.7265625" style="880" customWidth="1"/>
    <col min="3595" max="3595" width="12.7265625" style="880" customWidth="1"/>
    <col min="3596" max="3596" width="10.7265625" style="880"/>
    <col min="3597" max="3597" width="4.7265625" style="880" customWidth="1"/>
    <col min="3598" max="3598" width="3.7265625" style="880" customWidth="1"/>
    <col min="3599" max="3599" width="12.7265625" style="880" customWidth="1"/>
    <col min="3600" max="3840" width="10.7265625" style="880"/>
    <col min="3841" max="3841" width="4" style="880" customWidth="1"/>
    <col min="3842" max="3843" width="40.7265625" style="880" customWidth="1"/>
    <col min="3844" max="3844" width="9.81640625" style="880" customWidth="1"/>
    <col min="3845" max="3845" width="4" style="880" customWidth="1"/>
    <col min="3846" max="3846" width="10.7265625" style="880"/>
    <col min="3847" max="3847" width="12.7265625" style="880" customWidth="1"/>
    <col min="3848" max="3848" width="10.7265625" style="880"/>
    <col min="3849" max="3849" width="4.7265625" style="880" customWidth="1"/>
    <col min="3850" max="3850" width="3.7265625" style="880" customWidth="1"/>
    <col min="3851" max="3851" width="12.7265625" style="880" customWidth="1"/>
    <col min="3852" max="3852" width="10.7265625" style="880"/>
    <col min="3853" max="3853" width="4.7265625" style="880" customWidth="1"/>
    <col min="3854" max="3854" width="3.7265625" style="880" customWidth="1"/>
    <col min="3855" max="3855" width="12.7265625" style="880" customWidth="1"/>
    <col min="3856" max="4096" width="10.7265625" style="880"/>
    <col min="4097" max="4097" width="4" style="880" customWidth="1"/>
    <col min="4098" max="4099" width="40.7265625" style="880" customWidth="1"/>
    <col min="4100" max="4100" width="9.81640625" style="880" customWidth="1"/>
    <col min="4101" max="4101" width="4" style="880" customWidth="1"/>
    <col min="4102" max="4102" width="10.7265625" style="880"/>
    <col min="4103" max="4103" width="12.7265625" style="880" customWidth="1"/>
    <col min="4104" max="4104" width="10.7265625" style="880"/>
    <col min="4105" max="4105" width="4.7265625" style="880" customWidth="1"/>
    <col min="4106" max="4106" width="3.7265625" style="880" customWidth="1"/>
    <col min="4107" max="4107" width="12.7265625" style="880" customWidth="1"/>
    <col min="4108" max="4108" width="10.7265625" style="880"/>
    <col min="4109" max="4109" width="4.7265625" style="880" customWidth="1"/>
    <col min="4110" max="4110" width="3.7265625" style="880" customWidth="1"/>
    <col min="4111" max="4111" width="12.7265625" style="880" customWidth="1"/>
    <col min="4112" max="4352" width="10.7265625" style="880"/>
    <col min="4353" max="4353" width="4" style="880" customWidth="1"/>
    <col min="4354" max="4355" width="40.7265625" style="880" customWidth="1"/>
    <col min="4356" max="4356" width="9.81640625" style="880" customWidth="1"/>
    <col min="4357" max="4357" width="4" style="880" customWidth="1"/>
    <col min="4358" max="4358" width="10.7265625" style="880"/>
    <col min="4359" max="4359" width="12.7265625" style="880" customWidth="1"/>
    <col min="4360" max="4360" width="10.7265625" style="880"/>
    <col min="4361" max="4361" width="4.7265625" style="880" customWidth="1"/>
    <col min="4362" max="4362" width="3.7265625" style="880" customWidth="1"/>
    <col min="4363" max="4363" width="12.7265625" style="880" customWidth="1"/>
    <col min="4364" max="4364" width="10.7265625" style="880"/>
    <col min="4365" max="4365" width="4.7265625" style="880" customWidth="1"/>
    <col min="4366" max="4366" width="3.7265625" style="880" customWidth="1"/>
    <col min="4367" max="4367" width="12.7265625" style="880" customWidth="1"/>
    <col min="4368" max="4608" width="10.7265625" style="880"/>
    <col min="4609" max="4609" width="4" style="880" customWidth="1"/>
    <col min="4610" max="4611" width="40.7265625" style="880" customWidth="1"/>
    <col min="4612" max="4612" width="9.81640625" style="880" customWidth="1"/>
    <col min="4613" max="4613" width="4" style="880" customWidth="1"/>
    <col min="4614" max="4614" width="10.7265625" style="880"/>
    <col min="4615" max="4615" width="12.7265625" style="880" customWidth="1"/>
    <col min="4616" max="4616" width="10.7265625" style="880"/>
    <col min="4617" max="4617" width="4.7265625" style="880" customWidth="1"/>
    <col min="4618" max="4618" width="3.7265625" style="880" customWidth="1"/>
    <col min="4619" max="4619" width="12.7265625" style="880" customWidth="1"/>
    <col min="4620" max="4620" width="10.7265625" style="880"/>
    <col min="4621" max="4621" width="4.7265625" style="880" customWidth="1"/>
    <col min="4622" max="4622" width="3.7265625" style="880" customWidth="1"/>
    <col min="4623" max="4623" width="12.7265625" style="880" customWidth="1"/>
    <col min="4624" max="4864" width="10.7265625" style="880"/>
    <col min="4865" max="4865" width="4" style="880" customWidth="1"/>
    <col min="4866" max="4867" width="40.7265625" style="880" customWidth="1"/>
    <col min="4868" max="4868" width="9.81640625" style="880" customWidth="1"/>
    <col min="4869" max="4869" width="4" style="880" customWidth="1"/>
    <col min="4870" max="4870" width="10.7265625" style="880"/>
    <col min="4871" max="4871" width="12.7265625" style="880" customWidth="1"/>
    <col min="4872" max="4872" width="10.7265625" style="880"/>
    <col min="4873" max="4873" width="4.7265625" style="880" customWidth="1"/>
    <col min="4874" max="4874" width="3.7265625" style="880" customWidth="1"/>
    <col min="4875" max="4875" width="12.7265625" style="880" customWidth="1"/>
    <col min="4876" max="4876" width="10.7265625" style="880"/>
    <col min="4877" max="4877" width="4.7265625" style="880" customWidth="1"/>
    <col min="4878" max="4878" width="3.7265625" style="880" customWidth="1"/>
    <col min="4879" max="4879" width="12.7265625" style="880" customWidth="1"/>
    <col min="4880" max="5120" width="10.7265625" style="880"/>
    <col min="5121" max="5121" width="4" style="880" customWidth="1"/>
    <col min="5122" max="5123" width="40.7265625" style="880" customWidth="1"/>
    <col min="5124" max="5124" width="9.81640625" style="880" customWidth="1"/>
    <col min="5125" max="5125" width="4" style="880" customWidth="1"/>
    <col min="5126" max="5126" width="10.7265625" style="880"/>
    <col min="5127" max="5127" width="12.7265625" style="880" customWidth="1"/>
    <col min="5128" max="5128" width="10.7265625" style="880"/>
    <col min="5129" max="5129" width="4.7265625" style="880" customWidth="1"/>
    <col min="5130" max="5130" width="3.7265625" style="880" customWidth="1"/>
    <col min="5131" max="5131" width="12.7265625" style="880" customWidth="1"/>
    <col min="5132" max="5132" width="10.7265625" style="880"/>
    <col min="5133" max="5133" width="4.7265625" style="880" customWidth="1"/>
    <col min="5134" max="5134" width="3.7265625" style="880" customWidth="1"/>
    <col min="5135" max="5135" width="12.7265625" style="880" customWidth="1"/>
    <col min="5136" max="5376" width="10.7265625" style="880"/>
    <col min="5377" max="5377" width="4" style="880" customWidth="1"/>
    <col min="5378" max="5379" width="40.7265625" style="880" customWidth="1"/>
    <col min="5380" max="5380" width="9.81640625" style="880" customWidth="1"/>
    <col min="5381" max="5381" width="4" style="880" customWidth="1"/>
    <col min="5382" max="5382" width="10.7265625" style="880"/>
    <col min="5383" max="5383" width="12.7265625" style="880" customWidth="1"/>
    <col min="5384" max="5384" width="10.7265625" style="880"/>
    <col min="5385" max="5385" width="4.7265625" style="880" customWidth="1"/>
    <col min="5386" max="5386" width="3.7265625" style="880" customWidth="1"/>
    <col min="5387" max="5387" width="12.7265625" style="880" customWidth="1"/>
    <col min="5388" max="5388" width="10.7265625" style="880"/>
    <col min="5389" max="5389" width="4.7265625" style="880" customWidth="1"/>
    <col min="5390" max="5390" width="3.7265625" style="880" customWidth="1"/>
    <col min="5391" max="5391" width="12.7265625" style="880" customWidth="1"/>
    <col min="5392" max="5632" width="10.7265625" style="880"/>
    <col min="5633" max="5633" width="4" style="880" customWidth="1"/>
    <col min="5634" max="5635" width="40.7265625" style="880" customWidth="1"/>
    <col min="5636" max="5636" width="9.81640625" style="880" customWidth="1"/>
    <col min="5637" max="5637" width="4" style="880" customWidth="1"/>
    <col min="5638" max="5638" width="10.7265625" style="880"/>
    <col min="5639" max="5639" width="12.7265625" style="880" customWidth="1"/>
    <col min="5640" max="5640" width="10.7265625" style="880"/>
    <col min="5641" max="5641" width="4.7265625" style="880" customWidth="1"/>
    <col min="5642" max="5642" width="3.7265625" style="880" customWidth="1"/>
    <col min="5643" max="5643" width="12.7265625" style="880" customWidth="1"/>
    <col min="5644" max="5644" width="10.7265625" style="880"/>
    <col min="5645" max="5645" width="4.7265625" style="880" customWidth="1"/>
    <col min="5646" max="5646" width="3.7265625" style="880" customWidth="1"/>
    <col min="5647" max="5647" width="12.7265625" style="880" customWidth="1"/>
    <col min="5648" max="5888" width="10.7265625" style="880"/>
    <col min="5889" max="5889" width="4" style="880" customWidth="1"/>
    <col min="5890" max="5891" width="40.7265625" style="880" customWidth="1"/>
    <col min="5892" max="5892" width="9.81640625" style="880" customWidth="1"/>
    <col min="5893" max="5893" width="4" style="880" customWidth="1"/>
    <col min="5894" max="5894" width="10.7265625" style="880"/>
    <col min="5895" max="5895" width="12.7265625" style="880" customWidth="1"/>
    <col min="5896" max="5896" width="10.7265625" style="880"/>
    <col min="5897" max="5897" width="4.7265625" style="880" customWidth="1"/>
    <col min="5898" max="5898" width="3.7265625" style="880" customWidth="1"/>
    <col min="5899" max="5899" width="12.7265625" style="880" customWidth="1"/>
    <col min="5900" max="5900" width="10.7265625" style="880"/>
    <col min="5901" max="5901" width="4.7265625" style="880" customWidth="1"/>
    <col min="5902" max="5902" width="3.7265625" style="880" customWidth="1"/>
    <col min="5903" max="5903" width="12.7265625" style="880" customWidth="1"/>
    <col min="5904" max="6144" width="10.7265625" style="880"/>
    <col min="6145" max="6145" width="4" style="880" customWidth="1"/>
    <col min="6146" max="6147" width="40.7265625" style="880" customWidth="1"/>
    <col min="6148" max="6148" width="9.81640625" style="880" customWidth="1"/>
    <col min="6149" max="6149" width="4" style="880" customWidth="1"/>
    <col min="6150" max="6150" width="10.7265625" style="880"/>
    <col min="6151" max="6151" width="12.7265625" style="880" customWidth="1"/>
    <col min="6152" max="6152" width="10.7265625" style="880"/>
    <col min="6153" max="6153" width="4.7265625" style="880" customWidth="1"/>
    <col min="6154" max="6154" width="3.7265625" style="880" customWidth="1"/>
    <col min="6155" max="6155" width="12.7265625" style="880" customWidth="1"/>
    <col min="6156" max="6156" width="10.7265625" style="880"/>
    <col min="6157" max="6157" width="4.7265625" style="880" customWidth="1"/>
    <col min="6158" max="6158" width="3.7265625" style="880" customWidth="1"/>
    <col min="6159" max="6159" width="12.7265625" style="880" customWidth="1"/>
    <col min="6160" max="6400" width="10.7265625" style="880"/>
    <col min="6401" max="6401" width="4" style="880" customWidth="1"/>
    <col min="6402" max="6403" width="40.7265625" style="880" customWidth="1"/>
    <col min="6404" max="6404" width="9.81640625" style="880" customWidth="1"/>
    <col min="6405" max="6405" width="4" style="880" customWidth="1"/>
    <col min="6406" max="6406" width="10.7265625" style="880"/>
    <col min="6407" max="6407" width="12.7265625" style="880" customWidth="1"/>
    <col min="6408" max="6408" width="10.7265625" style="880"/>
    <col min="6409" max="6409" width="4.7265625" style="880" customWidth="1"/>
    <col min="6410" max="6410" width="3.7265625" style="880" customWidth="1"/>
    <col min="6411" max="6411" width="12.7265625" style="880" customWidth="1"/>
    <col min="6412" max="6412" width="10.7265625" style="880"/>
    <col min="6413" max="6413" width="4.7265625" style="880" customWidth="1"/>
    <col min="6414" max="6414" width="3.7265625" style="880" customWidth="1"/>
    <col min="6415" max="6415" width="12.7265625" style="880" customWidth="1"/>
    <col min="6416" max="6656" width="10.7265625" style="880"/>
    <col min="6657" max="6657" width="4" style="880" customWidth="1"/>
    <col min="6658" max="6659" width="40.7265625" style="880" customWidth="1"/>
    <col min="6660" max="6660" width="9.81640625" style="880" customWidth="1"/>
    <col min="6661" max="6661" width="4" style="880" customWidth="1"/>
    <col min="6662" max="6662" width="10.7265625" style="880"/>
    <col min="6663" max="6663" width="12.7265625" style="880" customWidth="1"/>
    <col min="6664" max="6664" width="10.7265625" style="880"/>
    <col min="6665" max="6665" width="4.7265625" style="880" customWidth="1"/>
    <col min="6666" max="6666" width="3.7265625" style="880" customWidth="1"/>
    <col min="6667" max="6667" width="12.7265625" style="880" customWidth="1"/>
    <col min="6668" max="6668" width="10.7265625" style="880"/>
    <col min="6669" max="6669" width="4.7265625" style="880" customWidth="1"/>
    <col min="6670" max="6670" width="3.7265625" style="880" customWidth="1"/>
    <col min="6671" max="6671" width="12.7265625" style="880" customWidth="1"/>
    <col min="6672" max="6912" width="10.7265625" style="880"/>
    <col min="6913" max="6913" width="4" style="880" customWidth="1"/>
    <col min="6914" max="6915" width="40.7265625" style="880" customWidth="1"/>
    <col min="6916" max="6916" width="9.81640625" style="880" customWidth="1"/>
    <col min="6917" max="6917" width="4" style="880" customWidth="1"/>
    <col min="6918" max="6918" width="10.7265625" style="880"/>
    <col min="6919" max="6919" width="12.7265625" style="880" customWidth="1"/>
    <col min="6920" max="6920" width="10.7265625" style="880"/>
    <col min="6921" max="6921" width="4.7265625" style="880" customWidth="1"/>
    <col min="6922" max="6922" width="3.7265625" style="880" customWidth="1"/>
    <col min="6923" max="6923" width="12.7265625" style="880" customWidth="1"/>
    <col min="6924" max="6924" width="10.7265625" style="880"/>
    <col min="6925" max="6925" width="4.7265625" style="880" customWidth="1"/>
    <col min="6926" max="6926" width="3.7265625" style="880" customWidth="1"/>
    <col min="6927" max="6927" width="12.7265625" style="880" customWidth="1"/>
    <col min="6928" max="7168" width="10.7265625" style="880"/>
    <col min="7169" max="7169" width="4" style="880" customWidth="1"/>
    <col min="7170" max="7171" width="40.7265625" style="880" customWidth="1"/>
    <col min="7172" max="7172" width="9.81640625" style="880" customWidth="1"/>
    <col min="7173" max="7173" width="4" style="880" customWidth="1"/>
    <col min="7174" max="7174" width="10.7265625" style="880"/>
    <col min="7175" max="7175" width="12.7265625" style="880" customWidth="1"/>
    <col min="7176" max="7176" width="10.7265625" style="880"/>
    <col min="7177" max="7177" width="4.7265625" style="880" customWidth="1"/>
    <col min="7178" max="7178" width="3.7265625" style="880" customWidth="1"/>
    <col min="7179" max="7179" width="12.7265625" style="880" customWidth="1"/>
    <col min="7180" max="7180" width="10.7265625" style="880"/>
    <col min="7181" max="7181" width="4.7265625" style="880" customWidth="1"/>
    <col min="7182" max="7182" width="3.7265625" style="880" customWidth="1"/>
    <col min="7183" max="7183" width="12.7265625" style="880" customWidth="1"/>
    <col min="7184" max="7424" width="10.7265625" style="880"/>
    <col min="7425" max="7425" width="4" style="880" customWidth="1"/>
    <col min="7426" max="7427" width="40.7265625" style="880" customWidth="1"/>
    <col min="7428" max="7428" width="9.81640625" style="880" customWidth="1"/>
    <col min="7429" max="7429" width="4" style="880" customWidth="1"/>
    <col min="7430" max="7430" width="10.7265625" style="880"/>
    <col min="7431" max="7431" width="12.7265625" style="880" customWidth="1"/>
    <col min="7432" max="7432" width="10.7265625" style="880"/>
    <col min="7433" max="7433" width="4.7265625" style="880" customWidth="1"/>
    <col min="7434" max="7434" width="3.7265625" style="880" customWidth="1"/>
    <col min="7435" max="7435" width="12.7265625" style="880" customWidth="1"/>
    <col min="7436" max="7436" width="10.7265625" style="880"/>
    <col min="7437" max="7437" width="4.7265625" style="880" customWidth="1"/>
    <col min="7438" max="7438" width="3.7265625" style="880" customWidth="1"/>
    <col min="7439" max="7439" width="12.7265625" style="880" customWidth="1"/>
    <col min="7440" max="7680" width="10.7265625" style="880"/>
    <col min="7681" max="7681" width="4" style="880" customWidth="1"/>
    <col min="7682" max="7683" width="40.7265625" style="880" customWidth="1"/>
    <col min="7684" max="7684" width="9.81640625" style="880" customWidth="1"/>
    <col min="7685" max="7685" width="4" style="880" customWidth="1"/>
    <col min="7686" max="7686" width="10.7265625" style="880"/>
    <col min="7687" max="7687" width="12.7265625" style="880" customWidth="1"/>
    <col min="7688" max="7688" width="10.7265625" style="880"/>
    <col min="7689" max="7689" width="4.7265625" style="880" customWidth="1"/>
    <col min="7690" max="7690" width="3.7265625" style="880" customWidth="1"/>
    <col min="7691" max="7691" width="12.7265625" style="880" customWidth="1"/>
    <col min="7692" max="7692" width="10.7265625" style="880"/>
    <col min="7693" max="7693" width="4.7265625" style="880" customWidth="1"/>
    <col min="7694" max="7694" width="3.7265625" style="880" customWidth="1"/>
    <col min="7695" max="7695" width="12.7265625" style="880" customWidth="1"/>
    <col min="7696" max="7936" width="10.7265625" style="880"/>
    <col min="7937" max="7937" width="4" style="880" customWidth="1"/>
    <col min="7938" max="7939" width="40.7265625" style="880" customWidth="1"/>
    <col min="7940" max="7940" width="9.81640625" style="880" customWidth="1"/>
    <col min="7941" max="7941" width="4" style="880" customWidth="1"/>
    <col min="7942" max="7942" width="10.7265625" style="880"/>
    <col min="7943" max="7943" width="12.7265625" style="880" customWidth="1"/>
    <col min="7944" max="7944" width="10.7265625" style="880"/>
    <col min="7945" max="7945" width="4.7265625" style="880" customWidth="1"/>
    <col min="7946" max="7946" width="3.7265625" style="880" customWidth="1"/>
    <col min="7947" max="7947" width="12.7265625" style="880" customWidth="1"/>
    <col min="7948" max="7948" width="10.7265625" style="880"/>
    <col min="7949" max="7949" width="4.7265625" style="880" customWidth="1"/>
    <col min="7950" max="7950" width="3.7265625" style="880" customWidth="1"/>
    <col min="7951" max="7951" width="12.7265625" style="880" customWidth="1"/>
    <col min="7952" max="8192" width="10.7265625" style="880"/>
    <col min="8193" max="8193" width="4" style="880" customWidth="1"/>
    <col min="8194" max="8195" width="40.7265625" style="880" customWidth="1"/>
    <col min="8196" max="8196" width="9.81640625" style="880" customWidth="1"/>
    <col min="8197" max="8197" width="4" style="880" customWidth="1"/>
    <col min="8198" max="8198" width="10.7265625" style="880"/>
    <col min="8199" max="8199" width="12.7265625" style="880" customWidth="1"/>
    <col min="8200" max="8200" width="10.7265625" style="880"/>
    <col min="8201" max="8201" width="4.7265625" style="880" customWidth="1"/>
    <col min="8202" max="8202" width="3.7265625" style="880" customWidth="1"/>
    <col min="8203" max="8203" width="12.7265625" style="880" customWidth="1"/>
    <col min="8204" max="8204" width="10.7265625" style="880"/>
    <col min="8205" max="8205" width="4.7265625" style="880" customWidth="1"/>
    <col min="8206" max="8206" width="3.7265625" style="880" customWidth="1"/>
    <col min="8207" max="8207" width="12.7265625" style="880" customWidth="1"/>
    <col min="8208" max="8448" width="10.7265625" style="880"/>
    <col min="8449" max="8449" width="4" style="880" customWidth="1"/>
    <col min="8450" max="8451" width="40.7265625" style="880" customWidth="1"/>
    <col min="8452" max="8452" width="9.81640625" style="880" customWidth="1"/>
    <col min="8453" max="8453" width="4" style="880" customWidth="1"/>
    <col min="8454" max="8454" width="10.7265625" style="880"/>
    <col min="8455" max="8455" width="12.7265625" style="880" customWidth="1"/>
    <col min="8456" max="8456" width="10.7265625" style="880"/>
    <col min="8457" max="8457" width="4.7265625" style="880" customWidth="1"/>
    <col min="8458" max="8458" width="3.7265625" style="880" customWidth="1"/>
    <col min="8459" max="8459" width="12.7265625" style="880" customWidth="1"/>
    <col min="8460" max="8460" width="10.7265625" style="880"/>
    <col min="8461" max="8461" width="4.7265625" style="880" customWidth="1"/>
    <col min="8462" max="8462" width="3.7265625" style="880" customWidth="1"/>
    <col min="8463" max="8463" width="12.7265625" style="880" customWidth="1"/>
    <col min="8464" max="8704" width="10.7265625" style="880"/>
    <col min="8705" max="8705" width="4" style="880" customWidth="1"/>
    <col min="8706" max="8707" width="40.7265625" style="880" customWidth="1"/>
    <col min="8708" max="8708" width="9.81640625" style="880" customWidth="1"/>
    <col min="8709" max="8709" width="4" style="880" customWidth="1"/>
    <col min="8710" max="8710" width="10.7265625" style="880"/>
    <col min="8711" max="8711" width="12.7265625" style="880" customWidth="1"/>
    <col min="8712" max="8712" width="10.7265625" style="880"/>
    <col min="8713" max="8713" width="4.7265625" style="880" customWidth="1"/>
    <col min="8714" max="8714" width="3.7265625" style="880" customWidth="1"/>
    <col min="8715" max="8715" width="12.7265625" style="880" customWidth="1"/>
    <col min="8716" max="8716" width="10.7265625" style="880"/>
    <col min="8717" max="8717" width="4.7265625" style="880" customWidth="1"/>
    <col min="8718" max="8718" width="3.7265625" style="880" customWidth="1"/>
    <col min="8719" max="8719" width="12.7265625" style="880" customWidth="1"/>
    <col min="8720" max="8960" width="10.7265625" style="880"/>
    <col min="8961" max="8961" width="4" style="880" customWidth="1"/>
    <col min="8962" max="8963" width="40.7265625" style="880" customWidth="1"/>
    <col min="8964" max="8964" width="9.81640625" style="880" customWidth="1"/>
    <col min="8965" max="8965" width="4" style="880" customWidth="1"/>
    <col min="8966" max="8966" width="10.7265625" style="880"/>
    <col min="8967" max="8967" width="12.7265625" style="880" customWidth="1"/>
    <col min="8968" max="8968" width="10.7265625" style="880"/>
    <col min="8969" max="8969" width="4.7265625" style="880" customWidth="1"/>
    <col min="8970" max="8970" width="3.7265625" style="880" customWidth="1"/>
    <col min="8971" max="8971" width="12.7265625" style="880" customWidth="1"/>
    <col min="8972" max="8972" width="10.7265625" style="880"/>
    <col min="8973" max="8973" width="4.7265625" style="880" customWidth="1"/>
    <col min="8974" max="8974" width="3.7265625" style="880" customWidth="1"/>
    <col min="8975" max="8975" width="12.7265625" style="880" customWidth="1"/>
    <col min="8976" max="9216" width="10.7265625" style="880"/>
    <col min="9217" max="9217" width="4" style="880" customWidth="1"/>
    <col min="9218" max="9219" width="40.7265625" style="880" customWidth="1"/>
    <col min="9220" max="9220" width="9.81640625" style="880" customWidth="1"/>
    <col min="9221" max="9221" width="4" style="880" customWidth="1"/>
    <col min="9222" max="9222" width="10.7265625" style="880"/>
    <col min="9223" max="9223" width="12.7265625" style="880" customWidth="1"/>
    <col min="9224" max="9224" width="10.7265625" style="880"/>
    <col min="9225" max="9225" width="4.7265625" style="880" customWidth="1"/>
    <col min="9226" max="9226" width="3.7265625" style="880" customWidth="1"/>
    <col min="9227" max="9227" width="12.7265625" style="880" customWidth="1"/>
    <col min="9228" max="9228" width="10.7265625" style="880"/>
    <col min="9229" max="9229" width="4.7265625" style="880" customWidth="1"/>
    <col min="9230" max="9230" width="3.7265625" style="880" customWidth="1"/>
    <col min="9231" max="9231" width="12.7265625" style="880" customWidth="1"/>
    <col min="9232" max="9472" width="10.7265625" style="880"/>
    <col min="9473" max="9473" width="4" style="880" customWidth="1"/>
    <col min="9474" max="9475" width="40.7265625" style="880" customWidth="1"/>
    <col min="9476" max="9476" width="9.81640625" style="880" customWidth="1"/>
    <col min="9477" max="9477" width="4" style="880" customWidth="1"/>
    <col min="9478" max="9478" width="10.7265625" style="880"/>
    <col min="9479" max="9479" width="12.7265625" style="880" customWidth="1"/>
    <col min="9480" max="9480" width="10.7265625" style="880"/>
    <col min="9481" max="9481" width="4.7265625" style="880" customWidth="1"/>
    <col min="9482" max="9482" width="3.7265625" style="880" customWidth="1"/>
    <col min="9483" max="9483" width="12.7265625" style="880" customWidth="1"/>
    <col min="9484" max="9484" width="10.7265625" style="880"/>
    <col min="9485" max="9485" width="4.7265625" style="880" customWidth="1"/>
    <col min="9486" max="9486" width="3.7265625" style="880" customWidth="1"/>
    <col min="9487" max="9487" width="12.7265625" style="880" customWidth="1"/>
    <col min="9488" max="9728" width="10.7265625" style="880"/>
    <col min="9729" max="9729" width="4" style="880" customWidth="1"/>
    <col min="9730" max="9731" width="40.7265625" style="880" customWidth="1"/>
    <col min="9732" max="9732" width="9.81640625" style="880" customWidth="1"/>
    <col min="9733" max="9733" width="4" style="880" customWidth="1"/>
    <col min="9734" max="9734" width="10.7265625" style="880"/>
    <col min="9735" max="9735" width="12.7265625" style="880" customWidth="1"/>
    <col min="9736" max="9736" width="10.7265625" style="880"/>
    <col min="9737" max="9737" width="4.7265625" style="880" customWidth="1"/>
    <col min="9738" max="9738" width="3.7265625" style="880" customWidth="1"/>
    <col min="9739" max="9739" width="12.7265625" style="880" customWidth="1"/>
    <col min="9740" max="9740" width="10.7265625" style="880"/>
    <col min="9741" max="9741" width="4.7265625" style="880" customWidth="1"/>
    <col min="9742" max="9742" width="3.7265625" style="880" customWidth="1"/>
    <col min="9743" max="9743" width="12.7265625" style="880" customWidth="1"/>
    <col min="9744" max="9984" width="10.7265625" style="880"/>
    <col min="9985" max="9985" width="4" style="880" customWidth="1"/>
    <col min="9986" max="9987" width="40.7265625" style="880" customWidth="1"/>
    <col min="9988" max="9988" width="9.81640625" style="880" customWidth="1"/>
    <col min="9989" max="9989" width="4" style="880" customWidth="1"/>
    <col min="9990" max="9990" width="10.7265625" style="880"/>
    <col min="9991" max="9991" width="12.7265625" style="880" customWidth="1"/>
    <col min="9992" max="9992" width="10.7265625" style="880"/>
    <col min="9993" max="9993" width="4.7265625" style="880" customWidth="1"/>
    <col min="9994" max="9994" width="3.7265625" style="880" customWidth="1"/>
    <col min="9995" max="9995" width="12.7265625" style="880" customWidth="1"/>
    <col min="9996" max="9996" width="10.7265625" style="880"/>
    <col min="9997" max="9997" width="4.7265625" style="880" customWidth="1"/>
    <col min="9998" max="9998" width="3.7265625" style="880" customWidth="1"/>
    <col min="9999" max="9999" width="12.7265625" style="880" customWidth="1"/>
    <col min="10000" max="10240" width="10.7265625" style="880"/>
    <col min="10241" max="10241" width="4" style="880" customWidth="1"/>
    <col min="10242" max="10243" width="40.7265625" style="880" customWidth="1"/>
    <col min="10244" max="10244" width="9.81640625" style="880" customWidth="1"/>
    <col min="10245" max="10245" width="4" style="880" customWidth="1"/>
    <col min="10246" max="10246" width="10.7265625" style="880"/>
    <col min="10247" max="10247" width="12.7265625" style="880" customWidth="1"/>
    <col min="10248" max="10248" width="10.7265625" style="880"/>
    <col min="10249" max="10249" width="4.7265625" style="880" customWidth="1"/>
    <col min="10250" max="10250" width="3.7265625" style="880" customWidth="1"/>
    <col min="10251" max="10251" width="12.7265625" style="880" customWidth="1"/>
    <col min="10252" max="10252" width="10.7265625" style="880"/>
    <col min="10253" max="10253" width="4.7265625" style="880" customWidth="1"/>
    <col min="10254" max="10254" width="3.7265625" style="880" customWidth="1"/>
    <col min="10255" max="10255" width="12.7265625" style="880" customWidth="1"/>
    <col min="10256" max="10496" width="10.7265625" style="880"/>
    <col min="10497" max="10497" width="4" style="880" customWidth="1"/>
    <col min="10498" max="10499" width="40.7265625" style="880" customWidth="1"/>
    <col min="10500" max="10500" width="9.81640625" style="880" customWidth="1"/>
    <col min="10501" max="10501" width="4" style="880" customWidth="1"/>
    <col min="10502" max="10502" width="10.7265625" style="880"/>
    <col min="10503" max="10503" width="12.7265625" style="880" customWidth="1"/>
    <col min="10504" max="10504" width="10.7265625" style="880"/>
    <col min="10505" max="10505" width="4.7265625" style="880" customWidth="1"/>
    <col min="10506" max="10506" width="3.7265625" style="880" customWidth="1"/>
    <col min="10507" max="10507" width="12.7265625" style="880" customWidth="1"/>
    <col min="10508" max="10508" width="10.7265625" style="880"/>
    <col min="10509" max="10509" width="4.7265625" style="880" customWidth="1"/>
    <col min="10510" max="10510" width="3.7265625" style="880" customWidth="1"/>
    <col min="10511" max="10511" width="12.7265625" style="880" customWidth="1"/>
    <col min="10512" max="10752" width="10.7265625" style="880"/>
    <col min="10753" max="10753" width="4" style="880" customWidth="1"/>
    <col min="10754" max="10755" width="40.7265625" style="880" customWidth="1"/>
    <col min="10756" max="10756" width="9.81640625" style="880" customWidth="1"/>
    <col min="10757" max="10757" width="4" style="880" customWidth="1"/>
    <col min="10758" max="10758" width="10.7265625" style="880"/>
    <col min="10759" max="10759" width="12.7265625" style="880" customWidth="1"/>
    <col min="10760" max="10760" width="10.7265625" style="880"/>
    <col min="10761" max="10761" width="4.7265625" style="880" customWidth="1"/>
    <col min="10762" max="10762" width="3.7265625" style="880" customWidth="1"/>
    <col min="10763" max="10763" width="12.7265625" style="880" customWidth="1"/>
    <col min="10764" max="10764" width="10.7265625" style="880"/>
    <col min="10765" max="10765" width="4.7265625" style="880" customWidth="1"/>
    <col min="10766" max="10766" width="3.7265625" style="880" customWidth="1"/>
    <col min="10767" max="10767" width="12.7265625" style="880" customWidth="1"/>
    <col min="10768" max="11008" width="10.7265625" style="880"/>
    <col min="11009" max="11009" width="4" style="880" customWidth="1"/>
    <col min="11010" max="11011" width="40.7265625" style="880" customWidth="1"/>
    <col min="11012" max="11012" width="9.81640625" style="880" customWidth="1"/>
    <col min="11013" max="11013" width="4" style="880" customWidth="1"/>
    <col min="11014" max="11014" width="10.7265625" style="880"/>
    <col min="11015" max="11015" width="12.7265625" style="880" customWidth="1"/>
    <col min="11016" max="11016" width="10.7265625" style="880"/>
    <col min="11017" max="11017" width="4.7265625" style="880" customWidth="1"/>
    <col min="11018" max="11018" width="3.7265625" style="880" customWidth="1"/>
    <col min="11019" max="11019" width="12.7265625" style="880" customWidth="1"/>
    <col min="11020" max="11020" width="10.7265625" style="880"/>
    <col min="11021" max="11021" width="4.7265625" style="880" customWidth="1"/>
    <col min="11022" max="11022" width="3.7265625" style="880" customWidth="1"/>
    <col min="11023" max="11023" width="12.7265625" style="880" customWidth="1"/>
    <col min="11024" max="11264" width="10.7265625" style="880"/>
    <col min="11265" max="11265" width="4" style="880" customWidth="1"/>
    <col min="11266" max="11267" width="40.7265625" style="880" customWidth="1"/>
    <col min="11268" max="11268" width="9.81640625" style="880" customWidth="1"/>
    <col min="11269" max="11269" width="4" style="880" customWidth="1"/>
    <col min="11270" max="11270" width="10.7265625" style="880"/>
    <col min="11271" max="11271" width="12.7265625" style="880" customWidth="1"/>
    <col min="11272" max="11272" width="10.7265625" style="880"/>
    <col min="11273" max="11273" width="4.7265625" style="880" customWidth="1"/>
    <col min="11274" max="11274" width="3.7265625" style="880" customWidth="1"/>
    <col min="11275" max="11275" width="12.7265625" style="880" customWidth="1"/>
    <col min="11276" max="11276" width="10.7265625" style="880"/>
    <col min="11277" max="11277" width="4.7265625" style="880" customWidth="1"/>
    <col min="11278" max="11278" width="3.7265625" style="880" customWidth="1"/>
    <col min="11279" max="11279" width="12.7265625" style="880" customWidth="1"/>
    <col min="11280" max="11520" width="10.7265625" style="880"/>
    <col min="11521" max="11521" width="4" style="880" customWidth="1"/>
    <col min="11522" max="11523" width="40.7265625" style="880" customWidth="1"/>
    <col min="11524" max="11524" width="9.81640625" style="880" customWidth="1"/>
    <col min="11525" max="11525" width="4" style="880" customWidth="1"/>
    <col min="11526" max="11526" width="10.7265625" style="880"/>
    <col min="11527" max="11527" width="12.7265625" style="880" customWidth="1"/>
    <col min="11528" max="11528" width="10.7265625" style="880"/>
    <col min="11529" max="11529" width="4.7265625" style="880" customWidth="1"/>
    <col min="11530" max="11530" width="3.7265625" style="880" customWidth="1"/>
    <col min="11531" max="11531" width="12.7265625" style="880" customWidth="1"/>
    <col min="11532" max="11532" width="10.7265625" style="880"/>
    <col min="11533" max="11533" width="4.7265625" style="880" customWidth="1"/>
    <col min="11534" max="11534" width="3.7265625" style="880" customWidth="1"/>
    <col min="11535" max="11535" width="12.7265625" style="880" customWidth="1"/>
    <col min="11536" max="11776" width="10.7265625" style="880"/>
    <col min="11777" max="11777" width="4" style="880" customWidth="1"/>
    <col min="11778" max="11779" width="40.7265625" style="880" customWidth="1"/>
    <col min="11780" max="11780" width="9.81640625" style="880" customWidth="1"/>
    <col min="11781" max="11781" width="4" style="880" customWidth="1"/>
    <col min="11782" max="11782" width="10.7265625" style="880"/>
    <col min="11783" max="11783" width="12.7265625" style="880" customWidth="1"/>
    <col min="11784" max="11784" width="10.7265625" style="880"/>
    <col min="11785" max="11785" width="4.7265625" style="880" customWidth="1"/>
    <col min="11786" max="11786" width="3.7265625" style="880" customWidth="1"/>
    <col min="11787" max="11787" width="12.7265625" style="880" customWidth="1"/>
    <col min="11788" max="11788" width="10.7265625" style="880"/>
    <col min="11789" max="11789" width="4.7265625" style="880" customWidth="1"/>
    <col min="11790" max="11790" width="3.7265625" style="880" customWidth="1"/>
    <col min="11791" max="11791" width="12.7265625" style="880" customWidth="1"/>
    <col min="11792" max="12032" width="10.7265625" style="880"/>
    <col min="12033" max="12033" width="4" style="880" customWidth="1"/>
    <col min="12034" max="12035" width="40.7265625" style="880" customWidth="1"/>
    <col min="12036" max="12036" width="9.81640625" style="880" customWidth="1"/>
    <col min="12037" max="12037" width="4" style="880" customWidth="1"/>
    <col min="12038" max="12038" width="10.7265625" style="880"/>
    <col min="12039" max="12039" width="12.7265625" style="880" customWidth="1"/>
    <col min="12040" max="12040" width="10.7265625" style="880"/>
    <col min="12041" max="12041" width="4.7265625" style="880" customWidth="1"/>
    <col min="12042" max="12042" width="3.7265625" style="880" customWidth="1"/>
    <col min="12043" max="12043" width="12.7265625" style="880" customWidth="1"/>
    <col min="12044" max="12044" width="10.7265625" style="880"/>
    <col min="12045" max="12045" width="4.7265625" style="880" customWidth="1"/>
    <col min="12046" max="12046" width="3.7265625" style="880" customWidth="1"/>
    <col min="12047" max="12047" width="12.7265625" style="880" customWidth="1"/>
    <col min="12048" max="12288" width="10.7265625" style="880"/>
    <col min="12289" max="12289" width="4" style="880" customWidth="1"/>
    <col min="12290" max="12291" width="40.7265625" style="880" customWidth="1"/>
    <col min="12292" max="12292" width="9.81640625" style="880" customWidth="1"/>
    <col min="12293" max="12293" width="4" style="880" customWidth="1"/>
    <col min="12294" max="12294" width="10.7265625" style="880"/>
    <col min="12295" max="12295" width="12.7265625" style="880" customWidth="1"/>
    <col min="12296" max="12296" width="10.7265625" style="880"/>
    <col min="12297" max="12297" width="4.7265625" style="880" customWidth="1"/>
    <col min="12298" max="12298" width="3.7265625" style="880" customWidth="1"/>
    <col min="12299" max="12299" width="12.7265625" style="880" customWidth="1"/>
    <col min="12300" max="12300" width="10.7265625" style="880"/>
    <col min="12301" max="12301" width="4.7265625" style="880" customWidth="1"/>
    <col min="12302" max="12302" width="3.7265625" style="880" customWidth="1"/>
    <col min="12303" max="12303" width="12.7265625" style="880" customWidth="1"/>
    <col min="12304" max="12544" width="10.7265625" style="880"/>
    <col min="12545" max="12545" width="4" style="880" customWidth="1"/>
    <col min="12546" max="12547" width="40.7265625" style="880" customWidth="1"/>
    <col min="12548" max="12548" width="9.81640625" style="880" customWidth="1"/>
    <col min="12549" max="12549" width="4" style="880" customWidth="1"/>
    <col min="12550" max="12550" width="10.7265625" style="880"/>
    <col min="12551" max="12551" width="12.7265625" style="880" customWidth="1"/>
    <col min="12552" max="12552" width="10.7265625" style="880"/>
    <col min="12553" max="12553" width="4.7265625" style="880" customWidth="1"/>
    <col min="12554" max="12554" width="3.7265625" style="880" customWidth="1"/>
    <col min="12555" max="12555" width="12.7265625" style="880" customWidth="1"/>
    <col min="12556" max="12556" width="10.7265625" style="880"/>
    <col min="12557" max="12557" width="4.7265625" style="880" customWidth="1"/>
    <col min="12558" max="12558" width="3.7265625" style="880" customWidth="1"/>
    <col min="12559" max="12559" width="12.7265625" style="880" customWidth="1"/>
    <col min="12560" max="12800" width="10.7265625" style="880"/>
    <col min="12801" max="12801" width="4" style="880" customWidth="1"/>
    <col min="12802" max="12803" width="40.7265625" style="880" customWidth="1"/>
    <col min="12804" max="12804" width="9.81640625" style="880" customWidth="1"/>
    <col min="12805" max="12805" width="4" style="880" customWidth="1"/>
    <col min="12806" max="12806" width="10.7265625" style="880"/>
    <col min="12807" max="12807" width="12.7265625" style="880" customWidth="1"/>
    <col min="12808" max="12808" width="10.7265625" style="880"/>
    <col min="12809" max="12809" width="4.7265625" style="880" customWidth="1"/>
    <col min="12810" max="12810" width="3.7265625" style="880" customWidth="1"/>
    <col min="12811" max="12811" width="12.7265625" style="880" customWidth="1"/>
    <col min="12812" max="12812" width="10.7265625" style="880"/>
    <col min="12813" max="12813" width="4.7265625" style="880" customWidth="1"/>
    <col min="12814" max="12814" width="3.7265625" style="880" customWidth="1"/>
    <col min="12815" max="12815" width="12.7265625" style="880" customWidth="1"/>
    <col min="12816" max="13056" width="10.7265625" style="880"/>
    <col min="13057" max="13057" width="4" style="880" customWidth="1"/>
    <col min="13058" max="13059" width="40.7265625" style="880" customWidth="1"/>
    <col min="13060" max="13060" width="9.81640625" style="880" customWidth="1"/>
    <col min="13061" max="13061" width="4" style="880" customWidth="1"/>
    <col min="13062" max="13062" width="10.7265625" style="880"/>
    <col min="13063" max="13063" width="12.7265625" style="880" customWidth="1"/>
    <col min="13064" max="13064" width="10.7265625" style="880"/>
    <col min="13065" max="13065" width="4.7265625" style="880" customWidth="1"/>
    <col min="13066" max="13066" width="3.7265625" style="880" customWidth="1"/>
    <col min="13067" max="13067" width="12.7265625" style="880" customWidth="1"/>
    <col min="13068" max="13068" width="10.7265625" style="880"/>
    <col min="13069" max="13069" width="4.7265625" style="880" customWidth="1"/>
    <col min="13070" max="13070" width="3.7265625" style="880" customWidth="1"/>
    <col min="13071" max="13071" width="12.7265625" style="880" customWidth="1"/>
    <col min="13072" max="13312" width="10.7265625" style="880"/>
    <col min="13313" max="13313" width="4" style="880" customWidth="1"/>
    <col min="13314" max="13315" width="40.7265625" style="880" customWidth="1"/>
    <col min="13316" max="13316" width="9.81640625" style="880" customWidth="1"/>
    <col min="13317" max="13317" width="4" style="880" customWidth="1"/>
    <col min="13318" max="13318" width="10.7265625" style="880"/>
    <col min="13319" max="13319" width="12.7265625" style="880" customWidth="1"/>
    <col min="13320" max="13320" width="10.7265625" style="880"/>
    <col min="13321" max="13321" width="4.7265625" style="880" customWidth="1"/>
    <col min="13322" max="13322" width="3.7265625" style="880" customWidth="1"/>
    <col min="13323" max="13323" width="12.7265625" style="880" customWidth="1"/>
    <col min="13324" max="13324" width="10.7265625" style="880"/>
    <col min="13325" max="13325" width="4.7265625" style="880" customWidth="1"/>
    <col min="13326" max="13326" width="3.7265625" style="880" customWidth="1"/>
    <col min="13327" max="13327" width="12.7265625" style="880" customWidth="1"/>
    <col min="13328" max="13568" width="10.7265625" style="880"/>
    <col min="13569" max="13569" width="4" style="880" customWidth="1"/>
    <col min="13570" max="13571" width="40.7265625" style="880" customWidth="1"/>
    <col min="13572" max="13572" width="9.81640625" style="880" customWidth="1"/>
    <col min="13573" max="13573" width="4" style="880" customWidth="1"/>
    <col min="13574" max="13574" width="10.7265625" style="880"/>
    <col min="13575" max="13575" width="12.7265625" style="880" customWidth="1"/>
    <col min="13576" max="13576" width="10.7265625" style="880"/>
    <col min="13577" max="13577" width="4.7265625" style="880" customWidth="1"/>
    <col min="13578" max="13578" width="3.7265625" style="880" customWidth="1"/>
    <col min="13579" max="13579" width="12.7265625" style="880" customWidth="1"/>
    <col min="13580" max="13580" width="10.7265625" style="880"/>
    <col min="13581" max="13581" width="4.7265625" style="880" customWidth="1"/>
    <col min="13582" max="13582" width="3.7265625" style="880" customWidth="1"/>
    <col min="13583" max="13583" width="12.7265625" style="880" customWidth="1"/>
    <col min="13584" max="13824" width="10.7265625" style="880"/>
    <col min="13825" max="13825" width="4" style="880" customWidth="1"/>
    <col min="13826" max="13827" width="40.7265625" style="880" customWidth="1"/>
    <col min="13828" max="13828" width="9.81640625" style="880" customWidth="1"/>
    <col min="13829" max="13829" width="4" style="880" customWidth="1"/>
    <col min="13830" max="13830" width="10.7265625" style="880"/>
    <col min="13831" max="13831" width="12.7265625" style="880" customWidth="1"/>
    <col min="13832" max="13832" width="10.7265625" style="880"/>
    <col min="13833" max="13833" width="4.7265625" style="880" customWidth="1"/>
    <col min="13834" max="13834" width="3.7265625" style="880" customWidth="1"/>
    <col min="13835" max="13835" width="12.7265625" style="880" customWidth="1"/>
    <col min="13836" max="13836" width="10.7265625" style="880"/>
    <col min="13837" max="13837" width="4.7265625" style="880" customWidth="1"/>
    <col min="13838" max="13838" width="3.7265625" style="880" customWidth="1"/>
    <col min="13839" max="13839" width="12.7265625" style="880" customWidth="1"/>
    <col min="13840" max="14080" width="10.7265625" style="880"/>
    <col min="14081" max="14081" width="4" style="880" customWidth="1"/>
    <col min="14082" max="14083" width="40.7265625" style="880" customWidth="1"/>
    <col min="14084" max="14084" width="9.81640625" style="880" customWidth="1"/>
    <col min="14085" max="14085" width="4" style="880" customWidth="1"/>
    <col min="14086" max="14086" width="10.7265625" style="880"/>
    <col min="14087" max="14087" width="12.7265625" style="880" customWidth="1"/>
    <col min="14088" max="14088" width="10.7265625" style="880"/>
    <col min="14089" max="14089" width="4.7265625" style="880" customWidth="1"/>
    <col min="14090" max="14090" width="3.7265625" style="880" customWidth="1"/>
    <col min="14091" max="14091" width="12.7265625" style="880" customWidth="1"/>
    <col min="14092" max="14092" width="10.7265625" style="880"/>
    <col min="14093" max="14093" width="4.7265625" style="880" customWidth="1"/>
    <col min="14094" max="14094" width="3.7265625" style="880" customWidth="1"/>
    <col min="14095" max="14095" width="12.7265625" style="880" customWidth="1"/>
    <col min="14096" max="14336" width="10.7265625" style="880"/>
    <col min="14337" max="14337" width="4" style="880" customWidth="1"/>
    <col min="14338" max="14339" width="40.7265625" style="880" customWidth="1"/>
    <col min="14340" max="14340" width="9.81640625" style="880" customWidth="1"/>
    <col min="14341" max="14341" width="4" style="880" customWidth="1"/>
    <col min="14342" max="14342" width="10.7265625" style="880"/>
    <col min="14343" max="14343" width="12.7265625" style="880" customWidth="1"/>
    <col min="14344" max="14344" width="10.7265625" style="880"/>
    <col min="14345" max="14345" width="4.7265625" style="880" customWidth="1"/>
    <col min="14346" max="14346" width="3.7265625" style="880" customWidth="1"/>
    <col min="14347" max="14347" width="12.7265625" style="880" customWidth="1"/>
    <col min="14348" max="14348" width="10.7265625" style="880"/>
    <col min="14349" max="14349" width="4.7265625" style="880" customWidth="1"/>
    <col min="14350" max="14350" width="3.7265625" style="880" customWidth="1"/>
    <col min="14351" max="14351" width="12.7265625" style="880" customWidth="1"/>
    <col min="14352" max="14592" width="10.7265625" style="880"/>
    <col min="14593" max="14593" width="4" style="880" customWidth="1"/>
    <col min="14594" max="14595" width="40.7265625" style="880" customWidth="1"/>
    <col min="14596" max="14596" width="9.81640625" style="880" customWidth="1"/>
    <col min="14597" max="14597" width="4" style="880" customWidth="1"/>
    <col min="14598" max="14598" width="10.7265625" style="880"/>
    <col min="14599" max="14599" width="12.7265625" style="880" customWidth="1"/>
    <col min="14600" max="14600" width="10.7265625" style="880"/>
    <col min="14601" max="14601" width="4.7265625" style="880" customWidth="1"/>
    <col min="14602" max="14602" width="3.7265625" style="880" customWidth="1"/>
    <col min="14603" max="14603" width="12.7265625" style="880" customWidth="1"/>
    <col min="14604" max="14604" width="10.7265625" style="880"/>
    <col min="14605" max="14605" width="4.7265625" style="880" customWidth="1"/>
    <col min="14606" max="14606" width="3.7265625" style="880" customWidth="1"/>
    <col min="14607" max="14607" width="12.7265625" style="880" customWidth="1"/>
    <col min="14608" max="14848" width="10.7265625" style="880"/>
    <col min="14849" max="14849" width="4" style="880" customWidth="1"/>
    <col min="14850" max="14851" width="40.7265625" style="880" customWidth="1"/>
    <col min="14852" max="14852" width="9.81640625" style="880" customWidth="1"/>
    <col min="14853" max="14853" width="4" style="880" customWidth="1"/>
    <col min="14854" max="14854" width="10.7265625" style="880"/>
    <col min="14855" max="14855" width="12.7265625" style="880" customWidth="1"/>
    <col min="14856" max="14856" width="10.7265625" style="880"/>
    <col min="14857" max="14857" width="4.7265625" style="880" customWidth="1"/>
    <col min="14858" max="14858" width="3.7265625" style="880" customWidth="1"/>
    <col min="14859" max="14859" width="12.7265625" style="880" customWidth="1"/>
    <col min="14860" max="14860" width="10.7265625" style="880"/>
    <col min="14861" max="14861" width="4.7265625" style="880" customWidth="1"/>
    <col min="14862" max="14862" width="3.7265625" style="880" customWidth="1"/>
    <col min="14863" max="14863" width="12.7265625" style="880" customWidth="1"/>
    <col min="14864" max="15104" width="10.7265625" style="880"/>
    <col min="15105" max="15105" width="4" style="880" customWidth="1"/>
    <col min="15106" max="15107" width="40.7265625" style="880" customWidth="1"/>
    <col min="15108" max="15108" width="9.81640625" style="880" customWidth="1"/>
    <col min="15109" max="15109" width="4" style="880" customWidth="1"/>
    <col min="15110" max="15110" width="10.7265625" style="880"/>
    <col min="15111" max="15111" width="12.7265625" style="880" customWidth="1"/>
    <col min="15112" max="15112" width="10.7265625" style="880"/>
    <col min="15113" max="15113" width="4.7265625" style="880" customWidth="1"/>
    <col min="15114" max="15114" width="3.7265625" style="880" customWidth="1"/>
    <col min="15115" max="15115" width="12.7265625" style="880" customWidth="1"/>
    <col min="15116" max="15116" width="10.7265625" style="880"/>
    <col min="15117" max="15117" width="4.7265625" style="880" customWidth="1"/>
    <col min="15118" max="15118" width="3.7265625" style="880" customWidth="1"/>
    <col min="15119" max="15119" width="12.7265625" style="880" customWidth="1"/>
    <col min="15120" max="15360" width="10.7265625" style="880"/>
    <col min="15361" max="15361" width="4" style="880" customWidth="1"/>
    <col min="15362" max="15363" width="40.7265625" style="880" customWidth="1"/>
    <col min="15364" max="15364" width="9.81640625" style="880" customWidth="1"/>
    <col min="15365" max="15365" width="4" style="880" customWidth="1"/>
    <col min="15366" max="15366" width="10.7265625" style="880"/>
    <col min="15367" max="15367" width="12.7265625" style="880" customWidth="1"/>
    <col min="15368" max="15368" width="10.7265625" style="880"/>
    <col min="15369" max="15369" width="4.7265625" style="880" customWidth="1"/>
    <col min="15370" max="15370" width="3.7265625" style="880" customWidth="1"/>
    <col min="15371" max="15371" width="12.7265625" style="880" customWidth="1"/>
    <col min="15372" max="15372" width="10.7265625" style="880"/>
    <col min="15373" max="15373" width="4.7265625" style="880" customWidth="1"/>
    <col min="15374" max="15374" width="3.7265625" style="880" customWidth="1"/>
    <col min="15375" max="15375" width="12.7265625" style="880" customWidth="1"/>
    <col min="15376" max="15616" width="10.7265625" style="880"/>
    <col min="15617" max="15617" width="4" style="880" customWidth="1"/>
    <col min="15618" max="15619" width="40.7265625" style="880" customWidth="1"/>
    <col min="15620" max="15620" width="9.81640625" style="880" customWidth="1"/>
    <col min="15621" max="15621" width="4" style="880" customWidth="1"/>
    <col min="15622" max="15622" width="10.7265625" style="880"/>
    <col min="15623" max="15623" width="12.7265625" style="880" customWidth="1"/>
    <col min="15624" max="15624" width="10.7265625" style="880"/>
    <col min="15625" max="15625" width="4.7265625" style="880" customWidth="1"/>
    <col min="15626" max="15626" width="3.7265625" style="880" customWidth="1"/>
    <col min="15627" max="15627" width="12.7265625" style="880" customWidth="1"/>
    <col min="15628" max="15628" width="10.7265625" style="880"/>
    <col min="15629" max="15629" width="4.7265625" style="880" customWidth="1"/>
    <col min="15630" max="15630" width="3.7265625" style="880" customWidth="1"/>
    <col min="15631" max="15631" width="12.7265625" style="880" customWidth="1"/>
    <col min="15632" max="15872" width="10.7265625" style="880"/>
    <col min="15873" max="15873" width="4" style="880" customWidth="1"/>
    <col min="15874" max="15875" width="40.7265625" style="880" customWidth="1"/>
    <col min="15876" max="15876" width="9.81640625" style="880" customWidth="1"/>
    <col min="15877" max="15877" width="4" style="880" customWidth="1"/>
    <col min="15878" max="15878" width="10.7265625" style="880"/>
    <col min="15879" max="15879" width="12.7265625" style="880" customWidth="1"/>
    <col min="15880" max="15880" width="10.7265625" style="880"/>
    <col min="15881" max="15881" width="4.7265625" style="880" customWidth="1"/>
    <col min="15882" max="15882" width="3.7265625" style="880" customWidth="1"/>
    <col min="15883" max="15883" width="12.7265625" style="880" customWidth="1"/>
    <col min="15884" max="15884" width="10.7265625" style="880"/>
    <col min="15885" max="15885" width="4.7265625" style="880" customWidth="1"/>
    <col min="15886" max="15886" width="3.7265625" style="880" customWidth="1"/>
    <col min="15887" max="15887" width="12.7265625" style="880" customWidth="1"/>
    <col min="15888" max="16128" width="10.7265625" style="880"/>
    <col min="16129" max="16129" width="4" style="880" customWidth="1"/>
    <col min="16130" max="16131" width="40.7265625" style="880" customWidth="1"/>
    <col min="16132" max="16132" width="9.81640625" style="880" customWidth="1"/>
    <col min="16133" max="16133" width="4" style="880" customWidth="1"/>
    <col min="16134" max="16134" width="10.7265625" style="880"/>
    <col min="16135" max="16135" width="12.7265625" style="880" customWidth="1"/>
    <col min="16136" max="16136" width="10.7265625" style="880"/>
    <col min="16137" max="16137" width="4.7265625" style="880" customWidth="1"/>
    <col min="16138" max="16138" width="3.7265625" style="880" customWidth="1"/>
    <col min="16139" max="16139" width="12.7265625" style="880" customWidth="1"/>
    <col min="16140" max="16140" width="10.7265625" style="880"/>
    <col min="16141" max="16141" width="4.7265625" style="880" customWidth="1"/>
    <col min="16142" max="16142" width="3.7265625" style="880" customWidth="1"/>
    <col min="16143" max="16143" width="12.7265625" style="880" customWidth="1"/>
    <col min="16144" max="16384" width="10.7265625" style="880"/>
  </cols>
  <sheetData>
    <row r="1" spans="1:15" s="837" customFormat="1" ht="11.25" customHeight="1" thickBot="1">
      <c r="A1" s="834" t="str">
        <f>'Annual Report'!$A$2</f>
        <v>Road Initials:    GTC           Year  2013</v>
      </c>
      <c r="B1" s="305"/>
      <c r="C1" s="835"/>
      <c r="D1" s="835"/>
      <c r="E1" s="836" t="s">
        <v>370</v>
      </c>
      <c r="I1" s="838"/>
      <c r="J1" s="838"/>
      <c r="K1" s="838"/>
      <c r="L1" s="838"/>
      <c r="M1" s="838"/>
      <c r="N1" s="838"/>
      <c r="O1" s="838"/>
    </row>
    <row r="2" spans="1:15" s="842" customFormat="1" ht="16.5" customHeight="1">
      <c r="A2" s="839" t="s">
        <v>371</v>
      </c>
      <c r="B2" s="233"/>
      <c r="C2" s="840"/>
      <c r="D2" s="840"/>
      <c r="E2" s="841"/>
      <c r="I2" s="843"/>
      <c r="J2" s="843"/>
      <c r="K2" s="843"/>
      <c r="L2" s="843"/>
      <c r="M2" s="843"/>
      <c r="N2" s="843"/>
      <c r="O2" s="843"/>
    </row>
    <row r="3" spans="1:15" s="842" customFormat="1" ht="11.25" customHeight="1">
      <c r="A3" s="844" t="s">
        <v>808</v>
      </c>
      <c r="B3" s="238"/>
      <c r="C3" s="845"/>
      <c r="D3" s="845"/>
      <c r="E3" s="846"/>
    </row>
    <row r="4" spans="1:15" s="842" customFormat="1" ht="11.25" customHeight="1">
      <c r="A4" s="847"/>
      <c r="B4" s="848"/>
      <c r="C4" s="848"/>
      <c r="D4" s="848"/>
      <c r="E4" s="849"/>
    </row>
    <row r="5" spans="1:15" s="842" customFormat="1" ht="11.25" customHeight="1">
      <c r="A5" s="847" t="s">
        <v>372</v>
      </c>
      <c r="B5" s="581"/>
      <c r="C5" s="848"/>
      <c r="D5" s="848"/>
      <c r="E5" s="849"/>
    </row>
    <row r="6" spans="1:15" s="842" customFormat="1" ht="11.25" customHeight="1">
      <c r="A6" s="847"/>
      <c r="B6" s="581"/>
      <c r="C6" s="848"/>
      <c r="D6" s="848"/>
      <c r="E6" s="849"/>
    </row>
    <row r="7" spans="1:15" s="842" customFormat="1" ht="11.25" customHeight="1">
      <c r="A7" s="847" t="s">
        <v>373</v>
      </c>
      <c r="B7" s="581"/>
      <c r="C7" s="848"/>
      <c r="D7" s="848"/>
      <c r="E7" s="849"/>
      <c r="K7" s="850"/>
      <c r="O7" s="850"/>
    </row>
    <row r="8" spans="1:15" s="842" customFormat="1" ht="11.25" customHeight="1">
      <c r="A8" s="851"/>
      <c r="B8" s="852"/>
      <c r="C8" s="852"/>
      <c r="D8" s="853"/>
      <c r="E8" s="854"/>
      <c r="K8" s="850"/>
      <c r="O8" s="850"/>
    </row>
    <row r="9" spans="1:15" s="842" customFormat="1" ht="11.25" customHeight="1">
      <c r="A9" s="855" t="s">
        <v>704</v>
      </c>
      <c r="B9" s="856" t="s">
        <v>9</v>
      </c>
      <c r="C9" s="857" t="s">
        <v>374</v>
      </c>
      <c r="D9" s="858" t="s">
        <v>375</v>
      </c>
      <c r="E9" s="859" t="s">
        <v>704</v>
      </c>
      <c r="K9" s="850"/>
      <c r="O9" s="850"/>
    </row>
    <row r="10" spans="1:15" s="842" customFormat="1" ht="11.25" customHeight="1">
      <c r="A10" s="860" t="s">
        <v>750</v>
      </c>
      <c r="B10" s="861" t="s">
        <v>756</v>
      </c>
      <c r="C10" s="852"/>
      <c r="D10" s="862" t="s">
        <v>757</v>
      </c>
      <c r="E10" s="863" t="s">
        <v>750</v>
      </c>
      <c r="K10" s="850"/>
      <c r="O10" s="850"/>
    </row>
    <row r="11" spans="1:15" s="842" customFormat="1" ht="18" customHeight="1">
      <c r="A11" s="855"/>
      <c r="B11" s="864" t="s">
        <v>104</v>
      </c>
      <c r="C11" s="853"/>
      <c r="D11" s="865"/>
      <c r="E11" s="859"/>
      <c r="K11" s="850"/>
      <c r="O11" s="850"/>
    </row>
    <row r="12" spans="1:15" s="842" customFormat="1" ht="11.25" customHeight="1">
      <c r="A12" s="860">
        <v>1</v>
      </c>
      <c r="B12" s="866" t="s">
        <v>105</v>
      </c>
      <c r="C12" s="852" t="s">
        <v>1576</v>
      </c>
      <c r="D12" s="867">
        <f>'200 Assets-P5'!F14</f>
        <v>24741</v>
      </c>
      <c r="E12" s="863">
        <v>1</v>
      </c>
      <c r="O12" s="850"/>
    </row>
    <row r="13" spans="1:15" s="842" customFormat="1" ht="11.25" customHeight="1">
      <c r="A13" s="860">
        <v>2</v>
      </c>
      <c r="B13" s="866" t="s">
        <v>106</v>
      </c>
      <c r="C13" s="852" t="s">
        <v>1577</v>
      </c>
      <c r="D13" s="867">
        <f>'200 Assets-P5'!F15</f>
        <v>2819</v>
      </c>
      <c r="E13" s="863">
        <v>2</v>
      </c>
      <c r="O13" s="850"/>
    </row>
    <row r="14" spans="1:15" s="842" customFormat="1" ht="11.25" customHeight="1">
      <c r="A14" s="860">
        <v>3</v>
      </c>
      <c r="B14" s="866" t="s">
        <v>107</v>
      </c>
      <c r="C14" s="852" t="s">
        <v>108</v>
      </c>
      <c r="D14" s="867">
        <f>'200 Assets-P5'!F16</f>
        <v>8998</v>
      </c>
      <c r="E14" s="863">
        <v>3</v>
      </c>
      <c r="O14" s="850"/>
    </row>
    <row r="15" spans="1:15" s="842" customFormat="1" ht="11.25" customHeight="1">
      <c r="A15" s="860">
        <v>4</v>
      </c>
      <c r="B15" s="866" t="s">
        <v>109</v>
      </c>
      <c r="C15" s="852" t="s">
        <v>110</v>
      </c>
      <c r="D15" s="867">
        <f>SUM(D12:D14)</f>
        <v>36558</v>
      </c>
      <c r="E15" s="863">
        <v>4</v>
      </c>
      <c r="O15" s="850"/>
    </row>
    <row r="16" spans="1:15" s="842" customFormat="1" ht="18" customHeight="1">
      <c r="A16" s="855"/>
      <c r="B16" s="864" t="s">
        <v>111</v>
      </c>
      <c r="C16" s="853"/>
      <c r="D16" s="869"/>
      <c r="E16" s="859"/>
      <c r="O16" s="850"/>
    </row>
    <row r="17" spans="1:15" s="842" customFormat="1" ht="11.25" customHeight="1">
      <c r="A17" s="860">
        <v>5</v>
      </c>
      <c r="B17" s="866" t="s">
        <v>112</v>
      </c>
      <c r="C17" s="852" t="s">
        <v>1578</v>
      </c>
      <c r="D17" s="1972">
        <f>'210-P16'!E37</f>
        <v>3239139</v>
      </c>
      <c r="E17" s="863">
        <v>5</v>
      </c>
      <c r="O17" s="850"/>
    </row>
    <row r="18" spans="1:15" s="842" customFormat="1" ht="11.25" customHeight="1">
      <c r="A18" s="860">
        <v>6</v>
      </c>
      <c r="B18" s="866" t="s">
        <v>113</v>
      </c>
      <c r="C18" s="852" t="s">
        <v>114</v>
      </c>
      <c r="D18" s="732">
        <v>75140</v>
      </c>
      <c r="E18" s="863">
        <v>6</v>
      </c>
      <c r="O18" s="850"/>
    </row>
    <row r="19" spans="1:15" s="842" customFormat="1" ht="11.25" customHeight="1">
      <c r="A19" s="860">
        <v>7</v>
      </c>
      <c r="B19" s="866" t="s">
        <v>115</v>
      </c>
      <c r="C19" s="852" t="s">
        <v>116</v>
      </c>
      <c r="D19" s="868">
        <f>SUM(D17:D18)</f>
        <v>3314279</v>
      </c>
      <c r="E19" s="863">
        <v>7</v>
      </c>
      <c r="O19" s="850"/>
    </row>
    <row r="20" spans="1:15" s="842" customFormat="1" ht="11.25" customHeight="1">
      <c r="A20" s="860">
        <v>8</v>
      </c>
      <c r="B20" s="866" t="s">
        <v>117</v>
      </c>
      <c r="C20" s="852" t="s">
        <v>118</v>
      </c>
      <c r="D20" s="868">
        <f>D19/360</f>
        <v>9206.3305555555562</v>
      </c>
      <c r="E20" s="863">
        <v>8</v>
      </c>
    </row>
    <row r="21" spans="1:15" s="842" customFormat="1" ht="11.25" customHeight="1">
      <c r="A21" s="855"/>
      <c r="B21" s="864" t="s">
        <v>119</v>
      </c>
      <c r="C21" s="853"/>
      <c r="D21" s="869"/>
      <c r="E21" s="859"/>
    </row>
    <row r="22" spans="1:15" s="842" customFormat="1" ht="11.25" customHeight="1">
      <c r="A22" s="860">
        <v>9</v>
      </c>
      <c r="B22" s="866" t="s">
        <v>120</v>
      </c>
      <c r="C22" s="852" t="s">
        <v>121</v>
      </c>
      <c r="D22" s="1973">
        <f>ROUND(D15/D20,0)</f>
        <v>4</v>
      </c>
      <c r="E22" s="863">
        <v>9</v>
      </c>
    </row>
    <row r="23" spans="1:15" s="842" customFormat="1" ht="11.25" customHeight="1">
      <c r="A23" s="860">
        <v>10</v>
      </c>
      <c r="B23" s="866" t="s">
        <v>122</v>
      </c>
      <c r="C23" s="852" t="s">
        <v>123</v>
      </c>
      <c r="D23" s="868">
        <f>ROUND(D22+15,0)</f>
        <v>19</v>
      </c>
      <c r="E23" s="863">
        <v>10</v>
      </c>
    </row>
    <row r="24" spans="1:15" s="842" customFormat="1" ht="18" customHeight="1">
      <c r="A24" s="855"/>
      <c r="B24" s="864" t="s">
        <v>329</v>
      </c>
      <c r="C24" s="853"/>
      <c r="D24" s="869"/>
      <c r="E24" s="859"/>
    </row>
    <row r="25" spans="1:15" s="842" customFormat="1" ht="11.25" customHeight="1">
      <c r="A25" s="860">
        <v>11</v>
      </c>
      <c r="B25" s="866" t="s">
        <v>330</v>
      </c>
      <c r="C25" s="852" t="s">
        <v>1579</v>
      </c>
      <c r="D25" s="1973">
        <f>'200 Liabilities-P6'!F10</f>
        <v>5034</v>
      </c>
      <c r="E25" s="863">
        <v>11</v>
      </c>
    </row>
    <row r="26" spans="1:15" s="842" customFormat="1" ht="11.25" customHeight="1">
      <c r="A26" s="860">
        <v>12</v>
      </c>
      <c r="B26" s="866" t="s">
        <v>331</v>
      </c>
      <c r="C26" s="852" t="s">
        <v>108</v>
      </c>
      <c r="D26" s="1973">
        <f>'200 Liabilities-P6'!F11</f>
        <v>809</v>
      </c>
      <c r="E26" s="863">
        <v>12</v>
      </c>
    </row>
    <row r="27" spans="1:15" s="842" customFormat="1" ht="11.25" customHeight="1">
      <c r="A27" s="870">
        <v>13</v>
      </c>
      <c r="B27" s="871" t="s">
        <v>332</v>
      </c>
      <c r="C27" s="835" t="s">
        <v>108</v>
      </c>
      <c r="D27" s="1972">
        <f>'200 Liabilities-P6'!F12</f>
        <v>47526</v>
      </c>
      <c r="E27" s="863">
        <v>13</v>
      </c>
    </row>
    <row r="28" spans="1:15" s="842" customFormat="1" ht="11.25" customHeight="1">
      <c r="A28" s="870">
        <v>14</v>
      </c>
      <c r="B28" s="871" t="s">
        <v>333</v>
      </c>
      <c r="C28" s="835" t="s">
        <v>108</v>
      </c>
      <c r="D28" s="1972">
        <v>52218</v>
      </c>
      <c r="E28" s="863">
        <v>14</v>
      </c>
    </row>
    <row r="29" spans="1:15" s="842" customFormat="1" ht="11.25" customHeight="1">
      <c r="A29" s="860">
        <v>15</v>
      </c>
      <c r="B29" s="866" t="s">
        <v>334</v>
      </c>
      <c r="C29" s="852" t="s">
        <v>335</v>
      </c>
      <c r="D29" s="1973">
        <f>SUM(D25:D28)</f>
        <v>105587</v>
      </c>
      <c r="E29" s="863">
        <v>15</v>
      </c>
    </row>
    <row r="30" spans="1:15" s="842" customFormat="1" ht="18" customHeight="1">
      <c r="A30" s="855"/>
      <c r="B30" s="864" t="s">
        <v>336</v>
      </c>
      <c r="C30" s="853"/>
      <c r="D30" s="869"/>
      <c r="E30" s="859"/>
    </row>
    <row r="31" spans="1:15" s="842" customFormat="1" ht="11.25" customHeight="1">
      <c r="A31" s="860">
        <v>16</v>
      </c>
      <c r="B31" s="866" t="s">
        <v>337</v>
      </c>
      <c r="C31" s="852" t="s">
        <v>1580</v>
      </c>
      <c r="D31" s="1972">
        <f>'210-P16'!E38</f>
        <v>2117284</v>
      </c>
      <c r="E31" s="863">
        <v>16</v>
      </c>
    </row>
    <row r="32" spans="1:15" s="842" customFormat="1" ht="11.25" customHeight="1">
      <c r="A32" s="860">
        <v>17</v>
      </c>
      <c r="B32" s="866" t="s">
        <v>338</v>
      </c>
      <c r="C32" s="852" t="s">
        <v>1581</v>
      </c>
      <c r="D32" s="1972">
        <v>273521</v>
      </c>
      <c r="E32" s="863">
        <v>17</v>
      </c>
      <c r="F32" s="842" t="s">
        <v>1356</v>
      </c>
    </row>
    <row r="33" spans="1:7" s="842" customFormat="1" ht="11.25" customHeight="1">
      <c r="A33" s="860">
        <v>18</v>
      </c>
      <c r="B33" s="866" t="s">
        <v>339</v>
      </c>
      <c r="C33" s="852" t="s">
        <v>340</v>
      </c>
      <c r="D33" s="1973">
        <f>D31+D18-D32</f>
        <v>1918903</v>
      </c>
      <c r="E33" s="863">
        <v>18</v>
      </c>
    </row>
    <row r="34" spans="1:7" s="842" customFormat="1" ht="11.25" customHeight="1">
      <c r="A34" s="860">
        <v>19</v>
      </c>
      <c r="B34" s="866" t="s">
        <v>341</v>
      </c>
      <c r="C34" s="852" t="s">
        <v>342</v>
      </c>
      <c r="D34" s="1973">
        <f>ROUND(D33/360,0)</f>
        <v>5330</v>
      </c>
      <c r="E34" s="863">
        <v>19</v>
      </c>
      <c r="G34" s="850"/>
    </row>
    <row r="35" spans="1:7" s="842" customFormat="1" ht="11.25" customHeight="1">
      <c r="A35" s="855"/>
      <c r="B35" s="864" t="s">
        <v>343</v>
      </c>
      <c r="C35" s="853"/>
      <c r="D35" s="869"/>
      <c r="E35" s="859"/>
    </row>
    <row r="36" spans="1:7" s="842" customFormat="1" ht="11.25" customHeight="1">
      <c r="A36" s="860">
        <v>20</v>
      </c>
      <c r="B36" s="866" t="s">
        <v>344</v>
      </c>
      <c r="C36" s="852" t="s">
        <v>345</v>
      </c>
      <c r="D36" s="868">
        <f>ROUND(D29/D34,0)</f>
        <v>20</v>
      </c>
      <c r="E36" s="863">
        <v>20</v>
      </c>
    </row>
    <row r="37" spans="1:7" s="842" customFormat="1" ht="11.25" customHeight="1">
      <c r="A37" s="860">
        <v>21</v>
      </c>
      <c r="B37" s="866" t="s">
        <v>346</v>
      </c>
      <c r="C37" s="852" t="s">
        <v>347</v>
      </c>
      <c r="D37" s="867">
        <f>IF(D23-D36&lt;=0,0,D23-D36)</f>
        <v>0</v>
      </c>
      <c r="E37" s="863">
        <v>21</v>
      </c>
      <c r="G37" s="850"/>
    </row>
    <row r="38" spans="1:7" s="842" customFormat="1" ht="11.25" customHeight="1">
      <c r="A38" s="860">
        <v>22</v>
      </c>
      <c r="B38" s="866" t="s">
        <v>348</v>
      </c>
      <c r="C38" s="852" t="s">
        <v>349</v>
      </c>
      <c r="D38" s="867">
        <f>D37*D34</f>
        <v>0</v>
      </c>
      <c r="E38" s="863">
        <v>22</v>
      </c>
      <c r="G38" s="850"/>
    </row>
    <row r="39" spans="1:7" s="842" customFormat="1" ht="11.25" customHeight="1">
      <c r="A39" s="860">
        <v>23</v>
      </c>
      <c r="B39" s="866" t="s">
        <v>350</v>
      </c>
      <c r="C39" s="852" t="s">
        <v>351</v>
      </c>
      <c r="D39" s="1973">
        <f>'200 Assets-P5'!F9+'200 Assets-P5'!F10</f>
        <v>-4786</v>
      </c>
      <c r="E39" s="863">
        <v>23</v>
      </c>
    </row>
    <row r="40" spans="1:7" s="842" customFormat="1" ht="11.25" customHeight="1">
      <c r="A40" s="860">
        <v>24</v>
      </c>
      <c r="B40" s="866" t="s">
        <v>352</v>
      </c>
      <c r="C40" s="852" t="s">
        <v>353</v>
      </c>
      <c r="D40" s="732">
        <f>MIN(D38,D39)</f>
        <v>-4786</v>
      </c>
      <c r="E40" s="863">
        <v>24</v>
      </c>
    </row>
    <row r="41" spans="1:7" s="842" customFormat="1" ht="18" customHeight="1">
      <c r="A41" s="855"/>
      <c r="B41" s="864" t="s">
        <v>354</v>
      </c>
      <c r="C41" s="853"/>
      <c r="D41" s="869"/>
      <c r="E41" s="859"/>
    </row>
    <row r="42" spans="1:7" s="842" customFormat="1" ht="11.25" customHeight="1">
      <c r="A42" s="860">
        <v>25</v>
      </c>
      <c r="B42" s="866" t="s">
        <v>355</v>
      </c>
      <c r="C42" s="852" t="s">
        <v>108</v>
      </c>
      <c r="D42" s="1973">
        <f>'200 Assets-P5'!F21</f>
        <v>97308</v>
      </c>
      <c r="E42" s="863">
        <v>25</v>
      </c>
    </row>
    <row r="43" spans="1:7" s="842" customFormat="1" ht="11.25" customHeight="1">
      <c r="A43" s="860">
        <v>26</v>
      </c>
      <c r="B43" s="866" t="s">
        <v>356</v>
      </c>
      <c r="C43" s="852" t="s">
        <v>108</v>
      </c>
      <c r="D43" s="2510">
        <v>0</v>
      </c>
      <c r="E43" s="863">
        <v>26</v>
      </c>
      <c r="F43" s="842" t="s">
        <v>1356</v>
      </c>
    </row>
    <row r="44" spans="1:7" s="842" customFormat="1" ht="11.25" customHeight="1">
      <c r="A44" s="855"/>
      <c r="B44" s="864" t="s">
        <v>357</v>
      </c>
      <c r="C44" s="853"/>
      <c r="D44" s="869"/>
      <c r="E44" s="859"/>
    </row>
    <row r="45" spans="1:7" s="842" customFormat="1" ht="11.25" customHeight="1">
      <c r="A45" s="860">
        <v>27</v>
      </c>
      <c r="B45" s="866" t="s">
        <v>358</v>
      </c>
      <c r="C45" s="852" t="s">
        <v>359</v>
      </c>
      <c r="D45" s="1973">
        <f>D42-D43</f>
        <v>97308</v>
      </c>
      <c r="E45" s="863">
        <v>27</v>
      </c>
    </row>
    <row r="46" spans="1:7" s="842" customFormat="1" ht="11.25" customHeight="1">
      <c r="A46" s="860">
        <v>28</v>
      </c>
      <c r="B46" s="866" t="s">
        <v>360</v>
      </c>
      <c r="C46" s="852" t="s">
        <v>361</v>
      </c>
      <c r="D46" s="868">
        <f>D40+D45</f>
        <v>92522</v>
      </c>
      <c r="E46" s="863">
        <v>28</v>
      </c>
    </row>
    <row r="47" spans="1:7" s="842" customFormat="1" ht="11.25" customHeight="1">
      <c r="A47" s="872"/>
      <c r="B47" s="853"/>
      <c r="C47" s="853"/>
      <c r="D47" s="853"/>
      <c r="E47" s="873"/>
    </row>
    <row r="48" spans="1:7" s="842" customFormat="1" ht="11.25" customHeight="1">
      <c r="A48" s="847" t="s">
        <v>362</v>
      </c>
      <c r="B48" s="848"/>
      <c r="C48" s="848"/>
      <c r="D48" s="848"/>
      <c r="E48" s="849"/>
    </row>
    <row r="49" spans="1:5" s="842" customFormat="1" ht="11.25" customHeight="1">
      <c r="A49" s="847"/>
      <c r="B49" s="848"/>
      <c r="C49" s="848"/>
      <c r="D49" s="848"/>
      <c r="E49" s="849"/>
    </row>
    <row r="50" spans="1:5" s="842" customFormat="1" ht="11.25" customHeight="1">
      <c r="A50" s="847" t="s">
        <v>363</v>
      </c>
      <c r="B50" s="581"/>
      <c r="C50" s="848"/>
      <c r="D50" s="848"/>
      <c r="E50" s="849"/>
    </row>
    <row r="51" spans="1:5" s="842" customFormat="1" ht="11.25" customHeight="1">
      <c r="A51" s="847"/>
      <c r="B51" s="581"/>
      <c r="C51" s="848"/>
      <c r="D51" s="848"/>
      <c r="E51" s="849"/>
    </row>
    <row r="52" spans="1:5" s="842" customFormat="1" ht="11.25" customHeight="1">
      <c r="A52" s="847" t="s">
        <v>1582</v>
      </c>
      <c r="B52" s="581"/>
      <c r="C52" s="848"/>
      <c r="D52" s="848"/>
      <c r="E52" s="849"/>
    </row>
    <row r="53" spans="1:5" s="842" customFormat="1" ht="11.25" customHeight="1">
      <c r="A53" s="847" t="s">
        <v>1583</v>
      </c>
      <c r="B53" s="581"/>
      <c r="C53" s="848"/>
      <c r="D53" s="848"/>
      <c r="E53" s="849"/>
    </row>
    <row r="54" spans="1:5" s="842" customFormat="1" ht="11.25" customHeight="1">
      <c r="A54" s="847" t="s">
        <v>1584</v>
      </c>
      <c r="B54" s="581"/>
      <c r="C54" s="848"/>
      <c r="D54" s="848"/>
      <c r="E54" s="849"/>
    </row>
    <row r="55" spans="1:5" s="842" customFormat="1" ht="11.25" customHeight="1">
      <c r="A55" s="847"/>
      <c r="B55" s="581"/>
      <c r="C55" s="848"/>
      <c r="D55" s="848"/>
      <c r="E55" s="849"/>
    </row>
    <row r="56" spans="1:5" s="842" customFormat="1" ht="11.25" customHeight="1">
      <c r="A56" s="847" t="s">
        <v>1152</v>
      </c>
      <c r="B56" s="581"/>
      <c r="C56" s="848"/>
      <c r="D56" s="848"/>
      <c r="E56" s="849"/>
    </row>
    <row r="57" spans="1:5" s="842" customFormat="1" ht="11.25" customHeight="1">
      <c r="A57" s="847"/>
      <c r="B57" s="848"/>
      <c r="C57" s="848"/>
      <c r="D57" s="848"/>
      <c r="E57" s="849"/>
    </row>
    <row r="58" spans="1:5" s="842" customFormat="1" ht="11.25" customHeight="1">
      <c r="A58" s="847"/>
      <c r="B58" s="848"/>
      <c r="C58" s="848"/>
      <c r="D58" s="848"/>
      <c r="E58" s="849"/>
    </row>
    <row r="59" spans="1:5" s="842" customFormat="1" ht="11.25" customHeight="1">
      <c r="A59" s="847"/>
      <c r="B59" s="848"/>
      <c r="C59" s="848"/>
      <c r="D59" s="848"/>
      <c r="E59" s="849"/>
    </row>
    <row r="60" spans="1:5" s="842" customFormat="1" ht="11.25" customHeight="1">
      <c r="A60" s="847"/>
      <c r="B60" s="848"/>
      <c r="C60" s="848"/>
      <c r="D60" s="848"/>
      <c r="E60" s="849"/>
    </row>
    <row r="61" spans="1:5" s="842" customFormat="1" ht="11.25" customHeight="1">
      <c r="A61" s="847"/>
      <c r="B61" s="848"/>
      <c r="C61" s="848"/>
      <c r="D61" s="848"/>
      <c r="E61" s="849"/>
    </row>
    <row r="62" spans="1:5" s="842" customFormat="1" ht="11.25" customHeight="1">
      <c r="A62" s="847"/>
      <c r="B62" s="848"/>
      <c r="C62" s="848"/>
      <c r="D62" s="848"/>
      <c r="E62" s="849"/>
    </row>
    <row r="63" spans="1:5" s="842" customFormat="1" ht="11.25" customHeight="1">
      <c r="A63" s="847"/>
      <c r="B63" s="848"/>
      <c r="C63" s="848"/>
      <c r="D63" s="848"/>
      <c r="E63" s="849"/>
    </row>
    <row r="64" spans="1:5" s="842" customFormat="1" ht="11.25" customHeight="1">
      <c r="A64" s="847"/>
      <c r="B64" s="848"/>
      <c r="C64" s="848"/>
      <c r="D64" s="848"/>
      <c r="E64" s="849"/>
    </row>
    <row r="65" spans="1:5" s="842" customFormat="1" ht="11.25" customHeight="1" thickBot="1">
      <c r="A65" s="874"/>
      <c r="B65" s="875"/>
      <c r="C65" s="875"/>
      <c r="D65" s="875"/>
      <c r="E65" s="876"/>
    </row>
    <row r="66" spans="1:5" s="842" customFormat="1" ht="11.25" customHeight="1">
      <c r="A66" s="877" t="s">
        <v>195</v>
      </c>
      <c r="B66" s="235"/>
      <c r="C66" s="878"/>
      <c r="D66" s="878"/>
      <c r="E66" s="878"/>
    </row>
  </sheetData>
  <phoneticPr fontId="9" type="noConversion"/>
  <printOptions horizontalCentered="1"/>
  <pageMargins left="0.5" right="0.5" top="0.5" bottom="0.4" header="0.4" footer="0.5"/>
  <pageSetup scale="94" orientation="portrait" cellComments="asDisplayed" horizontalDpi="4294967292" verticalDpi="4294967292" r:id="rId1"/>
  <headerFooter alignWithMargins="0">
    <oddFooter xml:space="preserve">&amp;C </oddFooter>
  </headerFooter>
  <legacyDrawing r:id="rId2"/>
</worksheet>
</file>

<file path=xl/worksheets/sheet30.xml><?xml version="1.0" encoding="utf-8"?>
<worksheet xmlns="http://schemas.openxmlformats.org/spreadsheetml/2006/main" xmlns:r="http://schemas.openxmlformats.org/officeDocument/2006/relationships">
  <sheetPr codeName="Sheet28">
    <tabColor rgb="FF92D050"/>
    <pageSetUpPr fitToPage="1"/>
  </sheetPr>
  <dimension ref="A1:C67"/>
  <sheetViews>
    <sheetView showGridLines="0" workbookViewId="0"/>
  </sheetViews>
  <sheetFormatPr defaultColWidth="10.26953125" defaultRowHeight="10.5"/>
  <cols>
    <col min="1" max="1" width="12.1796875" style="885" customWidth="1"/>
    <col min="2" max="2" width="66.7265625" style="885" customWidth="1"/>
    <col min="3" max="3" width="17.7265625" style="885" customWidth="1"/>
    <col min="4" max="8" width="11.7265625" style="885" customWidth="1"/>
    <col min="9" max="256" width="10.26953125" style="885"/>
    <col min="257" max="257" width="12.1796875" style="885" customWidth="1"/>
    <col min="258" max="258" width="60.7265625" style="885" customWidth="1"/>
    <col min="259" max="259" width="17.7265625" style="885" customWidth="1"/>
    <col min="260" max="264" width="11.7265625" style="885" customWidth="1"/>
    <col min="265" max="512" width="10.26953125" style="885"/>
    <col min="513" max="513" width="12.1796875" style="885" customWidth="1"/>
    <col min="514" max="514" width="60.7265625" style="885" customWidth="1"/>
    <col min="515" max="515" width="17.7265625" style="885" customWidth="1"/>
    <col min="516" max="520" width="11.7265625" style="885" customWidth="1"/>
    <col min="521" max="768" width="10.26953125" style="885"/>
    <col min="769" max="769" width="12.1796875" style="885" customWidth="1"/>
    <col min="770" max="770" width="60.7265625" style="885" customWidth="1"/>
    <col min="771" max="771" width="17.7265625" style="885" customWidth="1"/>
    <col min="772" max="776" width="11.7265625" style="885" customWidth="1"/>
    <col min="777" max="1024" width="10.26953125" style="885"/>
    <col min="1025" max="1025" width="12.1796875" style="885" customWidth="1"/>
    <col min="1026" max="1026" width="60.7265625" style="885" customWidth="1"/>
    <col min="1027" max="1027" width="17.7265625" style="885" customWidth="1"/>
    <col min="1028" max="1032" width="11.7265625" style="885" customWidth="1"/>
    <col min="1033" max="1280" width="10.26953125" style="885"/>
    <col min="1281" max="1281" width="12.1796875" style="885" customWidth="1"/>
    <col min="1282" max="1282" width="60.7265625" style="885" customWidth="1"/>
    <col min="1283" max="1283" width="17.7265625" style="885" customWidth="1"/>
    <col min="1284" max="1288" width="11.7265625" style="885" customWidth="1"/>
    <col min="1289" max="1536" width="10.26953125" style="885"/>
    <col min="1537" max="1537" width="12.1796875" style="885" customWidth="1"/>
    <col min="1538" max="1538" width="60.7265625" style="885" customWidth="1"/>
    <col min="1539" max="1539" width="17.7265625" style="885" customWidth="1"/>
    <col min="1540" max="1544" width="11.7265625" style="885" customWidth="1"/>
    <col min="1545" max="1792" width="10.26953125" style="885"/>
    <col min="1793" max="1793" width="12.1796875" style="885" customWidth="1"/>
    <col min="1794" max="1794" width="60.7265625" style="885" customWidth="1"/>
    <col min="1795" max="1795" width="17.7265625" style="885" customWidth="1"/>
    <col min="1796" max="1800" width="11.7265625" style="885" customWidth="1"/>
    <col min="1801" max="2048" width="10.26953125" style="885"/>
    <col min="2049" max="2049" width="12.1796875" style="885" customWidth="1"/>
    <col min="2050" max="2050" width="60.7265625" style="885" customWidth="1"/>
    <col min="2051" max="2051" width="17.7265625" style="885" customWidth="1"/>
    <col min="2052" max="2056" width="11.7265625" style="885" customWidth="1"/>
    <col min="2057" max="2304" width="10.26953125" style="885"/>
    <col min="2305" max="2305" width="12.1796875" style="885" customWidth="1"/>
    <col min="2306" max="2306" width="60.7265625" style="885" customWidth="1"/>
    <col min="2307" max="2307" width="17.7265625" style="885" customWidth="1"/>
    <col min="2308" max="2312" width="11.7265625" style="885" customWidth="1"/>
    <col min="2313" max="2560" width="10.26953125" style="885"/>
    <col min="2561" max="2561" width="12.1796875" style="885" customWidth="1"/>
    <col min="2562" max="2562" width="60.7265625" style="885" customWidth="1"/>
    <col min="2563" max="2563" width="17.7265625" style="885" customWidth="1"/>
    <col min="2564" max="2568" width="11.7265625" style="885" customWidth="1"/>
    <col min="2569" max="2816" width="10.26953125" style="885"/>
    <col min="2817" max="2817" width="12.1796875" style="885" customWidth="1"/>
    <col min="2818" max="2818" width="60.7265625" style="885" customWidth="1"/>
    <col min="2819" max="2819" width="17.7265625" style="885" customWidth="1"/>
    <col min="2820" max="2824" width="11.7265625" style="885" customWidth="1"/>
    <col min="2825" max="3072" width="10.26953125" style="885"/>
    <col min="3073" max="3073" width="12.1796875" style="885" customWidth="1"/>
    <col min="3074" max="3074" width="60.7265625" style="885" customWidth="1"/>
    <col min="3075" max="3075" width="17.7265625" style="885" customWidth="1"/>
    <col min="3076" max="3080" width="11.7265625" style="885" customWidth="1"/>
    <col min="3081" max="3328" width="10.26953125" style="885"/>
    <col min="3329" max="3329" width="12.1796875" style="885" customWidth="1"/>
    <col min="3330" max="3330" width="60.7265625" style="885" customWidth="1"/>
    <col min="3331" max="3331" width="17.7265625" style="885" customWidth="1"/>
    <col min="3332" max="3336" width="11.7265625" style="885" customWidth="1"/>
    <col min="3337" max="3584" width="10.26953125" style="885"/>
    <col min="3585" max="3585" width="12.1796875" style="885" customWidth="1"/>
    <col min="3586" max="3586" width="60.7265625" style="885" customWidth="1"/>
    <col min="3587" max="3587" width="17.7265625" style="885" customWidth="1"/>
    <col min="3588" max="3592" width="11.7265625" style="885" customWidth="1"/>
    <col min="3593" max="3840" width="10.26953125" style="885"/>
    <col min="3841" max="3841" width="12.1796875" style="885" customWidth="1"/>
    <col min="3842" max="3842" width="60.7265625" style="885" customWidth="1"/>
    <col min="3843" max="3843" width="17.7265625" style="885" customWidth="1"/>
    <col min="3844" max="3848" width="11.7265625" style="885" customWidth="1"/>
    <col min="3849" max="4096" width="10.26953125" style="885"/>
    <col min="4097" max="4097" width="12.1796875" style="885" customWidth="1"/>
    <col min="4098" max="4098" width="60.7265625" style="885" customWidth="1"/>
    <col min="4099" max="4099" width="17.7265625" style="885" customWidth="1"/>
    <col min="4100" max="4104" width="11.7265625" style="885" customWidth="1"/>
    <col min="4105" max="4352" width="10.26953125" style="885"/>
    <col min="4353" max="4353" width="12.1796875" style="885" customWidth="1"/>
    <col min="4354" max="4354" width="60.7265625" style="885" customWidth="1"/>
    <col min="4355" max="4355" width="17.7265625" style="885" customWidth="1"/>
    <col min="4356" max="4360" width="11.7265625" style="885" customWidth="1"/>
    <col min="4361" max="4608" width="10.26953125" style="885"/>
    <col min="4609" max="4609" width="12.1796875" style="885" customWidth="1"/>
    <col min="4610" max="4610" width="60.7265625" style="885" customWidth="1"/>
    <col min="4611" max="4611" width="17.7265625" style="885" customWidth="1"/>
    <col min="4612" max="4616" width="11.7265625" style="885" customWidth="1"/>
    <col min="4617" max="4864" width="10.26953125" style="885"/>
    <col min="4865" max="4865" width="12.1796875" style="885" customWidth="1"/>
    <col min="4866" max="4866" width="60.7265625" style="885" customWidth="1"/>
    <col min="4867" max="4867" width="17.7265625" style="885" customWidth="1"/>
    <col min="4868" max="4872" width="11.7265625" style="885" customWidth="1"/>
    <col min="4873" max="5120" width="10.26953125" style="885"/>
    <col min="5121" max="5121" width="12.1796875" style="885" customWidth="1"/>
    <col min="5122" max="5122" width="60.7265625" style="885" customWidth="1"/>
    <col min="5123" max="5123" width="17.7265625" style="885" customWidth="1"/>
    <col min="5124" max="5128" width="11.7265625" style="885" customWidth="1"/>
    <col min="5129" max="5376" width="10.26953125" style="885"/>
    <col min="5377" max="5377" width="12.1796875" style="885" customWidth="1"/>
    <col min="5378" max="5378" width="60.7265625" style="885" customWidth="1"/>
    <col min="5379" max="5379" width="17.7265625" style="885" customWidth="1"/>
    <col min="5380" max="5384" width="11.7265625" style="885" customWidth="1"/>
    <col min="5385" max="5632" width="10.26953125" style="885"/>
    <col min="5633" max="5633" width="12.1796875" style="885" customWidth="1"/>
    <col min="5634" max="5634" width="60.7265625" style="885" customWidth="1"/>
    <col min="5635" max="5635" width="17.7265625" style="885" customWidth="1"/>
    <col min="5636" max="5640" width="11.7265625" style="885" customWidth="1"/>
    <col min="5641" max="5888" width="10.26953125" style="885"/>
    <col min="5889" max="5889" width="12.1796875" style="885" customWidth="1"/>
    <col min="5890" max="5890" width="60.7265625" style="885" customWidth="1"/>
    <col min="5891" max="5891" width="17.7265625" style="885" customWidth="1"/>
    <col min="5892" max="5896" width="11.7265625" style="885" customWidth="1"/>
    <col min="5897" max="6144" width="10.26953125" style="885"/>
    <col min="6145" max="6145" width="12.1796875" style="885" customWidth="1"/>
    <col min="6146" max="6146" width="60.7265625" style="885" customWidth="1"/>
    <col min="6147" max="6147" width="17.7265625" style="885" customWidth="1"/>
    <col min="6148" max="6152" width="11.7265625" style="885" customWidth="1"/>
    <col min="6153" max="6400" width="10.26953125" style="885"/>
    <col min="6401" max="6401" width="12.1796875" style="885" customWidth="1"/>
    <col min="6402" max="6402" width="60.7265625" style="885" customWidth="1"/>
    <col min="6403" max="6403" width="17.7265625" style="885" customWidth="1"/>
    <col min="6404" max="6408" width="11.7265625" style="885" customWidth="1"/>
    <col min="6409" max="6656" width="10.26953125" style="885"/>
    <col min="6657" max="6657" width="12.1796875" style="885" customWidth="1"/>
    <col min="6658" max="6658" width="60.7265625" style="885" customWidth="1"/>
    <col min="6659" max="6659" width="17.7265625" style="885" customWidth="1"/>
    <col min="6660" max="6664" width="11.7265625" style="885" customWidth="1"/>
    <col min="6665" max="6912" width="10.26953125" style="885"/>
    <col min="6913" max="6913" width="12.1796875" style="885" customWidth="1"/>
    <col min="6914" max="6914" width="60.7265625" style="885" customWidth="1"/>
    <col min="6915" max="6915" width="17.7265625" style="885" customWidth="1"/>
    <col min="6916" max="6920" width="11.7265625" style="885" customWidth="1"/>
    <col min="6921" max="7168" width="10.26953125" style="885"/>
    <col min="7169" max="7169" width="12.1796875" style="885" customWidth="1"/>
    <col min="7170" max="7170" width="60.7265625" style="885" customWidth="1"/>
    <col min="7171" max="7171" width="17.7265625" style="885" customWidth="1"/>
    <col min="7172" max="7176" width="11.7265625" style="885" customWidth="1"/>
    <col min="7177" max="7424" width="10.26953125" style="885"/>
    <col min="7425" max="7425" width="12.1796875" style="885" customWidth="1"/>
    <col min="7426" max="7426" width="60.7265625" style="885" customWidth="1"/>
    <col min="7427" max="7427" width="17.7265625" style="885" customWidth="1"/>
    <col min="7428" max="7432" width="11.7265625" style="885" customWidth="1"/>
    <col min="7433" max="7680" width="10.26953125" style="885"/>
    <col min="7681" max="7681" width="12.1796875" style="885" customWidth="1"/>
    <col min="7682" max="7682" width="60.7265625" style="885" customWidth="1"/>
    <col min="7683" max="7683" width="17.7265625" style="885" customWidth="1"/>
    <col min="7684" max="7688" width="11.7265625" style="885" customWidth="1"/>
    <col min="7689" max="7936" width="10.26953125" style="885"/>
    <col min="7937" max="7937" width="12.1796875" style="885" customWidth="1"/>
    <col min="7938" max="7938" width="60.7265625" style="885" customWidth="1"/>
    <col min="7939" max="7939" width="17.7265625" style="885" customWidth="1"/>
    <col min="7940" max="7944" width="11.7265625" style="885" customWidth="1"/>
    <col min="7945" max="8192" width="10.26953125" style="885"/>
    <col min="8193" max="8193" width="12.1796875" style="885" customWidth="1"/>
    <col min="8194" max="8194" width="60.7265625" style="885" customWidth="1"/>
    <col min="8195" max="8195" width="17.7265625" style="885" customWidth="1"/>
    <col min="8196" max="8200" width="11.7265625" style="885" customWidth="1"/>
    <col min="8201" max="8448" width="10.26953125" style="885"/>
    <col min="8449" max="8449" width="12.1796875" style="885" customWidth="1"/>
    <col min="8450" max="8450" width="60.7265625" style="885" customWidth="1"/>
    <col min="8451" max="8451" width="17.7265625" style="885" customWidth="1"/>
    <col min="8452" max="8456" width="11.7265625" style="885" customWidth="1"/>
    <col min="8457" max="8704" width="10.26953125" style="885"/>
    <col min="8705" max="8705" width="12.1796875" style="885" customWidth="1"/>
    <col min="8706" max="8706" width="60.7265625" style="885" customWidth="1"/>
    <col min="8707" max="8707" width="17.7265625" style="885" customWidth="1"/>
    <col min="8708" max="8712" width="11.7265625" style="885" customWidth="1"/>
    <col min="8713" max="8960" width="10.26953125" style="885"/>
    <col min="8961" max="8961" width="12.1796875" style="885" customWidth="1"/>
    <col min="8962" max="8962" width="60.7265625" style="885" customWidth="1"/>
    <col min="8963" max="8963" width="17.7265625" style="885" customWidth="1"/>
    <col min="8964" max="8968" width="11.7265625" style="885" customWidth="1"/>
    <col min="8969" max="9216" width="10.26953125" style="885"/>
    <col min="9217" max="9217" width="12.1796875" style="885" customWidth="1"/>
    <col min="9218" max="9218" width="60.7265625" style="885" customWidth="1"/>
    <col min="9219" max="9219" width="17.7265625" style="885" customWidth="1"/>
    <col min="9220" max="9224" width="11.7265625" style="885" customWidth="1"/>
    <col min="9225" max="9472" width="10.26953125" style="885"/>
    <col min="9473" max="9473" width="12.1796875" style="885" customWidth="1"/>
    <col min="9474" max="9474" width="60.7265625" style="885" customWidth="1"/>
    <col min="9475" max="9475" width="17.7265625" style="885" customWidth="1"/>
    <col min="9476" max="9480" width="11.7265625" style="885" customWidth="1"/>
    <col min="9481" max="9728" width="10.26953125" style="885"/>
    <col min="9729" max="9729" width="12.1796875" style="885" customWidth="1"/>
    <col min="9730" max="9730" width="60.7265625" style="885" customWidth="1"/>
    <col min="9731" max="9731" width="17.7265625" style="885" customWidth="1"/>
    <col min="9732" max="9736" width="11.7265625" style="885" customWidth="1"/>
    <col min="9737" max="9984" width="10.26953125" style="885"/>
    <col min="9985" max="9985" width="12.1796875" style="885" customWidth="1"/>
    <col min="9986" max="9986" width="60.7265625" style="885" customWidth="1"/>
    <col min="9987" max="9987" width="17.7265625" style="885" customWidth="1"/>
    <col min="9988" max="9992" width="11.7265625" style="885" customWidth="1"/>
    <col min="9993" max="10240" width="10.26953125" style="885"/>
    <col min="10241" max="10241" width="12.1796875" style="885" customWidth="1"/>
    <col min="10242" max="10242" width="60.7265625" style="885" customWidth="1"/>
    <col min="10243" max="10243" width="17.7265625" style="885" customWidth="1"/>
    <col min="10244" max="10248" width="11.7265625" style="885" customWidth="1"/>
    <col min="10249" max="10496" width="10.26953125" style="885"/>
    <col min="10497" max="10497" width="12.1796875" style="885" customWidth="1"/>
    <col min="10498" max="10498" width="60.7265625" style="885" customWidth="1"/>
    <col min="10499" max="10499" width="17.7265625" style="885" customWidth="1"/>
    <col min="10500" max="10504" width="11.7265625" style="885" customWidth="1"/>
    <col min="10505" max="10752" width="10.26953125" style="885"/>
    <col min="10753" max="10753" width="12.1796875" style="885" customWidth="1"/>
    <col min="10754" max="10754" width="60.7265625" style="885" customWidth="1"/>
    <col min="10755" max="10755" width="17.7265625" style="885" customWidth="1"/>
    <col min="10756" max="10760" width="11.7265625" style="885" customWidth="1"/>
    <col min="10761" max="11008" width="10.26953125" style="885"/>
    <col min="11009" max="11009" width="12.1796875" style="885" customWidth="1"/>
    <col min="11010" max="11010" width="60.7265625" style="885" customWidth="1"/>
    <col min="11011" max="11011" width="17.7265625" style="885" customWidth="1"/>
    <col min="11012" max="11016" width="11.7265625" style="885" customWidth="1"/>
    <col min="11017" max="11264" width="10.26953125" style="885"/>
    <col min="11265" max="11265" width="12.1796875" style="885" customWidth="1"/>
    <col min="11266" max="11266" width="60.7265625" style="885" customWidth="1"/>
    <col min="11267" max="11267" width="17.7265625" style="885" customWidth="1"/>
    <col min="11268" max="11272" width="11.7265625" style="885" customWidth="1"/>
    <col min="11273" max="11520" width="10.26953125" style="885"/>
    <col min="11521" max="11521" width="12.1796875" style="885" customWidth="1"/>
    <col min="11522" max="11522" width="60.7265625" style="885" customWidth="1"/>
    <col min="11523" max="11523" width="17.7265625" style="885" customWidth="1"/>
    <col min="11524" max="11528" width="11.7265625" style="885" customWidth="1"/>
    <col min="11529" max="11776" width="10.26953125" style="885"/>
    <col min="11777" max="11777" width="12.1796875" style="885" customWidth="1"/>
    <col min="11778" max="11778" width="60.7265625" style="885" customWidth="1"/>
    <col min="11779" max="11779" width="17.7265625" style="885" customWidth="1"/>
    <col min="11780" max="11784" width="11.7265625" style="885" customWidth="1"/>
    <col min="11785" max="12032" width="10.26953125" style="885"/>
    <col min="12033" max="12033" width="12.1796875" style="885" customWidth="1"/>
    <col min="12034" max="12034" width="60.7265625" style="885" customWidth="1"/>
    <col min="12035" max="12035" width="17.7265625" style="885" customWidth="1"/>
    <col min="12036" max="12040" width="11.7265625" style="885" customWidth="1"/>
    <col min="12041" max="12288" width="10.26953125" style="885"/>
    <col min="12289" max="12289" width="12.1796875" style="885" customWidth="1"/>
    <col min="12290" max="12290" width="60.7265625" style="885" customWidth="1"/>
    <col min="12291" max="12291" width="17.7265625" style="885" customWidth="1"/>
    <col min="12292" max="12296" width="11.7265625" style="885" customWidth="1"/>
    <col min="12297" max="12544" width="10.26953125" style="885"/>
    <col min="12545" max="12545" width="12.1796875" style="885" customWidth="1"/>
    <col min="12546" max="12546" width="60.7265625" style="885" customWidth="1"/>
    <col min="12547" max="12547" width="17.7265625" style="885" customWidth="1"/>
    <col min="12548" max="12552" width="11.7265625" style="885" customWidth="1"/>
    <col min="12553" max="12800" width="10.26953125" style="885"/>
    <col min="12801" max="12801" width="12.1796875" style="885" customWidth="1"/>
    <col min="12802" max="12802" width="60.7265625" style="885" customWidth="1"/>
    <col min="12803" max="12803" width="17.7265625" style="885" customWidth="1"/>
    <col min="12804" max="12808" width="11.7265625" style="885" customWidth="1"/>
    <col min="12809" max="13056" width="10.26953125" style="885"/>
    <col min="13057" max="13057" width="12.1796875" style="885" customWidth="1"/>
    <col min="13058" max="13058" width="60.7265625" style="885" customWidth="1"/>
    <col min="13059" max="13059" width="17.7265625" style="885" customWidth="1"/>
    <col min="13060" max="13064" width="11.7265625" style="885" customWidth="1"/>
    <col min="13065" max="13312" width="10.26953125" style="885"/>
    <col min="13313" max="13313" width="12.1796875" style="885" customWidth="1"/>
    <col min="13314" max="13314" width="60.7265625" style="885" customWidth="1"/>
    <col min="13315" max="13315" width="17.7265625" style="885" customWidth="1"/>
    <col min="13316" max="13320" width="11.7265625" style="885" customWidth="1"/>
    <col min="13321" max="13568" width="10.26953125" style="885"/>
    <col min="13569" max="13569" width="12.1796875" style="885" customWidth="1"/>
    <col min="13570" max="13570" width="60.7265625" style="885" customWidth="1"/>
    <col min="13571" max="13571" width="17.7265625" style="885" customWidth="1"/>
    <col min="13572" max="13576" width="11.7265625" style="885" customWidth="1"/>
    <col min="13577" max="13824" width="10.26953125" style="885"/>
    <col min="13825" max="13825" width="12.1796875" style="885" customWidth="1"/>
    <col min="13826" max="13826" width="60.7265625" style="885" customWidth="1"/>
    <col min="13827" max="13827" width="17.7265625" style="885" customWidth="1"/>
    <col min="13828" max="13832" width="11.7265625" style="885" customWidth="1"/>
    <col min="13833" max="14080" width="10.26953125" style="885"/>
    <col min="14081" max="14081" width="12.1796875" style="885" customWidth="1"/>
    <col min="14082" max="14082" width="60.7265625" style="885" customWidth="1"/>
    <col min="14083" max="14083" width="17.7265625" style="885" customWidth="1"/>
    <col min="14084" max="14088" width="11.7265625" style="885" customWidth="1"/>
    <col min="14089" max="14336" width="10.26953125" style="885"/>
    <col min="14337" max="14337" width="12.1796875" style="885" customWidth="1"/>
    <col min="14338" max="14338" width="60.7265625" style="885" customWidth="1"/>
    <col min="14339" max="14339" width="17.7265625" style="885" customWidth="1"/>
    <col min="14340" max="14344" width="11.7265625" style="885" customWidth="1"/>
    <col min="14345" max="14592" width="10.26953125" style="885"/>
    <col min="14593" max="14593" width="12.1796875" style="885" customWidth="1"/>
    <col min="14594" max="14594" width="60.7265625" style="885" customWidth="1"/>
    <col min="14595" max="14595" width="17.7265625" style="885" customWidth="1"/>
    <col min="14596" max="14600" width="11.7265625" style="885" customWidth="1"/>
    <col min="14601" max="14848" width="10.26953125" style="885"/>
    <col min="14849" max="14849" width="12.1796875" style="885" customWidth="1"/>
    <col min="14850" max="14850" width="60.7265625" style="885" customWidth="1"/>
    <col min="14851" max="14851" width="17.7265625" style="885" customWidth="1"/>
    <col min="14852" max="14856" width="11.7265625" style="885" customWidth="1"/>
    <col min="14857" max="15104" width="10.26953125" style="885"/>
    <col min="15105" max="15105" width="12.1796875" style="885" customWidth="1"/>
    <col min="15106" max="15106" width="60.7265625" style="885" customWidth="1"/>
    <col min="15107" max="15107" width="17.7265625" style="885" customWidth="1"/>
    <col min="15108" max="15112" width="11.7265625" style="885" customWidth="1"/>
    <col min="15113" max="15360" width="10.26953125" style="885"/>
    <col min="15361" max="15361" width="12.1796875" style="885" customWidth="1"/>
    <col min="15362" max="15362" width="60.7265625" style="885" customWidth="1"/>
    <col min="15363" max="15363" width="17.7265625" style="885" customWidth="1"/>
    <col min="15364" max="15368" width="11.7265625" style="885" customWidth="1"/>
    <col min="15369" max="15616" width="10.26953125" style="885"/>
    <col min="15617" max="15617" width="12.1796875" style="885" customWidth="1"/>
    <col min="15618" max="15618" width="60.7265625" style="885" customWidth="1"/>
    <col min="15619" max="15619" width="17.7265625" style="885" customWidth="1"/>
    <col min="15620" max="15624" width="11.7265625" style="885" customWidth="1"/>
    <col min="15625" max="15872" width="10.26953125" style="885"/>
    <col min="15873" max="15873" width="12.1796875" style="885" customWidth="1"/>
    <col min="15874" max="15874" width="60.7265625" style="885" customWidth="1"/>
    <col min="15875" max="15875" width="17.7265625" style="885" customWidth="1"/>
    <col min="15876" max="15880" width="11.7265625" style="885" customWidth="1"/>
    <col min="15881" max="16128" width="10.26953125" style="885"/>
    <col min="16129" max="16129" width="12.1796875" style="885" customWidth="1"/>
    <col min="16130" max="16130" width="60.7265625" style="885" customWidth="1"/>
    <col min="16131" max="16131" width="17.7265625" style="885" customWidth="1"/>
    <col min="16132" max="16136" width="11.7265625" style="885" customWidth="1"/>
    <col min="16137" max="16384" width="10.26953125" style="885"/>
  </cols>
  <sheetData>
    <row r="1" spans="1:3" s="884" customFormat="1" ht="16" thickBot="1">
      <c r="A1" s="881">
        <v>24</v>
      </c>
      <c r="B1" s="882"/>
      <c r="C1" s="883" t="str">
        <f>'Annual Report'!$A$2</f>
        <v>Road Initials:    GTC           Year  2013</v>
      </c>
    </row>
    <row r="2" spans="1:3" ht="30" customHeight="1">
      <c r="A2" s="2697" t="s">
        <v>1153</v>
      </c>
      <c r="B2" s="2698"/>
      <c r="C2" s="2699"/>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9"/>
      <c r="B8" s="887"/>
      <c r="C8" s="888"/>
    </row>
    <row r="9" spans="1:3">
      <c r="A9" s="886"/>
      <c r="B9" s="887"/>
      <c r="C9" s="888"/>
    </row>
    <row r="10" spans="1:3">
      <c r="A10" s="890"/>
      <c r="B10" s="887"/>
      <c r="C10" s="888"/>
    </row>
    <row r="11" spans="1:3">
      <c r="A11" s="890"/>
      <c r="B11" s="887"/>
      <c r="C11" s="888"/>
    </row>
    <row r="12" spans="1:3">
      <c r="A12" s="890"/>
      <c r="B12" s="887"/>
      <c r="C12" s="888"/>
    </row>
    <row r="13" spans="1:3">
      <c r="A13" s="886"/>
      <c r="B13" s="887"/>
      <c r="C13" s="888"/>
    </row>
    <row r="14" spans="1:3">
      <c r="A14" s="886"/>
      <c r="B14" s="887"/>
      <c r="C14" s="888"/>
    </row>
    <row r="15" spans="1:3" ht="13">
      <c r="A15" s="2704" t="s">
        <v>1050</v>
      </c>
      <c r="B15" s="2705"/>
      <c r="C15" s="2706"/>
    </row>
    <row r="16" spans="1:3">
      <c r="A16" s="886"/>
      <c r="B16" s="887"/>
      <c r="C16" s="888"/>
    </row>
    <row r="17" spans="1:3">
      <c r="A17" s="886"/>
      <c r="B17" s="887"/>
      <c r="C17" s="888"/>
    </row>
    <row r="18" spans="1:3">
      <c r="A18" s="886"/>
      <c r="B18" s="887"/>
      <c r="C18" s="888"/>
    </row>
    <row r="19" spans="1:3">
      <c r="A19" s="886"/>
      <c r="B19" s="887"/>
      <c r="C19" s="888"/>
    </row>
    <row r="20" spans="1:3">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91"/>
      <c r="B26" s="892"/>
      <c r="C26" s="893"/>
    </row>
    <row r="27" spans="1:3">
      <c r="A27" s="891"/>
      <c r="B27" s="892"/>
      <c r="C27" s="893"/>
    </row>
    <row r="28" spans="1:3">
      <c r="A28" s="894"/>
      <c r="B28" s="895"/>
      <c r="C28" s="896"/>
    </row>
    <row r="29" spans="1:3">
      <c r="A29" s="894"/>
      <c r="B29" s="895"/>
      <c r="C29" s="896"/>
    </row>
    <row r="30" spans="1:3">
      <c r="A30" s="894"/>
      <c r="B30" s="895"/>
      <c r="C30" s="896"/>
    </row>
    <row r="31" spans="1:3">
      <c r="A31" s="894"/>
      <c r="B31" s="895"/>
      <c r="C31" s="896"/>
    </row>
    <row r="32" spans="1:3">
      <c r="A32" s="894"/>
      <c r="B32" s="897"/>
      <c r="C32" s="896"/>
    </row>
    <row r="33" spans="1:3">
      <c r="A33" s="894"/>
      <c r="B33" s="895"/>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8"/>
      <c r="B48" s="895"/>
      <c r="C48" s="896"/>
    </row>
    <row r="49" spans="1:3">
      <c r="A49" s="894"/>
      <c r="B49" s="895"/>
      <c r="C49" s="896"/>
    </row>
    <row r="50" spans="1:3">
      <c r="A50" s="894"/>
      <c r="B50" s="895"/>
      <c r="C50" s="896"/>
    </row>
    <row r="51" spans="1:3">
      <c r="A51" s="898"/>
      <c r="B51" s="895"/>
      <c r="C51" s="896"/>
    </row>
    <row r="52" spans="1:3">
      <c r="A52" s="894"/>
      <c r="B52" s="895"/>
      <c r="C52" s="896"/>
    </row>
    <row r="53" spans="1:3">
      <c r="A53" s="894"/>
      <c r="B53" s="895"/>
      <c r="C53" s="896"/>
    </row>
    <row r="54" spans="1:3">
      <c r="A54" s="894"/>
      <c r="B54" s="895"/>
      <c r="C54" s="896"/>
    </row>
    <row r="55" spans="1:3">
      <c r="A55" s="898"/>
      <c r="B55" s="895"/>
      <c r="C55" s="896"/>
    </row>
    <row r="56" spans="1:3">
      <c r="A56" s="894"/>
      <c r="B56" s="895"/>
      <c r="C56" s="896"/>
    </row>
    <row r="57" spans="1:3">
      <c r="A57" s="894"/>
      <c r="B57" s="895"/>
      <c r="C57" s="896"/>
    </row>
    <row r="58" spans="1:3" s="902" customFormat="1" ht="30" customHeight="1">
      <c r="A58" s="899"/>
      <c r="B58" s="900"/>
      <c r="C58" s="901"/>
    </row>
    <row r="59" spans="1:3" ht="40" customHeight="1">
      <c r="A59" s="903"/>
      <c r="B59" s="904"/>
      <c r="C59" s="905"/>
    </row>
    <row r="60" spans="1:3" ht="60" customHeight="1" thickBot="1">
      <c r="A60" s="906"/>
      <c r="B60" s="907"/>
      <c r="C60" s="908"/>
    </row>
    <row r="61" spans="1:3" ht="15" customHeight="1">
      <c r="A61" s="909"/>
      <c r="B61" s="909"/>
      <c r="C61" s="910" t="s">
        <v>195</v>
      </c>
    </row>
    <row r="62" spans="1:3">
      <c r="B62" s="911"/>
      <c r="C62" s="911"/>
    </row>
    <row r="63" spans="1:3">
      <c r="B63" s="911"/>
      <c r="C63" s="911"/>
    </row>
    <row r="64" spans="1:3">
      <c r="B64" s="911"/>
      <c r="C64" s="911"/>
    </row>
    <row r="65" spans="2:3">
      <c r="B65" s="911"/>
      <c r="C65" s="911"/>
    </row>
    <row r="66" spans="2:3">
      <c r="B66" s="911"/>
      <c r="C66" s="911"/>
    </row>
    <row r="67" spans="2:3">
      <c r="B67" s="911"/>
      <c r="C67" s="911"/>
    </row>
  </sheetData>
  <mergeCells count="2">
    <mergeCell ref="A2:C2"/>
    <mergeCell ref="A15:C15"/>
  </mergeCells>
  <phoneticPr fontId="9" type="noConversion"/>
  <printOptions horizontalCentered="1" verticalCentered="1" gridLinesSet="0"/>
  <pageMargins left="0.28000000000000003" right="0.5" top="0.75" bottom="0.25" header="0.5" footer="0.5"/>
  <pageSetup scale="94"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sheetPr codeName="Sheet29">
    <tabColor rgb="FF92D050"/>
    <pageSetUpPr fitToPage="1"/>
  </sheetPr>
  <dimension ref="A1:S151"/>
  <sheetViews>
    <sheetView showGridLines="0" zoomScaleNormal="100" workbookViewId="0"/>
  </sheetViews>
  <sheetFormatPr defaultColWidth="12.54296875" defaultRowHeight="10.5"/>
  <cols>
    <col min="1" max="1" width="0.26953125" style="919" customWidth="1"/>
    <col min="2" max="2" width="13.7265625" style="919" customWidth="1"/>
    <col min="3" max="3" width="7" style="919" customWidth="1"/>
    <col min="4" max="4" width="12.7265625" style="919" customWidth="1"/>
    <col min="5" max="5" width="17.54296875" style="919" customWidth="1"/>
    <col min="6" max="6" width="41.7265625" style="919" customWidth="1"/>
    <col min="7" max="7" width="5.26953125" style="919" customWidth="1"/>
    <col min="8" max="256" width="12.54296875" style="919"/>
    <col min="257" max="257" width="0.26953125" style="919" customWidth="1"/>
    <col min="258" max="258" width="13.7265625" style="919" customWidth="1"/>
    <col min="259" max="259" width="7" style="919" customWidth="1"/>
    <col min="260" max="260" width="12.7265625" style="919" customWidth="1"/>
    <col min="261" max="261" width="17.54296875" style="919" customWidth="1"/>
    <col min="262" max="262" width="41.7265625" style="919" customWidth="1"/>
    <col min="263" max="263" width="5.26953125" style="919" customWidth="1"/>
    <col min="264" max="512" width="12.54296875" style="919"/>
    <col min="513" max="513" width="0.26953125" style="919" customWidth="1"/>
    <col min="514" max="514" width="13.7265625" style="919" customWidth="1"/>
    <col min="515" max="515" width="7" style="919" customWidth="1"/>
    <col min="516" max="516" width="12.7265625" style="919" customWidth="1"/>
    <col min="517" max="517" width="17.54296875" style="919" customWidth="1"/>
    <col min="518" max="518" width="41.7265625" style="919" customWidth="1"/>
    <col min="519" max="519" width="5.26953125" style="919" customWidth="1"/>
    <col min="520" max="768" width="12.54296875" style="919"/>
    <col min="769" max="769" width="0.26953125" style="919" customWidth="1"/>
    <col min="770" max="770" width="13.7265625" style="919" customWidth="1"/>
    <col min="771" max="771" width="7" style="919" customWidth="1"/>
    <col min="772" max="772" width="12.7265625" style="919" customWidth="1"/>
    <col min="773" max="773" width="17.54296875" style="919" customWidth="1"/>
    <col min="774" max="774" width="41.7265625" style="919" customWidth="1"/>
    <col min="775" max="775" width="5.26953125" style="919" customWidth="1"/>
    <col min="776" max="1024" width="12.54296875" style="919"/>
    <col min="1025" max="1025" width="0.26953125" style="919" customWidth="1"/>
    <col min="1026" max="1026" width="13.7265625" style="919" customWidth="1"/>
    <col min="1027" max="1027" width="7" style="919" customWidth="1"/>
    <col min="1028" max="1028" width="12.7265625" style="919" customWidth="1"/>
    <col min="1029" max="1029" width="17.54296875" style="919" customWidth="1"/>
    <col min="1030" max="1030" width="41.7265625" style="919" customWidth="1"/>
    <col min="1031" max="1031" width="5.26953125" style="919" customWidth="1"/>
    <col min="1032" max="1280" width="12.54296875" style="919"/>
    <col min="1281" max="1281" width="0.26953125" style="919" customWidth="1"/>
    <col min="1282" max="1282" width="13.7265625" style="919" customWidth="1"/>
    <col min="1283" max="1283" width="7" style="919" customWidth="1"/>
    <col min="1284" max="1284" width="12.7265625" style="919" customWidth="1"/>
    <col min="1285" max="1285" width="17.54296875" style="919" customWidth="1"/>
    <col min="1286" max="1286" width="41.7265625" style="919" customWidth="1"/>
    <col min="1287" max="1287" width="5.26953125" style="919" customWidth="1"/>
    <col min="1288" max="1536" width="12.54296875" style="919"/>
    <col min="1537" max="1537" width="0.26953125" style="919" customWidth="1"/>
    <col min="1538" max="1538" width="13.7265625" style="919" customWidth="1"/>
    <col min="1539" max="1539" width="7" style="919" customWidth="1"/>
    <col min="1540" max="1540" width="12.7265625" style="919" customWidth="1"/>
    <col min="1541" max="1541" width="17.54296875" style="919" customWidth="1"/>
    <col min="1542" max="1542" width="41.7265625" style="919" customWidth="1"/>
    <col min="1543" max="1543" width="5.26953125" style="919" customWidth="1"/>
    <col min="1544" max="1792" width="12.54296875" style="919"/>
    <col min="1793" max="1793" width="0.26953125" style="919" customWidth="1"/>
    <col min="1794" max="1794" width="13.7265625" style="919" customWidth="1"/>
    <col min="1795" max="1795" width="7" style="919" customWidth="1"/>
    <col min="1796" max="1796" width="12.7265625" style="919" customWidth="1"/>
    <col min="1797" max="1797" width="17.54296875" style="919" customWidth="1"/>
    <col min="1798" max="1798" width="41.7265625" style="919" customWidth="1"/>
    <col min="1799" max="1799" width="5.26953125" style="919" customWidth="1"/>
    <col min="1800" max="2048" width="12.54296875" style="919"/>
    <col min="2049" max="2049" width="0.26953125" style="919" customWidth="1"/>
    <col min="2050" max="2050" width="13.7265625" style="919" customWidth="1"/>
    <col min="2051" max="2051" width="7" style="919" customWidth="1"/>
    <col min="2052" max="2052" width="12.7265625" style="919" customWidth="1"/>
    <col min="2053" max="2053" width="17.54296875" style="919" customWidth="1"/>
    <col min="2054" max="2054" width="41.7265625" style="919" customWidth="1"/>
    <col min="2055" max="2055" width="5.26953125" style="919" customWidth="1"/>
    <col min="2056" max="2304" width="12.54296875" style="919"/>
    <col min="2305" max="2305" width="0.26953125" style="919" customWidth="1"/>
    <col min="2306" max="2306" width="13.7265625" style="919" customWidth="1"/>
    <col min="2307" max="2307" width="7" style="919" customWidth="1"/>
    <col min="2308" max="2308" width="12.7265625" style="919" customWidth="1"/>
    <col min="2309" max="2309" width="17.54296875" style="919" customWidth="1"/>
    <col min="2310" max="2310" width="41.7265625" style="919" customWidth="1"/>
    <col min="2311" max="2311" width="5.26953125" style="919" customWidth="1"/>
    <col min="2312" max="2560" width="12.54296875" style="919"/>
    <col min="2561" max="2561" width="0.26953125" style="919" customWidth="1"/>
    <col min="2562" max="2562" width="13.7265625" style="919" customWidth="1"/>
    <col min="2563" max="2563" width="7" style="919" customWidth="1"/>
    <col min="2564" max="2564" width="12.7265625" style="919" customWidth="1"/>
    <col min="2565" max="2565" width="17.54296875" style="919" customWidth="1"/>
    <col min="2566" max="2566" width="41.7265625" style="919" customWidth="1"/>
    <col min="2567" max="2567" width="5.26953125" style="919" customWidth="1"/>
    <col min="2568" max="2816" width="12.54296875" style="919"/>
    <col min="2817" max="2817" width="0.26953125" style="919" customWidth="1"/>
    <col min="2818" max="2818" width="13.7265625" style="919" customWidth="1"/>
    <col min="2819" max="2819" width="7" style="919" customWidth="1"/>
    <col min="2820" max="2820" width="12.7265625" style="919" customWidth="1"/>
    <col min="2821" max="2821" width="17.54296875" style="919" customWidth="1"/>
    <col min="2822" max="2822" width="41.7265625" style="919" customWidth="1"/>
    <col min="2823" max="2823" width="5.26953125" style="919" customWidth="1"/>
    <col min="2824" max="3072" width="12.54296875" style="919"/>
    <col min="3073" max="3073" width="0.26953125" style="919" customWidth="1"/>
    <col min="3074" max="3074" width="13.7265625" style="919" customWidth="1"/>
    <col min="3075" max="3075" width="7" style="919" customWidth="1"/>
    <col min="3076" max="3076" width="12.7265625" style="919" customWidth="1"/>
    <col min="3077" max="3077" width="17.54296875" style="919" customWidth="1"/>
    <col min="3078" max="3078" width="41.7265625" style="919" customWidth="1"/>
    <col min="3079" max="3079" width="5.26953125" style="919" customWidth="1"/>
    <col min="3080" max="3328" width="12.54296875" style="919"/>
    <col min="3329" max="3329" width="0.26953125" style="919" customWidth="1"/>
    <col min="3330" max="3330" width="13.7265625" style="919" customWidth="1"/>
    <col min="3331" max="3331" width="7" style="919" customWidth="1"/>
    <col min="3332" max="3332" width="12.7265625" style="919" customWidth="1"/>
    <col min="3333" max="3333" width="17.54296875" style="919" customWidth="1"/>
    <col min="3334" max="3334" width="41.7265625" style="919" customWidth="1"/>
    <col min="3335" max="3335" width="5.26953125" style="919" customWidth="1"/>
    <col min="3336" max="3584" width="12.54296875" style="919"/>
    <col min="3585" max="3585" width="0.26953125" style="919" customWidth="1"/>
    <col min="3586" max="3586" width="13.7265625" style="919" customWidth="1"/>
    <col min="3587" max="3587" width="7" style="919" customWidth="1"/>
    <col min="3588" max="3588" width="12.7265625" style="919" customWidth="1"/>
    <col min="3589" max="3589" width="17.54296875" style="919" customWidth="1"/>
    <col min="3590" max="3590" width="41.7265625" style="919" customWidth="1"/>
    <col min="3591" max="3591" width="5.26953125" style="919" customWidth="1"/>
    <col min="3592" max="3840" width="12.54296875" style="919"/>
    <col min="3841" max="3841" width="0.26953125" style="919" customWidth="1"/>
    <col min="3842" max="3842" width="13.7265625" style="919" customWidth="1"/>
    <col min="3843" max="3843" width="7" style="919" customWidth="1"/>
    <col min="3844" max="3844" width="12.7265625" style="919" customWidth="1"/>
    <col min="3845" max="3845" width="17.54296875" style="919" customWidth="1"/>
    <col min="3846" max="3846" width="41.7265625" style="919" customWidth="1"/>
    <col min="3847" max="3847" width="5.26953125" style="919" customWidth="1"/>
    <col min="3848" max="4096" width="12.54296875" style="919"/>
    <col min="4097" max="4097" width="0.26953125" style="919" customWidth="1"/>
    <col min="4098" max="4098" width="13.7265625" style="919" customWidth="1"/>
    <col min="4099" max="4099" width="7" style="919" customWidth="1"/>
    <col min="4100" max="4100" width="12.7265625" style="919" customWidth="1"/>
    <col min="4101" max="4101" width="17.54296875" style="919" customWidth="1"/>
    <col min="4102" max="4102" width="41.7265625" style="919" customWidth="1"/>
    <col min="4103" max="4103" width="5.26953125" style="919" customWidth="1"/>
    <col min="4104" max="4352" width="12.54296875" style="919"/>
    <col min="4353" max="4353" width="0.26953125" style="919" customWidth="1"/>
    <col min="4354" max="4354" width="13.7265625" style="919" customWidth="1"/>
    <col min="4355" max="4355" width="7" style="919" customWidth="1"/>
    <col min="4356" max="4356" width="12.7265625" style="919" customWidth="1"/>
    <col min="4357" max="4357" width="17.54296875" style="919" customWidth="1"/>
    <col min="4358" max="4358" width="41.7265625" style="919" customWidth="1"/>
    <col min="4359" max="4359" width="5.26953125" style="919" customWidth="1"/>
    <col min="4360" max="4608" width="12.54296875" style="919"/>
    <col min="4609" max="4609" width="0.26953125" style="919" customWidth="1"/>
    <col min="4610" max="4610" width="13.7265625" style="919" customWidth="1"/>
    <col min="4611" max="4611" width="7" style="919" customWidth="1"/>
    <col min="4612" max="4612" width="12.7265625" style="919" customWidth="1"/>
    <col min="4613" max="4613" width="17.54296875" style="919" customWidth="1"/>
    <col min="4614" max="4614" width="41.7265625" style="919" customWidth="1"/>
    <col min="4615" max="4615" width="5.26953125" style="919" customWidth="1"/>
    <col min="4616" max="4864" width="12.54296875" style="919"/>
    <col min="4865" max="4865" width="0.26953125" style="919" customWidth="1"/>
    <col min="4866" max="4866" width="13.7265625" style="919" customWidth="1"/>
    <col min="4867" max="4867" width="7" style="919" customWidth="1"/>
    <col min="4868" max="4868" width="12.7265625" style="919" customWidth="1"/>
    <col min="4869" max="4869" width="17.54296875" style="919" customWidth="1"/>
    <col min="4870" max="4870" width="41.7265625" style="919" customWidth="1"/>
    <col min="4871" max="4871" width="5.26953125" style="919" customWidth="1"/>
    <col min="4872" max="5120" width="12.54296875" style="919"/>
    <col min="5121" max="5121" width="0.26953125" style="919" customWidth="1"/>
    <col min="5122" max="5122" width="13.7265625" style="919" customWidth="1"/>
    <col min="5123" max="5123" width="7" style="919" customWidth="1"/>
    <col min="5124" max="5124" width="12.7265625" style="919" customWidth="1"/>
    <col min="5125" max="5125" width="17.54296875" style="919" customWidth="1"/>
    <col min="5126" max="5126" width="41.7265625" style="919" customWidth="1"/>
    <col min="5127" max="5127" width="5.26953125" style="919" customWidth="1"/>
    <col min="5128" max="5376" width="12.54296875" style="919"/>
    <col min="5377" max="5377" width="0.26953125" style="919" customWidth="1"/>
    <col min="5378" max="5378" width="13.7265625" style="919" customWidth="1"/>
    <col min="5379" max="5379" width="7" style="919" customWidth="1"/>
    <col min="5380" max="5380" width="12.7265625" style="919" customWidth="1"/>
    <col min="5381" max="5381" width="17.54296875" style="919" customWidth="1"/>
    <col min="5382" max="5382" width="41.7265625" style="919" customWidth="1"/>
    <col min="5383" max="5383" width="5.26953125" style="919" customWidth="1"/>
    <col min="5384" max="5632" width="12.54296875" style="919"/>
    <col min="5633" max="5633" width="0.26953125" style="919" customWidth="1"/>
    <col min="5634" max="5634" width="13.7265625" style="919" customWidth="1"/>
    <col min="5635" max="5635" width="7" style="919" customWidth="1"/>
    <col min="5636" max="5636" width="12.7265625" style="919" customWidth="1"/>
    <col min="5637" max="5637" width="17.54296875" style="919" customWidth="1"/>
    <col min="5638" max="5638" width="41.7265625" style="919" customWidth="1"/>
    <col min="5639" max="5639" width="5.26953125" style="919" customWidth="1"/>
    <col min="5640" max="5888" width="12.54296875" style="919"/>
    <col min="5889" max="5889" width="0.26953125" style="919" customWidth="1"/>
    <col min="5890" max="5890" width="13.7265625" style="919" customWidth="1"/>
    <col min="5891" max="5891" width="7" style="919" customWidth="1"/>
    <col min="5892" max="5892" width="12.7265625" style="919" customWidth="1"/>
    <col min="5893" max="5893" width="17.54296875" style="919" customWidth="1"/>
    <col min="5894" max="5894" width="41.7265625" style="919" customWidth="1"/>
    <col min="5895" max="5895" width="5.26953125" style="919" customWidth="1"/>
    <col min="5896" max="6144" width="12.54296875" style="919"/>
    <col min="6145" max="6145" width="0.26953125" style="919" customWidth="1"/>
    <col min="6146" max="6146" width="13.7265625" style="919" customWidth="1"/>
    <col min="6147" max="6147" width="7" style="919" customWidth="1"/>
    <col min="6148" max="6148" width="12.7265625" style="919" customWidth="1"/>
    <col min="6149" max="6149" width="17.54296875" style="919" customWidth="1"/>
    <col min="6150" max="6150" width="41.7265625" style="919" customWidth="1"/>
    <col min="6151" max="6151" width="5.26953125" style="919" customWidth="1"/>
    <col min="6152" max="6400" width="12.54296875" style="919"/>
    <col min="6401" max="6401" width="0.26953125" style="919" customWidth="1"/>
    <col min="6402" max="6402" width="13.7265625" style="919" customWidth="1"/>
    <col min="6403" max="6403" width="7" style="919" customWidth="1"/>
    <col min="6404" max="6404" width="12.7265625" style="919" customWidth="1"/>
    <col min="6405" max="6405" width="17.54296875" style="919" customWidth="1"/>
    <col min="6406" max="6406" width="41.7265625" style="919" customWidth="1"/>
    <col min="6407" max="6407" width="5.26953125" style="919" customWidth="1"/>
    <col min="6408" max="6656" width="12.54296875" style="919"/>
    <col min="6657" max="6657" width="0.26953125" style="919" customWidth="1"/>
    <col min="6658" max="6658" width="13.7265625" style="919" customWidth="1"/>
    <col min="6659" max="6659" width="7" style="919" customWidth="1"/>
    <col min="6660" max="6660" width="12.7265625" style="919" customWidth="1"/>
    <col min="6661" max="6661" width="17.54296875" style="919" customWidth="1"/>
    <col min="6662" max="6662" width="41.7265625" style="919" customWidth="1"/>
    <col min="6663" max="6663" width="5.26953125" style="919" customWidth="1"/>
    <col min="6664" max="6912" width="12.54296875" style="919"/>
    <col min="6913" max="6913" width="0.26953125" style="919" customWidth="1"/>
    <col min="6914" max="6914" width="13.7265625" style="919" customWidth="1"/>
    <col min="6915" max="6915" width="7" style="919" customWidth="1"/>
    <col min="6916" max="6916" width="12.7265625" style="919" customWidth="1"/>
    <col min="6917" max="6917" width="17.54296875" style="919" customWidth="1"/>
    <col min="6918" max="6918" width="41.7265625" style="919" customWidth="1"/>
    <col min="6919" max="6919" width="5.26953125" style="919" customWidth="1"/>
    <col min="6920" max="7168" width="12.54296875" style="919"/>
    <col min="7169" max="7169" width="0.26953125" style="919" customWidth="1"/>
    <col min="7170" max="7170" width="13.7265625" style="919" customWidth="1"/>
    <col min="7171" max="7171" width="7" style="919" customWidth="1"/>
    <col min="7172" max="7172" width="12.7265625" style="919" customWidth="1"/>
    <col min="7173" max="7173" width="17.54296875" style="919" customWidth="1"/>
    <col min="7174" max="7174" width="41.7265625" style="919" customWidth="1"/>
    <col min="7175" max="7175" width="5.26953125" style="919" customWidth="1"/>
    <col min="7176" max="7424" width="12.54296875" style="919"/>
    <col min="7425" max="7425" width="0.26953125" style="919" customWidth="1"/>
    <col min="7426" max="7426" width="13.7265625" style="919" customWidth="1"/>
    <col min="7427" max="7427" width="7" style="919" customWidth="1"/>
    <col min="7428" max="7428" width="12.7265625" style="919" customWidth="1"/>
    <col min="7429" max="7429" width="17.54296875" style="919" customWidth="1"/>
    <col min="7430" max="7430" width="41.7265625" style="919" customWidth="1"/>
    <col min="7431" max="7431" width="5.26953125" style="919" customWidth="1"/>
    <col min="7432" max="7680" width="12.54296875" style="919"/>
    <col min="7681" max="7681" width="0.26953125" style="919" customWidth="1"/>
    <col min="7682" max="7682" width="13.7265625" style="919" customWidth="1"/>
    <col min="7683" max="7683" width="7" style="919" customWidth="1"/>
    <col min="7684" max="7684" width="12.7265625" style="919" customWidth="1"/>
    <col min="7685" max="7685" width="17.54296875" style="919" customWidth="1"/>
    <col min="7686" max="7686" width="41.7265625" style="919" customWidth="1"/>
    <col min="7687" max="7687" width="5.26953125" style="919" customWidth="1"/>
    <col min="7688" max="7936" width="12.54296875" style="919"/>
    <col min="7937" max="7937" width="0.26953125" style="919" customWidth="1"/>
    <col min="7938" max="7938" width="13.7265625" style="919" customWidth="1"/>
    <col min="7939" max="7939" width="7" style="919" customWidth="1"/>
    <col min="7940" max="7940" width="12.7265625" style="919" customWidth="1"/>
    <col min="7941" max="7941" width="17.54296875" style="919" customWidth="1"/>
    <col min="7942" max="7942" width="41.7265625" style="919" customWidth="1"/>
    <col min="7943" max="7943" width="5.26953125" style="919" customWidth="1"/>
    <col min="7944" max="8192" width="12.54296875" style="919"/>
    <col min="8193" max="8193" width="0.26953125" style="919" customWidth="1"/>
    <col min="8194" max="8194" width="13.7265625" style="919" customWidth="1"/>
    <col min="8195" max="8195" width="7" style="919" customWidth="1"/>
    <col min="8196" max="8196" width="12.7265625" style="919" customWidth="1"/>
    <col min="8197" max="8197" width="17.54296875" style="919" customWidth="1"/>
    <col min="8198" max="8198" width="41.7265625" style="919" customWidth="1"/>
    <col min="8199" max="8199" width="5.26953125" style="919" customWidth="1"/>
    <col min="8200" max="8448" width="12.54296875" style="919"/>
    <col min="8449" max="8449" width="0.26953125" style="919" customWidth="1"/>
    <col min="8450" max="8450" width="13.7265625" style="919" customWidth="1"/>
    <col min="8451" max="8451" width="7" style="919" customWidth="1"/>
    <col min="8452" max="8452" width="12.7265625" style="919" customWidth="1"/>
    <col min="8453" max="8453" width="17.54296875" style="919" customWidth="1"/>
    <col min="8454" max="8454" width="41.7265625" style="919" customWidth="1"/>
    <col min="8455" max="8455" width="5.26953125" style="919" customWidth="1"/>
    <col min="8456" max="8704" width="12.54296875" style="919"/>
    <col min="8705" max="8705" width="0.26953125" style="919" customWidth="1"/>
    <col min="8706" max="8706" width="13.7265625" style="919" customWidth="1"/>
    <col min="8707" max="8707" width="7" style="919" customWidth="1"/>
    <col min="8708" max="8708" width="12.7265625" style="919" customWidth="1"/>
    <col min="8709" max="8709" width="17.54296875" style="919" customWidth="1"/>
    <col min="8710" max="8710" width="41.7265625" style="919" customWidth="1"/>
    <col min="8711" max="8711" width="5.26953125" style="919" customWidth="1"/>
    <col min="8712" max="8960" width="12.54296875" style="919"/>
    <col min="8961" max="8961" width="0.26953125" style="919" customWidth="1"/>
    <col min="8962" max="8962" width="13.7265625" style="919" customWidth="1"/>
    <col min="8963" max="8963" width="7" style="919" customWidth="1"/>
    <col min="8964" max="8964" width="12.7265625" style="919" customWidth="1"/>
    <col min="8965" max="8965" width="17.54296875" style="919" customWidth="1"/>
    <col min="8966" max="8966" width="41.7265625" style="919" customWidth="1"/>
    <col min="8967" max="8967" width="5.26953125" style="919" customWidth="1"/>
    <col min="8968" max="9216" width="12.54296875" style="919"/>
    <col min="9217" max="9217" width="0.26953125" style="919" customWidth="1"/>
    <col min="9218" max="9218" width="13.7265625" style="919" customWidth="1"/>
    <col min="9219" max="9219" width="7" style="919" customWidth="1"/>
    <col min="9220" max="9220" width="12.7265625" style="919" customWidth="1"/>
    <col min="9221" max="9221" width="17.54296875" style="919" customWidth="1"/>
    <col min="9222" max="9222" width="41.7265625" style="919" customWidth="1"/>
    <col min="9223" max="9223" width="5.26953125" style="919" customWidth="1"/>
    <col min="9224" max="9472" width="12.54296875" style="919"/>
    <col min="9473" max="9473" width="0.26953125" style="919" customWidth="1"/>
    <col min="9474" max="9474" width="13.7265625" style="919" customWidth="1"/>
    <col min="9475" max="9475" width="7" style="919" customWidth="1"/>
    <col min="9476" max="9476" width="12.7265625" style="919" customWidth="1"/>
    <col min="9477" max="9477" width="17.54296875" style="919" customWidth="1"/>
    <col min="9478" max="9478" width="41.7265625" style="919" customWidth="1"/>
    <col min="9479" max="9479" width="5.26953125" style="919" customWidth="1"/>
    <col min="9480" max="9728" width="12.54296875" style="919"/>
    <col min="9729" max="9729" width="0.26953125" style="919" customWidth="1"/>
    <col min="9730" max="9730" width="13.7265625" style="919" customWidth="1"/>
    <col min="9731" max="9731" width="7" style="919" customWidth="1"/>
    <col min="9732" max="9732" width="12.7265625" style="919" customWidth="1"/>
    <col min="9733" max="9733" width="17.54296875" style="919" customWidth="1"/>
    <col min="9734" max="9734" width="41.7265625" style="919" customWidth="1"/>
    <col min="9735" max="9735" width="5.26953125" style="919" customWidth="1"/>
    <col min="9736" max="9984" width="12.54296875" style="919"/>
    <col min="9985" max="9985" width="0.26953125" style="919" customWidth="1"/>
    <col min="9986" max="9986" width="13.7265625" style="919" customWidth="1"/>
    <col min="9987" max="9987" width="7" style="919" customWidth="1"/>
    <col min="9988" max="9988" width="12.7265625" style="919" customWidth="1"/>
    <col min="9989" max="9989" width="17.54296875" style="919" customWidth="1"/>
    <col min="9990" max="9990" width="41.7265625" style="919" customWidth="1"/>
    <col min="9991" max="9991" width="5.26953125" style="919" customWidth="1"/>
    <col min="9992" max="10240" width="12.54296875" style="919"/>
    <col min="10241" max="10241" width="0.26953125" style="919" customWidth="1"/>
    <col min="10242" max="10242" width="13.7265625" style="919" customWidth="1"/>
    <col min="10243" max="10243" width="7" style="919" customWidth="1"/>
    <col min="10244" max="10244" width="12.7265625" style="919" customWidth="1"/>
    <col min="10245" max="10245" width="17.54296875" style="919" customWidth="1"/>
    <col min="10246" max="10246" width="41.7265625" style="919" customWidth="1"/>
    <col min="10247" max="10247" width="5.26953125" style="919" customWidth="1"/>
    <col min="10248" max="10496" width="12.54296875" style="919"/>
    <col min="10497" max="10497" width="0.26953125" style="919" customWidth="1"/>
    <col min="10498" max="10498" width="13.7265625" style="919" customWidth="1"/>
    <col min="10499" max="10499" width="7" style="919" customWidth="1"/>
    <col min="10500" max="10500" width="12.7265625" style="919" customWidth="1"/>
    <col min="10501" max="10501" width="17.54296875" style="919" customWidth="1"/>
    <col min="10502" max="10502" width="41.7265625" style="919" customWidth="1"/>
    <col min="10503" max="10503" width="5.26953125" style="919" customWidth="1"/>
    <col min="10504" max="10752" width="12.54296875" style="919"/>
    <col min="10753" max="10753" width="0.26953125" style="919" customWidth="1"/>
    <col min="10754" max="10754" width="13.7265625" style="919" customWidth="1"/>
    <col min="10755" max="10755" width="7" style="919" customWidth="1"/>
    <col min="10756" max="10756" width="12.7265625" style="919" customWidth="1"/>
    <col min="10757" max="10757" width="17.54296875" style="919" customWidth="1"/>
    <col min="10758" max="10758" width="41.7265625" style="919" customWidth="1"/>
    <col min="10759" max="10759" width="5.26953125" style="919" customWidth="1"/>
    <col min="10760" max="11008" width="12.54296875" style="919"/>
    <col min="11009" max="11009" width="0.26953125" style="919" customWidth="1"/>
    <col min="11010" max="11010" width="13.7265625" style="919" customWidth="1"/>
    <col min="11011" max="11011" width="7" style="919" customWidth="1"/>
    <col min="11012" max="11012" width="12.7265625" style="919" customWidth="1"/>
    <col min="11013" max="11013" width="17.54296875" style="919" customWidth="1"/>
    <col min="11014" max="11014" width="41.7265625" style="919" customWidth="1"/>
    <col min="11015" max="11015" width="5.26953125" style="919" customWidth="1"/>
    <col min="11016" max="11264" width="12.54296875" style="919"/>
    <col min="11265" max="11265" width="0.26953125" style="919" customWidth="1"/>
    <col min="11266" max="11266" width="13.7265625" style="919" customWidth="1"/>
    <col min="11267" max="11267" width="7" style="919" customWidth="1"/>
    <col min="11268" max="11268" width="12.7265625" style="919" customWidth="1"/>
    <col min="11269" max="11269" width="17.54296875" style="919" customWidth="1"/>
    <col min="11270" max="11270" width="41.7265625" style="919" customWidth="1"/>
    <col min="11271" max="11271" width="5.26953125" style="919" customWidth="1"/>
    <col min="11272" max="11520" width="12.54296875" style="919"/>
    <col min="11521" max="11521" width="0.26953125" style="919" customWidth="1"/>
    <col min="11522" max="11522" width="13.7265625" style="919" customWidth="1"/>
    <col min="11523" max="11523" width="7" style="919" customWidth="1"/>
    <col min="11524" max="11524" width="12.7265625" style="919" customWidth="1"/>
    <col min="11525" max="11525" width="17.54296875" style="919" customWidth="1"/>
    <col min="11526" max="11526" width="41.7265625" style="919" customWidth="1"/>
    <col min="11527" max="11527" width="5.26953125" style="919" customWidth="1"/>
    <col min="11528" max="11776" width="12.54296875" style="919"/>
    <col min="11777" max="11777" width="0.26953125" style="919" customWidth="1"/>
    <col min="11778" max="11778" width="13.7265625" style="919" customWidth="1"/>
    <col min="11779" max="11779" width="7" style="919" customWidth="1"/>
    <col min="11780" max="11780" width="12.7265625" style="919" customWidth="1"/>
    <col min="11781" max="11781" width="17.54296875" style="919" customWidth="1"/>
    <col min="11782" max="11782" width="41.7265625" style="919" customWidth="1"/>
    <col min="11783" max="11783" width="5.26953125" style="919" customWidth="1"/>
    <col min="11784" max="12032" width="12.54296875" style="919"/>
    <col min="12033" max="12033" width="0.26953125" style="919" customWidth="1"/>
    <col min="12034" max="12034" width="13.7265625" style="919" customWidth="1"/>
    <col min="12035" max="12035" width="7" style="919" customWidth="1"/>
    <col min="12036" max="12036" width="12.7265625" style="919" customWidth="1"/>
    <col min="12037" max="12037" width="17.54296875" style="919" customWidth="1"/>
    <col min="12038" max="12038" width="41.7265625" style="919" customWidth="1"/>
    <col min="12039" max="12039" width="5.26953125" style="919" customWidth="1"/>
    <col min="12040" max="12288" width="12.54296875" style="919"/>
    <col min="12289" max="12289" width="0.26953125" style="919" customWidth="1"/>
    <col min="12290" max="12290" width="13.7265625" style="919" customWidth="1"/>
    <col min="12291" max="12291" width="7" style="919" customWidth="1"/>
    <col min="12292" max="12292" width="12.7265625" style="919" customWidth="1"/>
    <col min="12293" max="12293" width="17.54296875" style="919" customWidth="1"/>
    <col min="12294" max="12294" width="41.7265625" style="919" customWidth="1"/>
    <col min="12295" max="12295" width="5.26953125" style="919" customWidth="1"/>
    <col min="12296" max="12544" width="12.54296875" style="919"/>
    <col min="12545" max="12545" width="0.26953125" style="919" customWidth="1"/>
    <col min="12546" max="12546" width="13.7265625" style="919" customWidth="1"/>
    <col min="12547" max="12547" width="7" style="919" customWidth="1"/>
    <col min="12548" max="12548" width="12.7265625" style="919" customWidth="1"/>
    <col min="12549" max="12549" width="17.54296875" style="919" customWidth="1"/>
    <col min="12550" max="12550" width="41.7265625" style="919" customWidth="1"/>
    <col min="12551" max="12551" width="5.26953125" style="919" customWidth="1"/>
    <col min="12552" max="12800" width="12.54296875" style="919"/>
    <col min="12801" max="12801" width="0.26953125" style="919" customWidth="1"/>
    <col min="12802" max="12802" width="13.7265625" style="919" customWidth="1"/>
    <col min="12803" max="12803" width="7" style="919" customWidth="1"/>
    <col min="12804" max="12804" width="12.7265625" style="919" customWidth="1"/>
    <col min="12805" max="12805" width="17.54296875" style="919" customWidth="1"/>
    <col min="12806" max="12806" width="41.7265625" style="919" customWidth="1"/>
    <col min="12807" max="12807" width="5.26953125" style="919" customWidth="1"/>
    <col min="12808" max="13056" width="12.54296875" style="919"/>
    <col min="13057" max="13057" width="0.26953125" style="919" customWidth="1"/>
    <col min="13058" max="13058" width="13.7265625" style="919" customWidth="1"/>
    <col min="13059" max="13059" width="7" style="919" customWidth="1"/>
    <col min="13060" max="13060" width="12.7265625" style="919" customWidth="1"/>
    <col min="13061" max="13061" width="17.54296875" style="919" customWidth="1"/>
    <col min="13062" max="13062" width="41.7265625" style="919" customWidth="1"/>
    <col min="13063" max="13063" width="5.26953125" style="919" customWidth="1"/>
    <col min="13064" max="13312" width="12.54296875" style="919"/>
    <col min="13313" max="13313" width="0.26953125" style="919" customWidth="1"/>
    <col min="13314" max="13314" width="13.7265625" style="919" customWidth="1"/>
    <col min="13315" max="13315" width="7" style="919" customWidth="1"/>
    <col min="13316" max="13316" width="12.7265625" style="919" customWidth="1"/>
    <col min="13317" max="13317" width="17.54296875" style="919" customWidth="1"/>
    <col min="13318" max="13318" width="41.7265625" style="919" customWidth="1"/>
    <col min="13319" max="13319" width="5.26953125" style="919" customWidth="1"/>
    <col min="13320" max="13568" width="12.54296875" style="919"/>
    <col min="13569" max="13569" width="0.26953125" style="919" customWidth="1"/>
    <col min="13570" max="13570" width="13.7265625" style="919" customWidth="1"/>
    <col min="13571" max="13571" width="7" style="919" customWidth="1"/>
    <col min="13572" max="13572" width="12.7265625" style="919" customWidth="1"/>
    <col min="13573" max="13573" width="17.54296875" style="919" customWidth="1"/>
    <col min="13574" max="13574" width="41.7265625" style="919" customWidth="1"/>
    <col min="13575" max="13575" width="5.26953125" style="919" customWidth="1"/>
    <col min="13576" max="13824" width="12.54296875" style="919"/>
    <col min="13825" max="13825" width="0.26953125" style="919" customWidth="1"/>
    <col min="13826" max="13826" width="13.7265625" style="919" customWidth="1"/>
    <col min="13827" max="13827" width="7" style="919" customWidth="1"/>
    <col min="13828" max="13828" width="12.7265625" style="919" customWidth="1"/>
    <col min="13829" max="13829" width="17.54296875" style="919" customWidth="1"/>
    <col min="13830" max="13830" width="41.7265625" style="919" customWidth="1"/>
    <col min="13831" max="13831" width="5.26953125" style="919" customWidth="1"/>
    <col min="13832" max="14080" width="12.54296875" style="919"/>
    <col min="14081" max="14081" width="0.26953125" style="919" customWidth="1"/>
    <col min="14082" max="14082" width="13.7265625" style="919" customWidth="1"/>
    <col min="14083" max="14083" width="7" style="919" customWidth="1"/>
    <col min="14084" max="14084" width="12.7265625" style="919" customWidth="1"/>
    <col min="14085" max="14085" width="17.54296875" style="919" customWidth="1"/>
    <col min="14086" max="14086" width="41.7265625" style="919" customWidth="1"/>
    <col min="14087" max="14087" width="5.26953125" style="919" customWidth="1"/>
    <col min="14088" max="14336" width="12.54296875" style="919"/>
    <col min="14337" max="14337" width="0.26953125" style="919" customWidth="1"/>
    <col min="14338" max="14338" width="13.7265625" style="919" customWidth="1"/>
    <col min="14339" max="14339" width="7" style="919" customWidth="1"/>
    <col min="14340" max="14340" width="12.7265625" style="919" customWidth="1"/>
    <col min="14341" max="14341" width="17.54296875" style="919" customWidth="1"/>
    <col min="14342" max="14342" width="41.7265625" style="919" customWidth="1"/>
    <col min="14343" max="14343" width="5.26953125" style="919" customWidth="1"/>
    <col min="14344" max="14592" width="12.54296875" style="919"/>
    <col min="14593" max="14593" width="0.26953125" style="919" customWidth="1"/>
    <col min="14594" max="14594" width="13.7265625" style="919" customWidth="1"/>
    <col min="14595" max="14595" width="7" style="919" customWidth="1"/>
    <col min="14596" max="14596" width="12.7265625" style="919" customWidth="1"/>
    <col min="14597" max="14597" width="17.54296875" style="919" customWidth="1"/>
    <col min="14598" max="14598" width="41.7265625" style="919" customWidth="1"/>
    <col min="14599" max="14599" width="5.26953125" style="919" customWidth="1"/>
    <col min="14600" max="14848" width="12.54296875" style="919"/>
    <col min="14849" max="14849" width="0.26953125" style="919" customWidth="1"/>
    <col min="14850" max="14850" width="13.7265625" style="919" customWidth="1"/>
    <col min="14851" max="14851" width="7" style="919" customWidth="1"/>
    <col min="14852" max="14852" width="12.7265625" style="919" customWidth="1"/>
    <col min="14853" max="14853" width="17.54296875" style="919" customWidth="1"/>
    <col min="14854" max="14854" width="41.7265625" style="919" customWidth="1"/>
    <col min="14855" max="14855" width="5.26953125" style="919" customWidth="1"/>
    <col min="14856" max="15104" width="12.54296875" style="919"/>
    <col min="15105" max="15105" width="0.26953125" style="919" customWidth="1"/>
    <col min="15106" max="15106" width="13.7265625" style="919" customWidth="1"/>
    <col min="15107" max="15107" width="7" style="919" customWidth="1"/>
    <col min="15108" max="15108" width="12.7265625" style="919" customWidth="1"/>
    <col min="15109" max="15109" width="17.54296875" style="919" customWidth="1"/>
    <col min="15110" max="15110" width="41.7265625" style="919" customWidth="1"/>
    <col min="15111" max="15111" width="5.26953125" style="919" customWidth="1"/>
    <col min="15112" max="15360" width="12.54296875" style="919"/>
    <col min="15361" max="15361" width="0.26953125" style="919" customWidth="1"/>
    <col min="15362" max="15362" width="13.7265625" style="919" customWidth="1"/>
    <col min="15363" max="15363" width="7" style="919" customWidth="1"/>
    <col min="15364" max="15364" width="12.7265625" style="919" customWidth="1"/>
    <col min="15365" max="15365" width="17.54296875" style="919" customWidth="1"/>
    <col min="15366" max="15366" width="41.7265625" style="919" customWidth="1"/>
    <col min="15367" max="15367" width="5.26953125" style="919" customWidth="1"/>
    <col min="15368" max="15616" width="12.54296875" style="919"/>
    <col min="15617" max="15617" width="0.26953125" style="919" customWidth="1"/>
    <col min="15618" max="15618" width="13.7265625" style="919" customWidth="1"/>
    <col min="15619" max="15619" width="7" style="919" customWidth="1"/>
    <col min="15620" max="15620" width="12.7265625" style="919" customWidth="1"/>
    <col min="15621" max="15621" width="17.54296875" style="919" customWidth="1"/>
    <col min="15622" max="15622" width="41.7265625" style="919" customWidth="1"/>
    <col min="15623" max="15623" width="5.26953125" style="919" customWidth="1"/>
    <col min="15624" max="15872" width="12.54296875" style="919"/>
    <col min="15873" max="15873" width="0.26953125" style="919" customWidth="1"/>
    <col min="15874" max="15874" width="13.7265625" style="919" customWidth="1"/>
    <col min="15875" max="15875" width="7" style="919" customWidth="1"/>
    <col min="15876" max="15876" width="12.7265625" style="919" customWidth="1"/>
    <col min="15877" max="15877" width="17.54296875" style="919" customWidth="1"/>
    <col min="15878" max="15878" width="41.7265625" style="919" customWidth="1"/>
    <col min="15879" max="15879" width="5.26953125" style="919" customWidth="1"/>
    <col min="15880" max="16128" width="12.54296875" style="919"/>
    <col min="16129" max="16129" width="0.26953125" style="919" customWidth="1"/>
    <col min="16130" max="16130" width="13.7265625" style="919" customWidth="1"/>
    <col min="16131" max="16131" width="7" style="919" customWidth="1"/>
    <col min="16132" max="16132" width="12.7265625" style="919" customWidth="1"/>
    <col min="16133" max="16133" width="17.54296875" style="919" customWidth="1"/>
    <col min="16134" max="16134" width="41.7265625" style="919" customWidth="1"/>
    <col min="16135" max="16135" width="5.26953125" style="919" customWidth="1"/>
    <col min="16136" max="16384" width="12.54296875" style="919"/>
  </cols>
  <sheetData>
    <row r="1" spans="1:8" s="915" customFormat="1" ht="18" customHeight="1" thickBot="1">
      <c r="A1" s="912"/>
      <c r="B1" s="913" t="str">
        <f>'Annual Report'!$A$2</f>
        <v>Road Initials:    GTC           Year  2013</v>
      </c>
      <c r="C1" s="912"/>
      <c r="D1" s="912"/>
      <c r="E1" s="912"/>
      <c r="F1" s="912"/>
      <c r="G1" s="914">
        <v>25</v>
      </c>
    </row>
    <row r="2" spans="1:8" ht="30" customHeight="1">
      <c r="A2" s="916"/>
      <c r="B2" s="2253" t="s">
        <v>1585</v>
      </c>
      <c r="C2" s="917"/>
      <c r="D2" s="917"/>
      <c r="E2" s="917"/>
      <c r="F2" s="917"/>
      <c r="G2" s="918"/>
    </row>
    <row r="3" spans="1:8" ht="9" customHeight="1">
      <c r="A3" s="916"/>
      <c r="B3" s="2254"/>
      <c r="C3" s="923"/>
      <c r="D3" s="923"/>
      <c r="E3" s="923"/>
      <c r="F3" s="923"/>
      <c r="G3" s="1069"/>
    </row>
    <row r="4" spans="1:8" ht="11.25" customHeight="1">
      <c r="A4" s="916"/>
      <c r="B4" s="920" t="s">
        <v>1154</v>
      </c>
      <c r="C4" s="921"/>
      <c r="D4" s="922"/>
      <c r="E4" s="923"/>
      <c r="F4" s="923"/>
      <c r="G4" s="924"/>
      <c r="H4" s="916"/>
    </row>
    <row r="5" spans="1:8" ht="11.25" customHeight="1">
      <c r="A5" s="916"/>
      <c r="B5" s="920" t="s">
        <v>1586</v>
      </c>
      <c r="C5" s="925"/>
      <c r="D5" s="922"/>
      <c r="E5" s="923"/>
      <c r="F5" s="923"/>
      <c r="G5" s="924"/>
      <c r="H5" s="926"/>
    </row>
    <row r="6" spans="1:8" ht="11.25" customHeight="1">
      <c r="A6" s="916"/>
      <c r="B6" s="920" t="s">
        <v>1155</v>
      </c>
      <c r="C6" s="925"/>
      <c r="D6" s="922"/>
      <c r="E6" s="923"/>
      <c r="F6" s="923"/>
      <c r="G6" s="924"/>
      <c r="H6" s="916"/>
    </row>
    <row r="7" spans="1:8" ht="11.25" customHeight="1">
      <c r="A7" s="916"/>
      <c r="B7" s="920" t="s">
        <v>1587</v>
      </c>
      <c r="C7" s="925"/>
      <c r="D7" s="922"/>
      <c r="E7" s="923"/>
      <c r="F7" s="923"/>
      <c r="G7" s="924"/>
      <c r="H7" s="916"/>
    </row>
    <row r="8" spans="1:8" ht="11.25" customHeight="1">
      <c r="A8" s="916"/>
      <c r="B8" s="920" t="s">
        <v>1156</v>
      </c>
      <c r="C8" s="925"/>
      <c r="D8" s="922"/>
      <c r="E8" s="923"/>
      <c r="F8" s="923"/>
      <c r="G8" s="924"/>
      <c r="H8" s="916"/>
    </row>
    <row r="9" spans="1:8" ht="11.25" customHeight="1">
      <c r="A9" s="916"/>
      <c r="B9" s="920"/>
      <c r="C9" s="925"/>
      <c r="D9" s="922"/>
      <c r="E9" s="923"/>
      <c r="F9" s="923"/>
      <c r="G9" s="924"/>
      <c r="H9" s="916"/>
    </row>
    <row r="10" spans="1:8" ht="11.25" customHeight="1">
      <c r="A10" s="916"/>
      <c r="B10" s="920" t="s">
        <v>1157</v>
      </c>
      <c r="C10" s="921"/>
      <c r="D10" s="922"/>
      <c r="E10" s="923"/>
      <c r="F10" s="923"/>
      <c r="G10" s="924"/>
      <c r="H10" s="916"/>
    </row>
    <row r="11" spans="1:8" ht="11.25" customHeight="1">
      <c r="A11" s="916"/>
      <c r="B11" s="927"/>
      <c r="C11" s="921"/>
      <c r="D11" s="922"/>
      <c r="E11" s="923"/>
      <c r="F11" s="923"/>
      <c r="G11" s="924"/>
      <c r="H11" s="916"/>
    </row>
    <row r="12" spans="1:8" ht="11.25" customHeight="1">
      <c r="A12" s="916"/>
      <c r="B12" s="927"/>
      <c r="C12" s="921" t="s">
        <v>173</v>
      </c>
      <c r="D12" s="928" t="s">
        <v>1158</v>
      </c>
      <c r="E12" s="235"/>
      <c r="F12" s="925"/>
      <c r="G12" s="924"/>
      <c r="H12" s="916"/>
    </row>
    <row r="13" spans="1:8" ht="11.25" customHeight="1">
      <c r="A13" s="916"/>
      <c r="B13" s="929"/>
      <c r="C13" s="930"/>
      <c r="D13" s="922" t="s">
        <v>1159</v>
      </c>
      <c r="E13" s="235"/>
      <c r="F13" s="925"/>
      <c r="G13" s="924"/>
      <c r="H13" s="916"/>
    </row>
    <row r="14" spans="1:8" ht="11.25" customHeight="1">
      <c r="A14" s="916"/>
      <c r="B14" s="929"/>
      <c r="C14" s="930"/>
      <c r="D14" s="922" t="s">
        <v>1160</v>
      </c>
      <c r="E14" s="235"/>
      <c r="F14" s="925"/>
      <c r="G14" s="924"/>
      <c r="H14" s="916"/>
    </row>
    <row r="15" spans="1:8" ht="11.25" customHeight="1">
      <c r="A15" s="916"/>
      <c r="B15" s="929"/>
      <c r="C15" s="930"/>
      <c r="D15" s="922" t="s">
        <v>1161</v>
      </c>
      <c r="E15" s="235"/>
      <c r="F15" s="925"/>
      <c r="G15" s="924"/>
      <c r="H15" s="916"/>
    </row>
    <row r="16" spans="1:8" ht="11.25" customHeight="1">
      <c r="A16" s="916"/>
      <c r="B16" s="929"/>
      <c r="C16" s="930"/>
      <c r="D16" s="922" t="s">
        <v>1162</v>
      </c>
      <c r="E16" s="235"/>
      <c r="F16" s="925"/>
      <c r="G16" s="924"/>
      <c r="H16" s="916"/>
    </row>
    <row r="17" spans="1:8" ht="11.25" customHeight="1">
      <c r="A17" s="916"/>
      <c r="B17" s="929"/>
      <c r="C17" s="921" t="s">
        <v>174</v>
      </c>
      <c r="D17" s="928" t="s">
        <v>1163</v>
      </c>
      <c r="E17" s="235"/>
      <c r="F17" s="923"/>
      <c r="G17" s="924"/>
      <c r="H17" s="916"/>
    </row>
    <row r="18" spans="1:8" ht="11.25" customHeight="1">
      <c r="A18" s="916"/>
      <c r="B18" s="929"/>
      <c r="C18" s="921" t="s">
        <v>175</v>
      </c>
      <c r="D18" s="928" t="s">
        <v>1321</v>
      </c>
      <c r="E18" s="235"/>
      <c r="F18" s="923"/>
      <c r="G18" s="924"/>
      <c r="H18" s="916"/>
    </row>
    <row r="19" spans="1:8" ht="11.25" customHeight="1">
      <c r="A19" s="916"/>
      <c r="B19" s="929"/>
      <c r="C19" s="921" t="s">
        <v>176</v>
      </c>
      <c r="D19" s="928" t="s">
        <v>1322</v>
      </c>
      <c r="E19" s="235"/>
      <c r="F19" s="923"/>
      <c r="G19" s="924"/>
      <c r="H19" s="916"/>
    </row>
    <row r="20" spans="1:8" ht="11.25" customHeight="1">
      <c r="A20" s="916"/>
      <c r="B20" s="929"/>
      <c r="C20" s="921" t="s">
        <v>177</v>
      </c>
      <c r="D20" s="928" t="s">
        <v>1323</v>
      </c>
      <c r="E20" s="235"/>
      <c r="F20" s="923"/>
      <c r="G20" s="924"/>
      <c r="H20" s="916"/>
    </row>
    <row r="21" spans="1:8" ht="11.25" customHeight="1">
      <c r="A21" s="916"/>
      <c r="B21" s="929"/>
      <c r="C21" s="925"/>
      <c r="D21" s="928"/>
      <c r="E21" s="928"/>
      <c r="F21" s="923"/>
      <c r="G21" s="924"/>
      <c r="H21" s="916"/>
    </row>
    <row r="22" spans="1:8" ht="11.25" customHeight="1">
      <c r="A22" s="916"/>
      <c r="B22" s="927" t="s">
        <v>1588</v>
      </c>
      <c r="C22" s="921"/>
      <c r="D22" s="928"/>
      <c r="E22" s="925"/>
      <c r="F22" s="925"/>
      <c r="G22" s="924"/>
      <c r="H22" s="916"/>
    </row>
    <row r="23" spans="1:8" ht="11.25" customHeight="1">
      <c r="A23" s="916"/>
      <c r="B23" s="927"/>
      <c r="C23" s="921"/>
      <c r="D23" s="928"/>
      <c r="E23" s="925"/>
      <c r="F23" s="925"/>
      <c r="G23" s="924"/>
      <c r="H23" s="916"/>
    </row>
    <row r="24" spans="1:8" ht="11.25" customHeight="1">
      <c r="A24" s="916"/>
      <c r="B24" s="920" t="s">
        <v>1324</v>
      </c>
      <c r="C24" s="921"/>
      <c r="D24" s="928"/>
      <c r="E24" s="923"/>
      <c r="F24" s="923"/>
      <c r="G24" s="924"/>
      <c r="H24" s="916"/>
    </row>
    <row r="25" spans="1:8" ht="11.25" customHeight="1">
      <c r="A25" s="916"/>
      <c r="B25" s="920" t="s">
        <v>1589</v>
      </c>
      <c r="C25" s="925"/>
      <c r="D25" s="922"/>
      <c r="E25" s="923"/>
      <c r="F25" s="923"/>
      <c r="G25" s="924"/>
      <c r="H25" s="916"/>
    </row>
    <row r="26" spans="1:8" ht="11.25" customHeight="1">
      <c r="A26" s="916"/>
      <c r="B26" s="927"/>
      <c r="C26" s="925"/>
      <c r="D26" s="922"/>
      <c r="E26" s="923"/>
      <c r="F26" s="923"/>
      <c r="G26" s="924"/>
      <c r="H26" s="916"/>
    </row>
    <row r="27" spans="1:8" ht="11.25" customHeight="1">
      <c r="A27" s="916"/>
      <c r="B27" s="929"/>
      <c r="C27" s="931" t="s">
        <v>1325</v>
      </c>
      <c r="D27" s="932" t="s">
        <v>1326</v>
      </c>
      <c r="E27" s="235"/>
      <c r="F27" s="235"/>
      <c r="G27" s="924"/>
      <c r="H27" s="916"/>
    </row>
    <row r="28" spans="1:8" ht="11.25" customHeight="1">
      <c r="A28" s="916"/>
      <c r="B28" s="929"/>
      <c r="C28" s="931"/>
      <c r="D28" s="932"/>
      <c r="E28" s="235"/>
      <c r="F28" s="235"/>
      <c r="G28" s="924"/>
      <c r="H28" s="916"/>
    </row>
    <row r="29" spans="1:8" ht="11.25" customHeight="1">
      <c r="A29" s="916"/>
      <c r="B29" s="929"/>
      <c r="C29" s="921" t="s">
        <v>1327</v>
      </c>
      <c r="D29" s="928" t="s">
        <v>1328</v>
      </c>
      <c r="E29" s="235"/>
      <c r="F29" s="235"/>
      <c r="G29" s="924"/>
      <c r="H29" s="916"/>
    </row>
    <row r="30" spans="1:8" ht="11.25" customHeight="1">
      <c r="A30" s="916"/>
      <c r="B30" s="929"/>
      <c r="C30" s="921" t="s">
        <v>1329</v>
      </c>
      <c r="D30" s="928" t="s">
        <v>1330</v>
      </c>
      <c r="E30" s="235"/>
      <c r="F30" s="235"/>
      <c r="G30" s="924"/>
      <c r="H30" s="916"/>
    </row>
    <row r="31" spans="1:8" ht="11.25" customHeight="1">
      <c r="A31" s="916"/>
      <c r="B31" s="929"/>
      <c r="C31" s="921" t="s">
        <v>1331</v>
      </c>
      <c r="D31" s="928" t="s">
        <v>1332</v>
      </c>
      <c r="E31" s="235"/>
      <c r="F31" s="235"/>
      <c r="G31" s="924"/>
      <c r="H31" s="916"/>
    </row>
    <row r="32" spans="1:8" ht="11.25" customHeight="1">
      <c r="A32" s="916"/>
      <c r="B32" s="929"/>
      <c r="C32" s="921" t="s">
        <v>1333</v>
      </c>
      <c r="D32" s="928" t="s">
        <v>1334</v>
      </c>
      <c r="E32" s="235"/>
      <c r="F32" s="235"/>
      <c r="G32" s="924"/>
      <c r="H32" s="916"/>
    </row>
    <row r="33" spans="1:8" ht="11.25" customHeight="1">
      <c r="A33" s="916"/>
      <c r="B33" s="929"/>
      <c r="C33" s="921" t="s">
        <v>1335</v>
      </c>
      <c r="D33" s="928" t="s">
        <v>1336</v>
      </c>
      <c r="E33" s="235"/>
      <c r="F33" s="235"/>
      <c r="G33" s="924"/>
      <c r="H33" s="916"/>
    </row>
    <row r="34" spans="1:8" ht="11.25" customHeight="1">
      <c r="A34" s="916"/>
      <c r="B34" s="929"/>
      <c r="C34" s="921" t="s">
        <v>1337</v>
      </c>
      <c r="D34" s="928" t="s">
        <v>1338</v>
      </c>
      <c r="E34" s="235"/>
      <c r="F34" s="235"/>
      <c r="G34" s="924"/>
      <c r="H34" s="916"/>
    </row>
    <row r="35" spans="1:8" ht="11.25" customHeight="1">
      <c r="A35" s="916"/>
      <c r="B35" s="929"/>
      <c r="C35" s="921" t="s">
        <v>1339</v>
      </c>
      <c r="D35" s="928" t="s">
        <v>1340</v>
      </c>
      <c r="E35" s="235"/>
      <c r="F35" s="235"/>
      <c r="G35" s="924"/>
      <c r="H35" s="916"/>
    </row>
    <row r="36" spans="1:8" ht="11.25" customHeight="1">
      <c r="A36" s="916"/>
      <c r="B36" s="929"/>
      <c r="C36" s="921" t="s">
        <v>1341</v>
      </c>
      <c r="D36" s="928" t="s">
        <v>1342</v>
      </c>
      <c r="E36" s="235"/>
      <c r="F36" s="235"/>
      <c r="G36" s="924"/>
      <c r="H36" s="916"/>
    </row>
    <row r="37" spans="1:8" ht="11.25" customHeight="1">
      <c r="A37" s="916"/>
      <c r="B37" s="929"/>
      <c r="C37" s="921" t="s">
        <v>1343</v>
      </c>
      <c r="D37" s="928" t="s">
        <v>1344</v>
      </c>
      <c r="E37" s="235"/>
      <c r="F37" s="235"/>
      <c r="G37" s="924"/>
      <c r="H37" s="916"/>
    </row>
    <row r="38" spans="1:8" ht="11.25" customHeight="1">
      <c r="A38" s="916"/>
      <c r="B38" s="929"/>
      <c r="C38" s="921" t="s">
        <v>618</v>
      </c>
      <c r="D38" s="928" t="s">
        <v>1345</v>
      </c>
      <c r="E38" s="235"/>
      <c r="F38" s="235"/>
      <c r="G38" s="924"/>
      <c r="H38" s="916"/>
    </row>
    <row r="39" spans="1:8" ht="11.25" customHeight="1">
      <c r="A39" s="916"/>
      <c r="B39" s="929"/>
      <c r="C39" s="925"/>
      <c r="D39" s="925"/>
      <c r="E39" s="933"/>
      <c r="F39" s="928"/>
      <c r="G39" s="924"/>
      <c r="H39" s="916"/>
    </row>
    <row r="40" spans="1:8" ht="11.25" customHeight="1">
      <c r="A40" s="916"/>
      <c r="B40" s="920" t="s">
        <v>1151</v>
      </c>
      <c r="C40" s="921"/>
      <c r="D40" s="922"/>
      <c r="E40" s="923"/>
      <c r="F40" s="923"/>
      <c r="G40" s="924"/>
      <c r="H40" s="916"/>
    </row>
    <row r="41" spans="1:8" ht="11.25" customHeight="1">
      <c r="A41" s="916"/>
      <c r="B41" s="920" t="s">
        <v>1590</v>
      </c>
      <c r="C41" s="925"/>
      <c r="D41" s="922"/>
      <c r="E41" s="923"/>
      <c r="F41" s="923"/>
      <c r="G41" s="924"/>
      <c r="H41" s="916"/>
    </row>
    <row r="42" spans="1:8" ht="11.25" customHeight="1">
      <c r="A42" s="916"/>
      <c r="B42" s="920" t="s">
        <v>1286</v>
      </c>
      <c r="C42" s="925"/>
      <c r="D42" s="922"/>
      <c r="E42" s="923"/>
      <c r="F42" s="923"/>
      <c r="G42" s="924"/>
      <c r="H42" s="916"/>
    </row>
    <row r="43" spans="1:8" ht="11.25" customHeight="1">
      <c r="A43" s="916"/>
      <c r="B43" s="920" t="s">
        <v>1287</v>
      </c>
      <c r="C43" s="925"/>
      <c r="D43" s="922"/>
      <c r="E43" s="923"/>
      <c r="F43" s="923"/>
      <c r="G43" s="924"/>
      <c r="H43" s="916"/>
    </row>
    <row r="44" spans="1:8" ht="11.25" customHeight="1">
      <c r="A44" s="916"/>
      <c r="B44" s="920" t="s">
        <v>1288</v>
      </c>
      <c r="C44" s="925"/>
      <c r="D44" s="922"/>
      <c r="E44" s="923"/>
      <c r="F44" s="923"/>
      <c r="G44" s="924"/>
      <c r="H44" s="916"/>
    </row>
    <row r="45" spans="1:8" ht="11.25" customHeight="1">
      <c r="A45" s="916"/>
      <c r="B45" s="927"/>
      <c r="C45" s="925"/>
      <c r="D45" s="922"/>
      <c r="E45" s="923"/>
      <c r="F45" s="923"/>
      <c r="G45" s="924"/>
      <c r="H45" s="916"/>
    </row>
    <row r="46" spans="1:8" ht="11.25" customHeight="1">
      <c r="A46" s="916"/>
      <c r="B46" s="920" t="s">
        <v>1289</v>
      </c>
      <c r="C46" s="921"/>
      <c r="D46" s="922"/>
      <c r="E46" s="923"/>
      <c r="F46" s="923"/>
      <c r="G46" s="924"/>
      <c r="H46" s="916"/>
    </row>
    <row r="47" spans="1:8" ht="11.25" customHeight="1">
      <c r="A47" s="916"/>
      <c r="B47" s="920" t="s">
        <v>1290</v>
      </c>
      <c r="C47" s="925"/>
      <c r="D47" s="922"/>
      <c r="E47" s="923"/>
      <c r="F47" s="923"/>
      <c r="G47" s="924"/>
      <c r="H47" s="916"/>
    </row>
    <row r="48" spans="1:8" ht="11.25" customHeight="1">
      <c r="A48" s="916"/>
      <c r="B48" s="920" t="s">
        <v>1291</v>
      </c>
      <c r="C48" s="925"/>
      <c r="D48" s="922"/>
      <c r="E48" s="923"/>
      <c r="F48" s="923"/>
      <c r="G48" s="924"/>
      <c r="H48" s="916"/>
    </row>
    <row r="49" spans="1:8" ht="11.25" customHeight="1">
      <c r="A49" s="916"/>
      <c r="B49" s="927"/>
      <c r="C49" s="925"/>
      <c r="D49" s="922"/>
      <c r="E49" s="923"/>
      <c r="F49" s="923"/>
      <c r="G49" s="924"/>
      <c r="H49" s="916"/>
    </row>
    <row r="50" spans="1:8" ht="11.25" customHeight="1">
      <c r="A50" s="916"/>
      <c r="B50" s="920" t="s">
        <v>1292</v>
      </c>
      <c r="C50" s="921"/>
      <c r="D50" s="922"/>
      <c r="E50" s="923"/>
      <c r="F50" s="923"/>
      <c r="G50" s="924"/>
      <c r="H50" s="916"/>
    </row>
    <row r="51" spans="1:8" ht="11.25" customHeight="1">
      <c r="A51" s="916"/>
      <c r="B51" s="920" t="s">
        <v>1293</v>
      </c>
      <c r="C51" s="925"/>
      <c r="D51" s="922"/>
      <c r="E51" s="923"/>
      <c r="F51" s="923"/>
      <c r="G51" s="924"/>
      <c r="H51" s="916"/>
    </row>
    <row r="52" spans="1:8" ht="11.25" customHeight="1">
      <c r="A52" s="916"/>
      <c r="B52" s="920" t="s">
        <v>1591</v>
      </c>
      <c r="C52" s="925"/>
      <c r="D52" s="922"/>
      <c r="E52" s="923"/>
      <c r="F52" s="923"/>
      <c r="G52" s="924"/>
      <c r="H52" s="916"/>
    </row>
    <row r="53" spans="1:8" ht="11.25" customHeight="1">
      <c r="A53" s="916"/>
      <c r="B53" s="920" t="s">
        <v>1294</v>
      </c>
      <c r="C53" s="925"/>
      <c r="D53" s="922"/>
      <c r="E53" s="923"/>
      <c r="F53" s="923"/>
      <c r="G53" s="924"/>
      <c r="H53" s="916"/>
    </row>
    <row r="54" spans="1:8" ht="11.25" customHeight="1">
      <c r="A54" s="916"/>
      <c r="B54" s="927"/>
      <c r="C54" s="925"/>
      <c r="D54" s="922"/>
      <c r="E54" s="923"/>
      <c r="F54" s="923"/>
      <c r="G54" s="924"/>
      <c r="H54" s="916"/>
    </row>
    <row r="55" spans="1:8" ht="11.25" customHeight="1">
      <c r="A55" s="916"/>
      <c r="B55" s="927" t="s">
        <v>1592</v>
      </c>
      <c r="C55" s="921"/>
      <c r="D55" s="928"/>
      <c r="E55" s="923"/>
      <c r="F55" s="923"/>
      <c r="G55" s="924"/>
      <c r="H55" s="916"/>
    </row>
    <row r="56" spans="1:8" ht="11.25" customHeight="1">
      <c r="A56" s="916"/>
      <c r="B56" s="927"/>
      <c r="C56" s="921"/>
      <c r="D56" s="928"/>
      <c r="E56" s="923"/>
      <c r="F56" s="923"/>
      <c r="G56" s="924"/>
      <c r="H56" s="916"/>
    </row>
    <row r="57" spans="1:8" ht="11.25" customHeight="1">
      <c r="A57" s="916"/>
      <c r="B57" s="927" t="s">
        <v>364</v>
      </c>
      <c r="C57" s="921"/>
      <c r="D57" s="922"/>
      <c r="E57" s="923"/>
      <c r="F57" s="923"/>
      <c r="G57" s="924"/>
      <c r="H57" s="916"/>
    </row>
    <row r="58" spans="1:8" ht="11.25" customHeight="1">
      <c r="A58" s="916"/>
      <c r="B58" s="927"/>
      <c r="C58" s="921"/>
      <c r="D58" s="922"/>
      <c r="E58" s="923"/>
      <c r="F58" s="923"/>
      <c r="G58" s="924"/>
      <c r="H58" s="916"/>
    </row>
    <row r="59" spans="1:8" ht="11.25" customHeight="1">
      <c r="A59" s="916"/>
      <c r="B59" s="927" t="s">
        <v>365</v>
      </c>
      <c r="C59" s="921"/>
      <c r="D59" s="922"/>
      <c r="E59" s="923"/>
      <c r="F59" s="923"/>
      <c r="G59" s="924"/>
      <c r="H59" s="916"/>
    </row>
    <row r="60" spans="1:8" ht="11.25" customHeight="1">
      <c r="A60" s="916"/>
      <c r="B60" s="927"/>
      <c r="C60" s="921"/>
      <c r="D60" s="922"/>
      <c r="E60" s="923"/>
      <c r="F60" s="923"/>
      <c r="G60" s="924"/>
      <c r="H60" s="916"/>
    </row>
    <row r="61" spans="1:8" ht="11.25" customHeight="1">
      <c r="A61" s="916"/>
      <c r="B61" s="920" t="s">
        <v>366</v>
      </c>
      <c r="C61" s="921"/>
      <c r="D61" s="922"/>
      <c r="E61" s="923"/>
      <c r="F61" s="923"/>
      <c r="G61" s="924"/>
      <c r="H61" s="916"/>
    </row>
    <row r="62" spans="1:8" ht="11.25" customHeight="1">
      <c r="A62" s="916"/>
      <c r="B62" s="920" t="s">
        <v>367</v>
      </c>
      <c r="C62" s="925"/>
      <c r="D62" s="922"/>
      <c r="E62" s="923"/>
      <c r="F62" s="923"/>
      <c r="G62" s="924"/>
      <c r="H62" s="916"/>
    </row>
    <row r="63" spans="1:8" ht="11.25" customHeight="1">
      <c r="A63" s="916"/>
      <c r="B63" s="929"/>
      <c r="C63" s="925"/>
      <c r="D63" s="922"/>
      <c r="E63" s="923"/>
      <c r="F63" s="923"/>
      <c r="G63" s="924"/>
    </row>
    <row r="64" spans="1:8" ht="11.25" customHeight="1">
      <c r="A64" s="916"/>
      <c r="B64" s="929"/>
      <c r="C64" s="925"/>
      <c r="D64" s="922"/>
      <c r="E64" s="923"/>
      <c r="F64" s="923"/>
      <c r="G64" s="924"/>
    </row>
    <row r="65" spans="1:7" ht="11.25" customHeight="1">
      <c r="A65" s="916"/>
      <c r="B65" s="929"/>
      <c r="C65" s="925"/>
      <c r="D65" s="923"/>
      <c r="E65" s="923"/>
      <c r="F65" s="923"/>
      <c r="G65" s="924"/>
    </row>
    <row r="66" spans="1:7" ht="11.25" customHeight="1" thickBot="1">
      <c r="A66" s="916"/>
      <c r="B66" s="934"/>
      <c r="C66" s="935"/>
      <c r="D66" s="936"/>
      <c r="E66" s="936"/>
      <c r="F66" s="936"/>
      <c r="G66" s="937"/>
    </row>
    <row r="67" spans="1:7" ht="11.25" customHeight="1">
      <c r="A67" s="916"/>
      <c r="B67" s="938" t="s">
        <v>195</v>
      </c>
      <c r="C67" s="939"/>
      <c r="D67" s="939"/>
      <c r="E67" s="939"/>
      <c r="F67" s="939"/>
      <c r="G67" s="939"/>
    </row>
    <row r="68" spans="1:7" ht="11.25" customHeight="1">
      <c r="B68" s="940"/>
      <c r="C68" s="940"/>
      <c r="D68" s="940"/>
      <c r="E68" s="940"/>
      <c r="F68" s="940"/>
      <c r="G68" s="941"/>
    </row>
    <row r="69" spans="1:7" ht="11.25" customHeight="1">
      <c r="B69" s="940"/>
      <c r="C69" s="940"/>
      <c r="D69" s="940"/>
      <c r="E69" s="940"/>
      <c r="F69" s="940"/>
      <c r="G69" s="941"/>
    </row>
    <row r="70" spans="1:7" ht="11.25" customHeight="1">
      <c r="B70" s="940"/>
      <c r="C70" s="940"/>
      <c r="D70" s="940"/>
      <c r="E70" s="940"/>
      <c r="F70" s="940"/>
      <c r="G70" s="941"/>
    </row>
    <row r="71" spans="1:7" ht="11.25" customHeight="1">
      <c r="B71" s="940"/>
      <c r="C71" s="940"/>
      <c r="D71" s="940"/>
      <c r="E71" s="940"/>
      <c r="F71" s="940"/>
      <c r="G71" s="941"/>
    </row>
    <row r="72" spans="1:7" ht="11.25" customHeight="1">
      <c r="B72" s="940"/>
      <c r="C72" s="940"/>
      <c r="D72" s="940"/>
      <c r="E72" s="940"/>
      <c r="F72" s="940"/>
      <c r="G72" s="941"/>
    </row>
    <row r="73" spans="1:7" ht="11.25" customHeight="1">
      <c r="B73" s="940"/>
      <c r="C73" s="940"/>
      <c r="D73" s="940"/>
      <c r="E73" s="940"/>
      <c r="F73" s="940"/>
      <c r="G73" s="941"/>
    </row>
    <row r="74" spans="1:7" ht="11.25" customHeight="1">
      <c r="B74" s="940"/>
      <c r="C74" s="940"/>
      <c r="D74" s="940"/>
      <c r="E74" s="940"/>
      <c r="F74" s="940"/>
      <c r="G74" s="941"/>
    </row>
    <row r="75" spans="1:7" ht="11.25" customHeight="1">
      <c r="B75" s="940"/>
      <c r="C75" s="940"/>
      <c r="D75" s="940"/>
      <c r="E75" s="940"/>
      <c r="F75" s="940"/>
      <c r="G75" s="941"/>
    </row>
    <row r="76" spans="1:7" ht="11.25" customHeight="1">
      <c r="B76" s="940"/>
      <c r="C76" s="940"/>
      <c r="D76" s="940"/>
      <c r="E76" s="940"/>
      <c r="F76" s="940"/>
      <c r="G76" s="941"/>
    </row>
    <row r="77" spans="1:7" ht="11.25" customHeight="1">
      <c r="B77" s="940"/>
      <c r="C77" s="940"/>
      <c r="D77" s="940"/>
      <c r="E77" s="940"/>
      <c r="F77" s="940"/>
      <c r="G77" s="941"/>
    </row>
    <row r="78" spans="1:7" ht="11.25" customHeight="1">
      <c r="B78" s="940"/>
      <c r="C78" s="940"/>
      <c r="D78" s="940"/>
      <c r="E78" s="940"/>
      <c r="F78" s="940"/>
      <c r="G78" s="941"/>
    </row>
    <row r="79" spans="1:7" ht="11.25" customHeight="1">
      <c r="B79" s="940"/>
      <c r="C79" s="940"/>
      <c r="D79" s="940"/>
      <c r="E79" s="940"/>
      <c r="F79" s="940"/>
      <c r="G79" s="941"/>
    </row>
    <row r="80" spans="1:7" ht="11.25" customHeight="1">
      <c r="G80" s="942"/>
    </row>
    <row r="81" spans="7:11" ht="11.25" customHeight="1">
      <c r="G81" s="942"/>
    </row>
    <row r="82" spans="7:11" ht="11.25" customHeight="1">
      <c r="G82" s="942"/>
    </row>
    <row r="83" spans="7:11" ht="11.25" customHeight="1">
      <c r="G83" s="942"/>
    </row>
    <row r="84" spans="7:11" ht="11.25" customHeight="1">
      <c r="G84" s="942"/>
    </row>
    <row r="85" spans="7:11" ht="11.25" customHeight="1">
      <c r="G85" s="942"/>
    </row>
    <row r="86" spans="7:11">
      <c r="G86" s="942"/>
    </row>
    <row r="87" spans="7:11">
      <c r="G87" s="942"/>
    </row>
    <row r="88" spans="7:11">
      <c r="G88" s="942"/>
    </row>
    <row r="90" spans="7:11">
      <c r="J90" s="943"/>
      <c r="K90" s="943"/>
    </row>
    <row r="91" spans="7:11">
      <c r="K91" s="943"/>
    </row>
    <row r="92" spans="7:11">
      <c r="K92" s="943"/>
    </row>
    <row r="93" spans="7:11">
      <c r="K93" s="943"/>
    </row>
    <row r="94" spans="7:11">
      <c r="J94" s="943"/>
      <c r="K94" s="943"/>
    </row>
    <row r="95" spans="7:11">
      <c r="K95" s="943"/>
    </row>
    <row r="96" spans="7:11">
      <c r="K96" s="943"/>
    </row>
    <row r="97" spans="10:11">
      <c r="J97" s="943"/>
      <c r="K97" s="943"/>
    </row>
    <row r="98" spans="10:11">
      <c r="K98" s="943"/>
    </row>
    <row r="99" spans="10:11">
      <c r="J99" s="943"/>
      <c r="K99" s="943"/>
    </row>
    <row r="100" spans="10:11">
      <c r="K100" s="943"/>
    </row>
    <row r="122" spans="19:19">
      <c r="S122" s="944"/>
    </row>
    <row r="150" spans="12:17">
      <c r="L150" s="944"/>
      <c r="Q150" s="944"/>
    </row>
    <row r="151" spans="12:17">
      <c r="Q151" s="944"/>
    </row>
  </sheetData>
  <phoneticPr fontId="9" type="noConversion"/>
  <pageMargins left="0.7" right="0.3" top="0.65" bottom="0.1" header="0" footer="0"/>
  <pageSetup scale="94" orientation="portrait" horizontalDpi="4294967292" verticalDpi="300" r:id="rId1"/>
  <headerFooter alignWithMargins="0"/>
</worksheet>
</file>

<file path=xl/worksheets/sheet32.xml><?xml version="1.0" encoding="utf-8"?>
<worksheet xmlns="http://schemas.openxmlformats.org/spreadsheetml/2006/main" xmlns:r="http://schemas.openxmlformats.org/officeDocument/2006/relationships">
  <sheetPr codeName="Sheet30">
    <tabColor rgb="FF92D050"/>
    <pageSetUpPr fitToPage="1"/>
  </sheetPr>
  <dimension ref="A1:I67"/>
  <sheetViews>
    <sheetView showGridLines="0" topLeftCell="A34" zoomScaleNormal="100" workbookViewId="0"/>
  </sheetViews>
  <sheetFormatPr defaultColWidth="10.26953125" defaultRowHeight="15.75" customHeight="1"/>
  <cols>
    <col min="1" max="1" width="4" style="966" customWidth="1"/>
    <col min="2" max="2" width="9.81640625" style="966" customWidth="1"/>
    <col min="3" max="4" width="9.81640625" style="984" customWidth="1"/>
    <col min="5" max="5" width="46.453125" style="987" customWidth="1"/>
    <col min="6" max="6" width="9.81640625" style="987" customWidth="1"/>
    <col min="7" max="7" width="4.81640625" style="984" customWidth="1"/>
    <col min="8" max="8" width="17.81640625" style="919" customWidth="1"/>
    <col min="9" max="9" width="10.26953125" style="2550"/>
    <col min="10" max="256" width="10.26953125" style="919"/>
    <col min="257" max="257" width="4" style="919" customWidth="1"/>
    <col min="258" max="260" width="9.81640625" style="919" customWidth="1"/>
    <col min="261" max="261" width="46.453125" style="919" customWidth="1"/>
    <col min="262" max="262" width="9.81640625" style="919" customWidth="1"/>
    <col min="263" max="263" width="4.81640625" style="919" customWidth="1"/>
    <col min="264" max="264" width="17.81640625" style="919" customWidth="1"/>
    <col min="265" max="512" width="10.26953125" style="919"/>
    <col min="513" max="513" width="4" style="919" customWidth="1"/>
    <col min="514" max="516" width="9.81640625" style="919" customWidth="1"/>
    <col min="517" max="517" width="46.453125" style="919" customWidth="1"/>
    <col min="518" max="518" width="9.81640625" style="919" customWidth="1"/>
    <col min="519" max="519" width="4.81640625" style="919" customWidth="1"/>
    <col min="520" max="520" width="17.81640625" style="919" customWidth="1"/>
    <col min="521" max="768" width="10.26953125" style="919"/>
    <col min="769" max="769" width="4" style="919" customWidth="1"/>
    <col min="770" max="772" width="9.81640625" style="919" customWidth="1"/>
    <col min="773" max="773" width="46.453125" style="919" customWidth="1"/>
    <col min="774" max="774" width="9.81640625" style="919" customWidth="1"/>
    <col min="775" max="775" width="4.81640625" style="919" customWidth="1"/>
    <col min="776" max="776" width="17.81640625" style="919" customWidth="1"/>
    <col min="777" max="1024" width="10.26953125" style="919"/>
    <col min="1025" max="1025" width="4" style="919" customWidth="1"/>
    <col min="1026" max="1028" width="9.81640625" style="919" customWidth="1"/>
    <col min="1029" max="1029" width="46.453125" style="919" customWidth="1"/>
    <col min="1030" max="1030" width="9.81640625" style="919" customWidth="1"/>
    <col min="1031" max="1031" width="4.81640625" style="919" customWidth="1"/>
    <col min="1032" max="1032" width="17.81640625" style="919" customWidth="1"/>
    <col min="1033" max="1280" width="10.26953125" style="919"/>
    <col min="1281" max="1281" width="4" style="919" customWidth="1"/>
    <col min="1282" max="1284" width="9.81640625" style="919" customWidth="1"/>
    <col min="1285" max="1285" width="46.453125" style="919" customWidth="1"/>
    <col min="1286" max="1286" width="9.81640625" style="919" customWidth="1"/>
    <col min="1287" max="1287" width="4.81640625" style="919" customWidth="1"/>
    <col min="1288" max="1288" width="17.81640625" style="919" customWidth="1"/>
    <col min="1289" max="1536" width="10.26953125" style="919"/>
    <col min="1537" max="1537" width="4" style="919" customWidth="1"/>
    <col min="1538" max="1540" width="9.81640625" style="919" customWidth="1"/>
    <col min="1541" max="1541" width="46.453125" style="919" customWidth="1"/>
    <col min="1542" max="1542" width="9.81640625" style="919" customWidth="1"/>
    <col min="1543" max="1543" width="4.81640625" style="919" customWidth="1"/>
    <col min="1544" max="1544" width="17.81640625" style="919" customWidth="1"/>
    <col min="1545" max="1792" width="10.26953125" style="919"/>
    <col min="1793" max="1793" width="4" style="919" customWidth="1"/>
    <col min="1794" max="1796" width="9.81640625" style="919" customWidth="1"/>
    <col min="1797" max="1797" width="46.453125" style="919" customWidth="1"/>
    <col min="1798" max="1798" width="9.81640625" style="919" customWidth="1"/>
    <col min="1799" max="1799" width="4.81640625" style="919" customWidth="1"/>
    <col min="1800" max="1800" width="17.81640625" style="919" customWidth="1"/>
    <col min="1801" max="2048" width="10.26953125" style="919"/>
    <col min="2049" max="2049" width="4" style="919" customWidth="1"/>
    <col min="2050" max="2052" width="9.81640625" style="919" customWidth="1"/>
    <col min="2053" max="2053" width="46.453125" style="919" customWidth="1"/>
    <col min="2054" max="2054" width="9.81640625" style="919" customWidth="1"/>
    <col min="2055" max="2055" width="4.81640625" style="919" customWidth="1"/>
    <col min="2056" max="2056" width="17.81640625" style="919" customWidth="1"/>
    <col min="2057" max="2304" width="10.26953125" style="919"/>
    <col min="2305" max="2305" width="4" style="919" customWidth="1"/>
    <col min="2306" max="2308" width="9.81640625" style="919" customWidth="1"/>
    <col min="2309" max="2309" width="46.453125" style="919" customWidth="1"/>
    <col min="2310" max="2310" width="9.81640625" style="919" customWidth="1"/>
    <col min="2311" max="2311" width="4.81640625" style="919" customWidth="1"/>
    <col min="2312" max="2312" width="17.81640625" style="919" customWidth="1"/>
    <col min="2313" max="2560" width="10.26953125" style="919"/>
    <col min="2561" max="2561" width="4" style="919" customWidth="1"/>
    <col min="2562" max="2564" width="9.81640625" style="919" customWidth="1"/>
    <col min="2565" max="2565" width="46.453125" style="919" customWidth="1"/>
    <col min="2566" max="2566" width="9.81640625" style="919" customWidth="1"/>
    <col min="2567" max="2567" width="4.81640625" style="919" customWidth="1"/>
    <col min="2568" max="2568" width="17.81640625" style="919" customWidth="1"/>
    <col min="2569" max="2816" width="10.26953125" style="919"/>
    <col min="2817" max="2817" width="4" style="919" customWidth="1"/>
    <col min="2818" max="2820" width="9.81640625" style="919" customWidth="1"/>
    <col min="2821" max="2821" width="46.453125" style="919" customWidth="1"/>
    <col min="2822" max="2822" width="9.81640625" style="919" customWidth="1"/>
    <col min="2823" max="2823" width="4.81640625" style="919" customWidth="1"/>
    <col min="2824" max="2824" width="17.81640625" style="919" customWidth="1"/>
    <col min="2825" max="3072" width="10.26953125" style="919"/>
    <col min="3073" max="3073" width="4" style="919" customWidth="1"/>
    <col min="3074" max="3076" width="9.81640625" style="919" customWidth="1"/>
    <col min="3077" max="3077" width="46.453125" style="919" customWidth="1"/>
    <col min="3078" max="3078" width="9.81640625" style="919" customWidth="1"/>
    <col min="3079" max="3079" width="4.81640625" style="919" customWidth="1"/>
    <col min="3080" max="3080" width="17.81640625" style="919" customWidth="1"/>
    <col min="3081" max="3328" width="10.26953125" style="919"/>
    <col min="3329" max="3329" width="4" style="919" customWidth="1"/>
    <col min="3330" max="3332" width="9.81640625" style="919" customWidth="1"/>
    <col min="3333" max="3333" width="46.453125" style="919" customWidth="1"/>
    <col min="3334" max="3334" width="9.81640625" style="919" customWidth="1"/>
    <col min="3335" max="3335" width="4.81640625" style="919" customWidth="1"/>
    <col min="3336" max="3336" width="17.81640625" style="919" customWidth="1"/>
    <col min="3337" max="3584" width="10.26953125" style="919"/>
    <col min="3585" max="3585" width="4" style="919" customWidth="1"/>
    <col min="3586" max="3588" width="9.81640625" style="919" customWidth="1"/>
    <col min="3589" max="3589" width="46.453125" style="919" customWidth="1"/>
    <col min="3590" max="3590" width="9.81640625" style="919" customWidth="1"/>
    <col min="3591" max="3591" width="4.81640625" style="919" customWidth="1"/>
    <col min="3592" max="3592" width="17.81640625" style="919" customWidth="1"/>
    <col min="3593" max="3840" width="10.26953125" style="919"/>
    <col min="3841" max="3841" width="4" style="919" customWidth="1"/>
    <col min="3842" max="3844" width="9.81640625" style="919" customWidth="1"/>
    <col min="3845" max="3845" width="46.453125" style="919" customWidth="1"/>
    <col min="3846" max="3846" width="9.81640625" style="919" customWidth="1"/>
    <col min="3847" max="3847" width="4.81640625" style="919" customWidth="1"/>
    <col min="3848" max="3848" width="17.81640625" style="919" customWidth="1"/>
    <col min="3849" max="4096" width="10.26953125" style="919"/>
    <col min="4097" max="4097" width="4" style="919" customWidth="1"/>
    <col min="4098" max="4100" width="9.81640625" style="919" customWidth="1"/>
    <col min="4101" max="4101" width="46.453125" style="919" customWidth="1"/>
    <col min="4102" max="4102" width="9.81640625" style="919" customWidth="1"/>
    <col min="4103" max="4103" width="4.81640625" style="919" customWidth="1"/>
    <col min="4104" max="4104" width="17.81640625" style="919" customWidth="1"/>
    <col min="4105" max="4352" width="10.26953125" style="919"/>
    <col min="4353" max="4353" width="4" style="919" customWidth="1"/>
    <col min="4354" max="4356" width="9.81640625" style="919" customWidth="1"/>
    <col min="4357" max="4357" width="46.453125" style="919" customWidth="1"/>
    <col min="4358" max="4358" width="9.81640625" style="919" customWidth="1"/>
    <col min="4359" max="4359" width="4.81640625" style="919" customWidth="1"/>
    <col min="4360" max="4360" width="17.81640625" style="919" customWidth="1"/>
    <col min="4361" max="4608" width="10.26953125" style="919"/>
    <col min="4609" max="4609" width="4" style="919" customWidth="1"/>
    <col min="4610" max="4612" width="9.81640625" style="919" customWidth="1"/>
    <col min="4613" max="4613" width="46.453125" style="919" customWidth="1"/>
    <col min="4614" max="4614" width="9.81640625" style="919" customWidth="1"/>
    <col min="4615" max="4615" width="4.81640625" style="919" customWidth="1"/>
    <col min="4616" max="4616" width="17.81640625" style="919" customWidth="1"/>
    <col min="4617" max="4864" width="10.26953125" style="919"/>
    <col min="4865" max="4865" width="4" style="919" customWidth="1"/>
    <col min="4866" max="4868" width="9.81640625" style="919" customWidth="1"/>
    <col min="4869" max="4869" width="46.453125" style="919" customWidth="1"/>
    <col min="4870" max="4870" width="9.81640625" style="919" customWidth="1"/>
    <col min="4871" max="4871" width="4.81640625" style="919" customWidth="1"/>
    <col min="4872" max="4872" width="17.81640625" style="919" customWidth="1"/>
    <col min="4873" max="5120" width="10.26953125" style="919"/>
    <col min="5121" max="5121" width="4" style="919" customWidth="1"/>
    <col min="5122" max="5124" width="9.81640625" style="919" customWidth="1"/>
    <col min="5125" max="5125" width="46.453125" style="919" customWidth="1"/>
    <col min="5126" max="5126" width="9.81640625" style="919" customWidth="1"/>
    <col min="5127" max="5127" width="4.81640625" style="919" customWidth="1"/>
    <col min="5128" max="5128" width="17.81640625" style="919" customWidth="1"/>
    <col min="5129" max="5376" width="10.26953125" style="919"/>
    <col min="5377" max="5377" width="4" style="919" customWidth="1"/>
    <col min="5378" max="5380" width="9.81640625" style="919" customWidth="1"/>
    <col min="5381" max="5381" width="46.453125" style="919" customWidth="1"/>
    <col min="5382" max="5382" width="9.81640625" style="919" customWidth="1"/>
    <col min="5383" max="5383" width="4.81640625" style="919" customWidth="1"/>
    <col min="5384" max="5384" width="17.81640625" style="919" customWidth="1"/>
    <col min="5385" max="5632" width="10.26953125" style="919"/>
    <col min="5633" max="5633" width="4" style="919" customWidth="1"/>
    <col min="5634" max="5636" width="9.81640625" style="919" customWidth="1"/>
    <col min="5637" max="5637" width="46.453125" style="919" customWidth="1"/>
    <col min="5638" max="5638" width="9.81640625" style="919" customWidth="1"/>
    <col min="5639" max="5639" width="4.81640625" style="919" customWidth="1"/>
    <col min="5640" max="5640" width="17.81640625" style="919" customWidth="1"/>
    <col min="5641" max="5888" width="10.26953125" style="919"/>
    <col min="5889" max="5889" width="4" style="919" customWidth="1"/>
    <col min="5890" max="5892" width="9.81640625" style="919" customWidth="1"/>
    <col min="5893" max="5893" width="46.453125" style="919" customWidth="1"/>
    <col min="5894" max="5894" width="9.81640625" style="919" customWidth="1"/>
    <col min="5895" max="5895" width="4.81640625" style="919" customWidth="1"/>
    <col min="5896" max="5896" width="17.81640625" style="919" customWidth="1"/>
    <col min="5897" max="6144" width="10.26953125" style="919"/>
    <col min="6145" max="6145" width="4" style="919" customWidth="1"/>
    <col min="6146" max="6148" width="9.81640625" style="919" customWidth="1"/>
    <col min="6149" max="6149" width="46.453125" style="919" customWidth="1"/>
    <col min="6150" max="6150" width="9.81640625" style="919" customWidth="1"/>
    <col min="6151" max="6151" width="4.81640625" style="919" customWidth="1"/>
    <col min="6152" max="6152" width="17.81640625" style="919" customWidth="1"/>
    <col min="6153" max="6400" width="10.26953125" style="919"/>
    <col min="6401" max="6401" width="4" style="919" customWidth="1"/>
    <col min="6402" max="6404" width="9.81640625" style="919" customWidth="1"/>
    <col min="6405" max="6405" width="46.453125" style="919" customWidth="1"/>
    <col min="6406" max="6406" width="9.81640625" style="919" customWidth="1"/>
    <col min="6407" max="6407" width="4.81640625" style="919" customWidth="1"/>
    <col min="6408" max="6408" width="17.81640625" style="919" customWidth="1"/>
    <col min="6409" max="6656" width="10.26953125" style="919"/>
    <col min="6657" max="6657" width="4" style="919" customWidth="1"/>
    <col min="6658" max="6660" width="9.81640625" style="919" customWidth="1"/>
    <col min="6661" max="6661" width="46.453125" style="919" customWidth="1"/>
    <col min="6662" max="6662" width="9.81640625" style="919" customWidth="1"/>
    <col min="6663" max="6663" width="4.81640625" style="919" customWidth="1"/>
    <col min="6664" max="6664" width="17.81640625" style="919" customWidth="1"/>
    <col min="6665" max="6912" width="10.26953125" style="919"/>
    <col min="6913" max="6913" width="4" style="919" customWidth="1"/>
    <col min="6914" max="6916" width="9.81640625" style="919" customWidth="1"/>
    <col min="6917" max="6917" width="46.453125" style="919" customWidth="1"/>
    <col min="6918" max="6918" width="9.81640625" style="919" customWidth="1"/>
    <col min="6919" max="6919" width="4.81640625" style="919" customWidth="1"/>
    <col min="6920" max="6920" width="17.81640625" style="919" customWidth="1"/>
    <col min="6921" max="7168" width="10.26953125" style="919"/>
    <col min="7169" max="7169" width="4" style="919" customWidth="1"/>
    <col min="7170" max="7172" width="9.81640625" style="919" customWidth="1"/>
    <col min="7173" max="7173" width="46.453125" style="919" customWidth="1"/>
    <col min="7174" max="7174" width="9.81640625" style="919" customWidth="1"/>
    <col min="7175" max="7175" width="4.81640625" style="919" customWidth="1"/>
    <col min="7176" max="7176" width="17.81640625" style="919" customWidth="1"/>
    <col min="7177" max="7424" width="10.26953125" style="919"/>
    <col min="7425" max="7425" width="4" style="919" customWidth="1"/>
    <col min="7426" max="7428" width="9.81640625" style="919" customWidth="1"/>
    <col min="7429" max="7429" width="46.453125" style="919" customWidth="1"/>
    <col min="7430" max="7430" width="9.81640625" style="919" customWidth="1"/>
    <col min="7431" max="7431" width="4.81640625" style="919" customWidth="1"/>
    <col min="7432" max="7432" width="17.81640625" style="919" customWidth="1"/>
    <col min="7433" max="7680" width="10.26953125" style="919"/>
    <col min="7681" max="7681" width="4" style="919" customWidth="1"/>
    <col min="7682" max="7684" width="9.81640625" style="919" customWidth="1"/>
    <col min="7685" max="7685" width="46.453125" style="919" customWidth="1"/>
    <col min="7686" max="7686" width="9.81640625" style="919" customWidth="1"/>
    <col min="7687" max="7687" width="4.81640625" style="919" customWidth="1"/>
    <col min="7688" max="7688" width="17.81640625" style="919" customWidth="1"/>
    <col min="7689" max="7936" width="10.26953125" style="919"/>
    <col min="7937" max="7937" width="4" style="919" customWidth="1"/>
    <col min="7938" max="7940" width="9.81640625" style="919" customWidth="1"/>
    <col min="7941" max="7941" width="46.453125" style="919" customWidth="1"/>
    <col min="7942" max="7942" width="9.81640625" style="919" customWidth="1"/>
    <col min="7943" max="7943" width="4.81640625" style="919" customWidth="1"/>
    <col min="7944" max="7944" width="17.81640625" style="919" customWidth="1"/>
    <col min="7945" max="8192" width="10.26953125" style="919"/>
    <col min="8193" max="8193" width="4" style="919" customWidth="1"/>
    <col min="8194" max="8196" width="9.81640625" style="919" customWidth="1"/>
    <col min="8197" max="8197" width="46.453125" style="919" customWidth="1"/>
    <col min="8198" max="8198" width="9.81640625" style="919" customWidth="1"/>
    <col min="8199" max="8199" width="4.81640625" style="919" customWidth="1"/>
    <col min="8200" max="8200" width="17.81640625" style="919" customWidth="1"/>
    <col min="8201" max="8448" width="10.26953125" style="919"/>
    <col min="8449" max="8449" width="4" style="919" customWidth="1"/>
    <col min="8450" max="8452" width="9.81640625" style="919" customWidth="1"/>
    <col min="8453" max="8453" width="46.453125" style="919" customWidth="1"/>
    <col min="8454" max="8454" width="9.81640625" style="919" customWidth="1"/>
    <col min="8455" max="8455" width="4.81640625" style="919" customWidth="1"/>
    <col min="8456" max="8456" width="17.81640625" style="919" customWidth="1"/>
    <col min="8457" max="8704" width="10.26953125" style="919"/>
    <col min="8705" max="8705" width="4" style="919" customWidth="1"/>
    <col min="8706" max="8708" width="9.81640625" style="919" customWidth="1"/>
    <col min="8709" max="8709" width="46.453125" style="919" customWidth="1"/>
    <col min="8710" max="8710" width="9.81640625" style="919" customWidth="1"/>
    <col min="8711" max="8711" width="4.81640625" style="919" customWidth="1"/>
    <col min="8712" max="8712" width="17.81640625" style="919" customWidth="1"/>
    <col min="8713" max="8960" width="10.26953125" style="919"/>
    <col min="8961" max="8961" width="4" style="919" customWidth="1"/>
    <col min="8962" max="8964" width="9.81640625" style="919" customWidth="1"/>
    <col min="8965" max="8965" width="46.453125" style="919" customWidth="1"/>
    <col min="8966" max="8966" width="9.81640625" style="919" customWidth="1"/>
    <col min="8967" max="8967" width="4.81640625" style="919" customWidth="1"/>
    <col min="8968" max="8968" width="17.81640625" style="919" customWidth="1"/>
    <col min="8969" max="9216" width="10.26953125" style="919"/>
    <col min="9217" max="9217" width="4" style="919" customWidth="1"/>
    <col min="9218" max="9220" width="9.81640625" style="919" customWidth="1"/>
    <col min="9221" max="9221" width="46.453125" style="919" customWidth="1"/>
    <col min="9222" max="9222" width="9.81640625" style="919" customWidth="1"/>
    <col min="9223" max="9223" width="4.81640625" style="919" customWidth="1"/>
    <col min="9224" max="9224" width="17.81640625" style="919" customWidth="1"/>
    <col min="9225" max="9472" width="10.26953125" style="919"/>
    <col min="9473" max="9473" width="4" style="919" customWidth="1"/>
    <col min="9474" max="9476" width="9.81640625" style="919" customWidth="1"/>
    <col min="9477" max="9477" width="46.453125" style="919" customWidth="1"/>
    <col min="9478" max="9478" width="9.81640625" style="919" customWidth="1"/>
    <col min="9479" max="9479" width="4.81640625" style="919" customWidth="1"/>
    <col min="9480" max="9480" width="17.81640625" style="919" customWidth="1"/>
    <col min="9481" max="9728" width="10.26953125" style="919"/>
    <col min="9729" max="9729" width="4" style="919" customWidth="1"/>
    <col min="9730" max="9732" width="9.81640625" style="919" customWidth="1"/>
    <col min="9733" max="9733" width="46.453125" style="919" customWidth="1"/>
    <col min="9734" max="9734" width="9.81640625" style="919" customWidth="1"/>
    <col min="9735" max="9735" width="4.81640625" style="919" customWidth="1"/>
    <col min="9736" max="9736" width="17.81640625" style="919" customWidth="1"/>
    <col min="9737" max="9984" width="10.26953125" style="919"/>
    <col min="9985" max="9985" width="4" style="919" customWidth="1"/>
    <col min="9986" max="9988" width="9.81640625" style="919" customWidth="1"/>
    <col min="9989" max="9989" width="46.453125" style="919" customWidth="1"/>
    <col min="9990" max="9990" width="9.81640625" style="919" customWidth="1"/>
    <col min="9991" max="9991" width="4.81640625" style="919" customWidth="1"/>
    <col min="9992" max="9992" width="17.81640625" style="919" customWidth="1"/>
    <col min="9993" max="10240" width="10.26953125" style="919"/>
    <col min="10241" max="10241" width="4" style="919" customWidth="1"/>
    <col min="10242" max="10244" width="9.81640625" style="919" customWidth="1"/>
    <col min="10245" max="10245" width="46.453125" style="919" customWidth="1"/>
    <col min="10246" max="10246" width="9.81640625" style="919" customWidth="1"/>
    <col min="10247" max="10247" width="4.81640625" style="919" customWidth="1"/>
    <col min="10248" max="10248" width="17.81640625" style="919" customWidth="1"/>
    <col min="10249" max="10496" width="10.26953125" style="919"/>
    <col min="10497" max="10497" width="4" style="919" customWidth="1"/>
    <col min="10498" max="10500" width="9.81640625" style="919" customWidth="1"/>
    <col min="10501" max="10501" width="46.453125" style="919" customWidth="1"/>
    <col min="10502" max="10502" width="9.81640625" style="919" customWidth="1"/>
    <col min="10503" max="10503" width="4.81640625" style="919" customWidth="1"/>
    <col min="10504" max="10504" width="17.81640625" style="919" customWidth="1"/>
    <col min="10505" max="10752" width="10.26953125" style="919"/>
    <col min="10753" max="10753" width="4" style="919" customWidth="1"/>
    <col min="10754" max="10756" width="9.81640625" style="919" customWidth="1"/>
    <col min="10757" max="10757" width="46.453125" style="919" customWidth="1"/>
    <col min="10758" max="10758" width="9.81640625" style="919" customWidth="1"/>
    <col min="10759" max="10759" width="4.81640625" style="919" customWidth="1"/>
    <col min="10760" max="10760" width="17.81640625" style="919" customWidth="1"/>
    <col min="10761" max="11008" width="10.26953125" style="919"/>
    <col min="11009" max="11009" width="4" style="919" customWidth="1"/>
    <col min="11010" max="11012" width="9.81640625" style="919" customWidth="1"/>
    <col min="11013" max="11013" width="46.453125" style="919" customWidth="1"/>
    <col min="11014" max="11014" width="9.81640625" style="919" customWidth="1"/>
    <col min="11015" max="11015" width="4.81640625" style="919" customWidth="1"/>
    <col min="11016" max="11016" width="17.81640625" style="919" customWidth="1"/>
    <col min="11017" max="11264" width="10.26953125" style="919"/>
    <col min="11265" max="11265" width="4" style="919" customWidth="1"/>
    <col min="11266" max="11268" width="9.81640625" style="919" customWidth="1"/>
    <col min="11269" max="11269" width="46.453125" style="919" customWidth="1"/>
    <col min="11270" max="11270" width="9.81640625" style="919" customWidth="1"/>
    <col min="11271" max="11271" width="4.81640625" style="919" customWidth="1"/>
    <col min="11272" max="11272" width="17.81640625" style="919" customWidth="1"/>
    <col min="11273" max="11520" width="10.26953125" style="919"/>
    <col min="11521" max="11521" width="4" style="919" customWidth="1"/>
    <col min="11522" max="11524" width="9.81640625" style="919" customWidth="1"/>
    <col min="11525" max="11525" width="46.453125" style="919" customWidth="1"/>
    <col min="11526" max="11526" width="9.81640625" style="919" customWidth="1"/>
    <col min="11527" max="11527" width="4.81640625" style="919" customWidth="1"/>
    <col min="11528" max="11528" width="17.81640625" style="919" customWidth="1"/>
    <col min="11529" max="11776" width="10.26953125" style="919"/>
    <col min="11777" max="11777" width="4" style="919" customWidth="1"/>
    <col min="11778" max="11780" width="9.81640625" style="919" customWidth="1"/>
    <col min="11781" max="11781" width="46.453125" style="919" customWidth="1"/>
    <col min="11782" max="11782" width="9.81640625" style="919" customWidth="1"/>
    <col min="11783" max="11783" width="4.81640625" style="919" customWidth="1"/>
    <col min="11784" max="11784" width="17.81640625" style="919" customWidth="1"/>
    <col min="11785" max="12032" width="10.26953125" style="919"/>
    <col min="12033" max="12033" width="4" style="919" customWidth="1"/>
    <col min="12034" max="12036" width="9.81640625" style="919" customWidth="1"/>
    <col min="12037" max="12037" width="46.453125" style="919" customWidth="1"/>
    <col min="12038" max="12038" width="9.81640625" style="919" customWidth="1"/>
    <col min="12039" max="12039" width="4.81640625" style="919" customWidth="1"/>
    <col min="12040" max="12040" width="17.81640625" style="919" customWidth="1"/>
    <col min="12041" max="12288" width="10.26953125" style="919"/>
    <col min="12289" max="12289" width="4" style="919" customWidth="1"/>
    <col min="12290" max="12292" width="9.81640625" style="919" customWidth="1"/>
    <col min="12293" max="12293" width="46.453125" style="919" customWidth="1"/>
    <col min="12294" max="12294" width="9.81640625" style="919" customWidth="1"/>
    <col min="12295" max="12295" width="4.81640625" style="919" customWidth="1"/>
    <col min="12296" max="12296" width="17.81640625" style="919" customWidth="1"/>
    <col min="12297" max="12544" width="10.26953125" style="919"/>
    <col min="12545" max="12545" width="4" style="919" customWidth="1"/>
    <col min="12546" max="12548" width="9.81640625" style="919" customWidth="1"/>
    <col min="12549" max="12549" width="46.453125" style="919" customWidth="1"/>
    <col min="12550" max="12550" width="9.81640625" style="919" customWidth="1"/>
    <col min="12551" max="12551" width="4.81640625" style="919" customWidth="1"/>
    <col min="12552" max="12552" width="17.81640625" style="919" customWidth="1"/>
    <col min="12553" max="12800" width="10.26953125" style="919"/>
    <col min="12801" max="12801" width="4" style="919" customWidth="1"/>
    <col min="12802" max="12804" width="9.81640625" style="919" customWidth="1"/>
    <col min="12805" max="12805" width="46.453125" style="919" customWidth="1"/>
    <col min="12806" max="12806" width="9.81640625" style="919" customWidth="1"/>
    <col min="12807" max="12807" width="4.81640625" style="919" customWidth="1"/>
    <col min="12808" max="12808" width="17.81640625" style="919" customWidth="1"/>
    <col min="12809" max="13056" width="10.26953125" style="919"/>
    <col min="13057" max="13057" width="4" style="919" customWidth="1"/>
    <col min="13058" max="13060" width="9.81640625" style="919" customWidth="1"/>
    <col min="13061" max="13061" width="46.453125" style="919" customWidth="1"/>
    <col min="13062" max="13062" width="9.81640625" style="919" customWidth="1"/>
    <col min="13063" max="13063" width="4.81640625" style="919" customWidth="1"/>
    <col min="13064" max="13064" width="17.81640625" style="919" customWidth="1"/>
    <col min="13065" max="13312" width="10.26953125" style="919"/>
    <col min="13313" max="13313" width="4" style="919" customWidth="1"/>
    <col min="13314" max="13316" width="9.81640625" style="919" customWidth="1"/>
    <col min="13317" max="13317" width="46.453125" style="919" customWidth="1"/>
    <col min="13318" max="13318" width="9.81640625" style="919" customWidth="1"/>
    <col min="13319" max="13319" width="4.81640625" style="919" customWidth="1"/>
    <col min="13320" max="13320" width="17.81640625" style="919" customWidth="1"/>
    <col min="13321" max="13568" width="10.26953125" style="919"/>
    <col min="13569" max="13569" width="4" style="919" customWidth="1"/>
    <col min="13570" max="13572" width="9.81640625" style="919" customWidth="1"/>
    <col min="13573" max="13573" width="46.453125" style="919" customWidth="1"/>
    <col min="13574" max="13574" width="9.81640625" style="919" customWidth="1"/>
    <col min="13575" max="13575" width="4.81640625" style="919" customWidth="1"/>
    <col min="13576" max="13576" width="17.81640625" style="919" customWidth="1"/>
    <col min="13577" max="13824" width="10.26953125" style="919"/>
    <col min="13825" max="13825" width="4" style="919" customWidth="1"/>
    <col min="13826" max="13828" width="9.81640625" style="919" customWidth="1"/>
    <col min="13829" max="13829" width="46.453125" style="919" customWidth="1"/>
    <col min="13830" max="13830" width="9.81640625" style="919" customWidth="1"/>
    <col min="13831" max="13831" width="4.81640625" style="919" customWidth="1"/>
    <col min="13832" max="13832" width="17.81640625" style="919" customWidth="1"/>
    <col min="13833" max="14080" width="10.26953125" style="919"/>
    <col min="14081" max="14081" width="4" style="919" customWidth="1"/>
    <col min="14082" max="14084" width="9.81640625" style="919" customWidth="1"/>
    <col min="14085" max="14085" width="46.453125" style="919" customWidth="1"/>
    <col min="14086" max="14086" width="9.81640625" style="919" customWidth="1"/>
    <col min="14087" max="14087" width="4.81640625" style="919" customWidth="1"/>
    <col min="14088" max="14088" width="17.81640625" style="919" customWidth="1"/>
    <col min="14089" max="14336" width="10.26953125" style="919"/>
    <col min="14337" max="14337" width="4" style="919" customWidth="1"/>
    <col min="14338" max="14340" width="9.81640625" style="919" customWidth="1"/>
    <col min="14341" max="14341" width="46.453125" style="919" customWidth="1"/>
    <col min="14342" max="14342" width="9.81640625" style="919" customWidth="1"/>
    <col min="14343" max="14343" width="4.81640625" style="919" customWidth="1"/>
    <col min="14344" max="14344" width="17.81640625" style="919" customWidth="1"/>
    <col min="14345" max="14592" width="10.26953125" style="919"/>
    <col min="14593" max="14593" width="4" style="919" customWidth="1"/>
    <col min="14594" max="14596" width="9.81640625" style="919" customWidth="1"/>
    <col min="14597" max="14597" width="46.453125" style="919" customWidth="1"/>
    <col min="14598" max="14598" width="9.81640625" style="919" customWidth="1"/>
    <col min="14599" max="14599" width="4.81640625" style="919" customWidth="1"/>
    <col min="14600" max="14600" width="17.81640625" style="919" customWidth="1"/>
    <col min="14601" max="14848" width="10.26953125" style="919"/>
    <col min="14849" max="14849" width="4" style="919" customWidth="1"/>
    <col min="14850" max="14852" width="9.81640625" style="919" customWidth="1"/>
    <col min="14853" max="14853" width="46.453125" style="919" customWidth="1"/>
    <col min="14854" max="14854" width="9.81640625" style="919" customWidth="1"/>
    <col min="14855" max="14855" width="4.81640625" style="919" customWidth="1"/>
    <col min="14856" max="14856" width="17.81640625" style="919" customWidth="1"/>
    <col min="14857" max="15104" width="10.26953125" style="919"/>
    <col min="15105" max="15105" width="4" style="919" customWidth="1"/>
    <col min="15106" max="15108" width="9.81640625" style="919" customWidth="1"/>
    <col min="15109" max="15109" width="46.453125" style="919" customWidth="1"/>
    <col min="15110" max="15110" width="9.81640625" style="919" customWidth="1"/>
    <col min="15111" max="15111" width="4.81640625" style="919" customWidth="1"/>
    <col min="15112" max="15112" width="17.81640625" style="919" customWidth="1"/>
    <col min="15113" max="15360" width="10.26953125" style="919"/>
    <col min="15361" max="15361" width="4" style="919" customWidth="1"/>
    <col min="15362" max="15364" width="9.81640625" style="919" customWidth="1"/>
    <col min="15365" max="15365" width="46.453125" style="919" customWidth="1"/>
    <col min="15366" max="15366" width="9.81640625" style="919" customWidth="1"/>
    <col min="15367" max="15367" width="4.81640625" style="919" customWidth="1"/>
    <col min="15368" max="15368" width="17.81640625" style="919" customWidth="1"/>
    <col min="15369" max="15616" width="10.26953125" style="919"/>
    <col min="15617" max="15617" width="4" style="919" customWidth="1"/>
    <col min="15618" max="15620" width="9.81640625" style="919" customWidth="1"/>
    <col min="15621" max="15621" width="46.453125" style="919" customWidth="1"/>
    <col min="15622" max="15622" width="9.81640625" style="919" customWidth="1"/>
    <col min="15623" max="15623" width="4.81640625" style="919" customWidth="1"/>
    <col min="15624" max="15624" width="17.81640625" style="919" customWidth="1"/>
    <col min="15625" max="15872" width="10.26953125" style="919"/>
    <col min="15873" max="15873" width="4" style="919" customWidth="1"/>
    <col min="15874" max="15876" width="9.81640625" style="919" customWidth="1"/>
    <col min="15877" max="15877" width="46.453125" style="919" customWidth="1"/>
    <col min="15878" max="15878" width="9.81640625" style="919" customWidth="1"/>
    <col min="15879" max="15879" width="4.81640625" style="919" customWidth="1"/>
    <col min="15880" max="15880" width="17.81640625" style="919" customWidth="1"/>
    <col min="15881" max="16128" width="10.26953125" style="919"/>
    <col min="16129" max="16129" width="4" style="919" customWidth="1"/>
    <col min="16130" max="16132" width="9.81640625" style="919" customWidth="1"/>
    <col min="16133" max="16133" width="46.453125" style="919" customWidth="1"/>
    <col min="16134" max="16134" width="9.81640625" style="919" customWidth="1"/>
    <col min="16135" max="16135" width="4.81640625" style="919" customWidth="1"/>
    <col min="16136" max="16136" width="17.81640625" style="919" customWidth="1"/>
    <col min="16137" max="16384" width="10.26953125" style="919"/>
  </cols>
  <sheetData>
    <row r="1" spans="1:9" s="915" customFormat="1" ht="15" customHeight="1" thickBot="1">
      <c r="A1" s="945">
        <v>26</v>
      </c>
      <c r="B1" s="946"/>
      <c r="C1" s="946"/>
      <c r="D1" s="946"/>
      <c r="E1" s="229"/>
      <c r="F1" s="229"/>
      <c r="G1" s="947" t="str">
        <f>'Annual Report'!$A$2</f>
        <v>Road Initials:    GTC           Year  2013</v>
      </c>
      <c r="I1" s="2550"/>
    </row>
    <row r="2" spans="1:9" ht="15" customHeight="1">
      <c r="A2" s="948" t="s">
        <v>1594</v>
      </c>
      <c r="B2" s="949"/>
      <c r="C2" s="949"/>
      <c r="D2" s="949"/>
      <c r="E2" s="949"/>
      <c r="F2" s="949"/>
      <c r="G2" s="950"/>
    </row>
    <row r="3" spans="1:9" ht="14.25" customHeight="1">
      <c r="A3" s="951" t="s">
        <v>808</v>
      </c>
      <c r="B3" s="952"/>
      <c r="C3" s="952"/>
      <c r="D3" s="952"/>
      <c r="E3" s="952"/>
      <c r="F3" s="952"/>
      <c r="G3" s="953"/>
    </row>
    <row r="4" spans="1:9" ht="13.9" customHeight="1">
      <c r="A4" s="954"/>
      <c r="B4" s="952"/>
      <c r="C4" s="952"/>
      <c r="D4" s="952"/>
      <c r="E4" s="952"/>
      <c r="F4" s="952"/>
      <c r="G4" s="953"/>
    </row>
    <row r="5" spans="1:9" ht="11.25" customHeight="1">
      <c r="A5" s="955" t="s">
        <v>368</v>
      </c>
      <c r="B5" s="952"/>
      <c r="C5" s="952"/>
      <c r="D5" s="952"/>
      <c r="E5" s="952"/>
      <c r="F5" s="952"/>
      <c r="G5" s="953"/>
    </row>
    <row r="6" spans="1:9" ht="11.25" customHeight="1">
      <c r="A6" s="955" t="s">
        <v>1164</v>
      </c>
      <c r="B6" s="952"/>
      <c r="C6" s="952"/>
      <c r="D6" s="952"/>
      <c r="E6" s="952"/>
      <c r="F6" s="952"/>
      <c r="G6" s="953"/>
    </row>
    <row r="7" spans="1:9" ht="11.25" customHeight="1">
      <c r="A7" s="955"/>
      <c r="B7" s="952"/>
      <c r="C7" s="952"/>
      <c r="D7" s="952"/>
      <c r="E7" s="952"/>
      <c r="F7" s="952"/>
      <c r="G7" s="953"/>
    </row>
    <row r="8" spans="1:9" ht="11.25" customHeight="1">
      <c r="A8" s="955" t="s">
        <v>1165</v>
      </c>
      <c r="B8" s="952"/>
      <c r="C8" s="952"/>
      <c r="D8" s="952"/>
      <c r="E8" s="952"/>
      <c r="F8" s="952"/>
      <c r="G8" s="953"/>
    </row>
    <row r="9" spans="1:9" ht="11.25" customHeight="1">
      <c r="A9" s="955" t="s">
        <v>1166</v>
      </c>
      <c r="B9" s="952"/>
      <c r="C9" s="952"/>
      <c r="D9" s="952"/>
      <c r="E9" s="952"/>
      <c r="F9" s="952"/>
      <c r="G9" s="953"/>
    </row>
    <row r="10" spans="1:9" ht="9" customHeight="1">
      <c r="A10" s="955"/>
      <c r="B10" s="952"/>
      <c r="C10" s="952"/>
      <c r="D10" s="952"/>
      <c r="E10" s="952"/>
      <c r="F10" s="952"/>
      <c r="G10" s="953"/>
    </row>
    <row r="11" spans="1:9" ht="11.25" customHeight="1">
      <c r="A11" s="955" t="s">
        <v>1167</v>
      </c>
      <c r="B11" s="952"/>
      <c r="C11" s="952"/>
      <c r="D11" s="952"/>
      <c r="E11" s="952"/>
      <c r="F11" s="952"/>
      <c r="G11" s="953"/>
    </row>
    <row r="12" spans="1:9" ht="11.25" customHeight="1">
      <c r="A12" s="955" t="s">
        <v>1168</v>
      </c>
      <c r="B12" s="952"/>
      <c r="C12" s="952"/>
      <c r="D12" s="952"/>
      <c r="E12" s="952"/>
      <c r="F12" s="952"/>
      <c r="G12" s="953"/>
    </row>
    <row r="13" spans="1:9" ht="9.75" customHeight="1">
      <c r="A13" s="955"/>
      <c r="B13" s="952"/>
      <c r="C13" s="952"/>
      <c r="D13" s="952"/>
      <c r="E13" s="952"/>
      <c r="F13" s="952"/>
      <c r="G13" s="953"/>
    </row>
    <row r="14" spans="1:9" ht="11.25" customHeight="1">
      <c r="A14" s="955" t="s">
        <v>1169</v>
      </c>
      <c r="B14" s="952"/>
      <c r="C14" s="952"/>
      <c r="D14" s="952"/>
      <c r="E14" s="952"/>
      <c r="F14" s="952"/>
      <c r="G14" s="953"/>
    </row>
    <row r="15" spans="1:9" ht="9" customHeight="1">
      <c r="A15" s="955"/>
      <c r="B15" s="952"/>
      <c r="C15" s="952"/>
      <c r="D15" s="952"/>
      <c r="E15" s="952"/>
      <c r="F15" s="952"/>
      <c r="G15" s="953"/>
    </row>
    <row r="16" spans="1:9" ht="11.25" customHeight="1">
      <c r="A16" s="955" t="s">
        <v>1170</v>
      </c>
      <c r="B16" s="952"/>
      <c r="C16" s="952"/>
      <c r="D16" s="952"/>
      <c r="E16" s="952"/>
      <c r="F16" s="952"/>
      <c r="G16" s="953"/>
    </row>
    <row r="17" spans="1:8" ht="11.25" customHeight="1">
      <c r="A17" s="955" t="s">
        <v>376</v>
      </c>
      <c r="B17" s="952"/>
      <c r="C17" s="952"/>
      <c r="D17" s="952"/>
      <c r="E17" s="952"/>
      <c r="F17" s="952"/>
      <c r="G17" s="953"/>
    </row>
    <row r="18" spans="1:8" ht="12.75" customHeight="1">
      <c r="A18" s="955" t="s">
        <v>377</v>
      </c>
      <c r="B18" s="956"/>
      <c r="C18" s="956"/>
      <c r="D18" s="956"/>
      <c r="E18" s="957"/>
      <c r="F18" s="957"/>
      <c r="G18" s="958"/>
    </row>
    <row r="19" spans="1:8" ht="11.25" customHeight="1">
      <c r="A19" s="959"/>
      <c r="B19" s="960"/>
      <c r="C19" s="960"/>
      <c r="D19" s="960"/>
      <c r="E19" s="961"/>
      <c r="F19" s="961"/>
      <c r="G19" s="962"/>
    </row>
    <row r="20" spans="1:8" ht="11.25" customHeight="1">
      <c r="A20" s="963" t="s">
        <v>704</v>
      </c>
      <c r="B20" s="964" t="s">
        <v>509</v>
      </c>
      <c r="C20" s="964" t="s">
        <v>378</v>
      </c>
      <c r="D20" s="964" t="s">
        <v>379</v>
      </c>
      <c r="E20" s="965" t="s">
        <v>1593</v>
      </c>
      <c r="F20" s="964" t="s">
        <v>381</v>
      </c>
      <c r="G20" s="958" t="s">
        <v>704</v>
      </c>
      <c r="H20" s="966"/>
    </row>
    <row r="21" spans="1:8" ht="11.25" customHeight="1">
      <c r="A21" s="963" t="s">
        <v>750</v>
      </c>
      <c r="B21" s="964" t="s">
        <v>750</v>
      </c>
      <c r="C21" s="964" t="s">
        <v>750</v>
      </c>
      <c r="D21" s="964" t="s">
        <v>382</v>
      </c>
      <c r="E21" s="965" t="s">
        <v>383</v>
      </c>
      <c r="F21" s="964" t="s">
        <v>384</v>
      </c>
      <c r="G21" s="958" t="s">
        <v>750</v>
      </c>
      <c r="H21" s="966"/>
    </row>
    <row r="22" spans="1:8" ht="11.25" customHeight="1">
      <c r="A22" s="271"/>
      <c r="B22" s="964" t="s">
        <v>756</v>
      </c>
      <c r="C22" s="964" t="s">
        <v>757</v>
      </c>
      <c r="D22" s="964" t="s">
        <v>640</v>
      </c>
      <c r="E22" s="964" t="s">
        <v>641</v>
      </c>
      <c r="F22" s="964" t="s">
        <v>642</v>
      </c>
      <c r="G22" s="958"/>
      <c r="H22" s="966"/>
    </row>
    <row r="23" spans="1:8" ht="11.25" customHeight="1">
      <c r="A23" s="262"/>
      <c r="B23" s="967"/>
      <c r="C23" s="967"/>
      <c r="D23" s="967"/>
      <c r="E23" s="967"/>
      <c r="F23" s="967"/>
      <c r="G23" s="968"/>
      <c r="H23" s="966"/>
    </row>
    <row r="24" spans="1:8" ht="11.25" customHeight="1">
      <c r="A24" s="969">
        <v>1</v>
      </c>
      <c r="B24" s="1051">
        <v>721</v>
      </c>
      <c r="C24" s="1006" t="s">
        <v>385</v>
      </c>
      <c r="D24" s="1006" t="s">
        <v>1339</v>
      </c>
      <c r="E24" s="975" t="s">
        <v>1718</v>
      </c>
      <c r="F24" s="2126" t="s">
        <v>386</v>
      </c>
      <c r="G24" s="1056">
        <v>1</v>
      </c>
      <c r="H24" s="966"/>
    </row>
    <row r="25" spans="1:8" ht="11.25" customHeight="1">
      <c r="A25" s="969">
        <v>2</v>
      </c>
      <c r="B25" s="1051">
        <v>721</v>
      </c>
      <c r="C25" s="1006" t="s">
        <v>385</v>
      </c>
      <c r="D25" s="1006" t="s">
        <v>1339</v>
      </c>
      <c r="E25" s="975" t="s">
        <v>1253</v>
      </c>
      <c r="F25" s="2126" t="s">
        <v>387</v>
      </c>
      <c r="G25" s="1056">
        <v>2</v>
      </c>
      <c r="H25" s="966"/>
    </row>
    <row r="26" spans="1:8" ht="11.25" customHeight="1">
      <c r="A26" s="969">
        <v>3</v>
      </c>
      <c r="B26" s="1051">
        <v>721</v>
      </c>
      <c r="C26" s="1006" t="s">
        <v>385</v>
      </c>
      <c r="D26" s="1006" t="s">
        <v>1339</v>
      </c>
      <c r="E26" s="975" t="s">
        <v>1232</v>
      </c>
      <c r="F26" s="2126" t="s">
        <v>388</v>
      </c>
      <c r="G26" s="1056">
        <v>3</v>
      </c>
      <c r="H26" s="966"/>
    </row>
    <row r="27" spans="1:8" ht="11.25" customHeight="1">
      <c r="A27" s="969">
        <v>4</v>
      </c>
      <c r="B27" s="1051">
        <v>721</v>
      </c>
      <c r="C27" s="1006" t="s">
        <v>385</v>
      </c>
      <c r="D27" s="1006" t="s">
        <v>1339</v>
      </c>
      <c r="E27" s="975" t="s">
        <v>1233</v>
      </c>
      <c r="F27" s="2126" t="s">
        <v>389</v>
      </c>
      <c r="G27" s="1056">
        <v>4</v>
      </c>
      <c r="H27" s="966"/>
    </row>
    <row r="28" spans="1:8" ht="11.25" customHeight="1">
      <c r="A28" s="969">
        <v>5</v>
      </c>
      <c r="B28" s="1051">
        <v>721</v>
      </c>
      <c r="C28" s="1006" t="s">
        <v>385</v>
      </c>
      <c r="D28" s="1006" t="s">
        <v>1339</v>
      </c>
      <c r="E28" s="975" t="s">
        <v>390</v>
      </c>
      <c r="F28" s="2126" t="s">
        <v>391</v>
      </c>
      <c r="G28" s="1056">
        <v>5</v>
      </c>
      <c r="H28" s="966"/>
    </row>
    <row r="29" spans="1:8" ht="11.25" customHeight="1">
      <c r="A29" s="969">
        <v>6</v>
      </c>
      <c r="B29" s="1051">
        <v>721</v>
      </c>
      <c r="C29" s="1006" t="s">
        <v>385</v>
      </c>
      <c r="D29" s="1006" t="s">
        <v>1339</v>
      </c>
      <c r="E29" s="975" t="s">
        <v>1041</v>
      </c>
      <c r="F29" s="2126" t="s">
        <v>1040</v>
      </c>
      <c r="G29" s="1056">
        <v>6</v>
      </c>
      <c r="H29" s="966"/>
    </row>
    <row r="30" spans="1:8" ht="11.25" customHeight="1">
      <c r="A30" s="969">
        <v>7</v>
      </c>
      <c r="B30" s="1051">
        <v>721</v>
      </c>
      <c r="C30" s="1006" t="s">
        <v>385</v>
      </c>
      <c r="D30" s="1006" t="s">
        <v>1339</v>
      </c>
      <c r="E30" s="975" t="s">
        <v>1231</v>
      </c>
      <c r="F30" s="2126" t="s">
        <v>392</v>
      </c>
      <c r="G30" s="1056">
        <v>7</v>
      </c>
      <c r="H30" s="966"/>
    </row>
    <row r="31" spans="1:8" ht="11.25" customHeight="1">
      <c r="A31" s="969">
        <v>8</v>
      </c>
      <c r="B31" s="1051"/>
      <c r="C31" s="1006"/>
      <c r="D31" s="1006"/>
      <c r="E31" s="975"/>
      <c r="F31" s="2126"/>
      <c r="G31" s="1056">
        <v>8</v>
      </c>
      <c r="H31" s="966"/>
    </row>
    <row r="32" spans="1:8" ht="11.25" customHeight="1">
      <c r="A32" s="969">
        <v>9</v>
      </c>
      <c r="B32" s="2127"/>
      <c r="C32" s="1006"/>
      <c r="D32" s="1006"/>
      <c r="E32" s="2128" t="s">
        <v>393</v>
      </c>
      <c r="F32" s="2126"/>
      <c r="G32" s="1056">
        <v>9</v>
      </c>
      <c r="H32" s="966"/>
    </row>
    <row r="33" spans="1:8" ht="11.25" customHeight="1">
      <c r="A33" s="969">
        <v>10</v>
      </c>
      <c r="B33" s="1051"/>
      <c r="C33" s="1006"/>
      <c r="D33" s="1006"/>
      <c r="E33" s="2128"/>
      <c r="F33" s="1053"/>
      <c r="G33" s="1056">
        <v>10</v>
      </c>
      <c r="H33" s="966"/>
    </row>
    <row r="34" spans="1:8" ht="11.25" customHeight="1">
      <c r="A34" s="969">
        <v>11</v>
      </c>
      <c r="B34" s="1051">
        <v>721</v>
      </c>
      <c r="C34" s="1006" t="s">
        <v>394</v>
      </c>
      <c r="D34" s="1006" t="s">
        <v>1337</v>
      </c>
      <c r="E34" s="975" t="s">
        <v>1234</v>
      </c>
      <c r="F34" s="2126" t="s">
        <v>386</v>
      </c>
      <c r="G34" s="1056">
        <v>11</v>
      </c>
      <c r="H34" s="966"/>
    </row>
    <row r="35" spans="1:8" ht="11.25" customHeight="1">
      <c r="A35" s="969">
        <v>12</v>
      </c>
      <c r="B35" s="1051">
        <v>721</v>
      </c>
      <c r="C35" s="1006" t="s">
        <v>394</v>
      </c>
      <c r="D35" s="1006" t="s">
        <v>618</v>
      </c>
      <c r="E35" s="975" t="s">
        <v>1368</v>
      </c>
      <c r="F35" s="2126" t="s">
        <v>1040</v>
      </c>
      <c r="G35" s="1056">
        <v>12</v>
      </c>
      <c r="H35" s="966"/>
    </row>
    <row r="36" spans="1:8" ht="11.25" customHeight="1">
      <c r="A36" s="969">
        <v>13</v>
      </c>
      <c r="B36" s="1051"/>
      <c r="C36" s="1006"/>
      <c r="D36" s="1006"/>
      <c r="E36" s="975"/>
      <c r="F36" s="2126"/>
      <c r="G36" s="1056">
        <v>13</v>
      </c>
      <c r="H36" s="966"/>
    </row>
    <row r="37" spans="1:8" ht="11.25" customHeight="1">
      <c r="A37" s="969">
        <v>14</v>
      </c>
      <c r="B37" s="1051"/>
      <c r="C37" s="1006"/>
      <c r="D37" s="1006"/>
      <c r="E37" s="2128" t="s">
        <v>393</v>
      </c>
      <c r="F37" s="2126"/>
      <c r="G37" s="1056">
        <v>14</v>
      </c>
      <c r="H37" s="966"/>
    </row>
    <row r="38" spans="1:8" ht="11.25" customHeight="1">
      <c r="A38" s="969">
        <v>15</v>
      </c>
      <c r="B38" s="2127"/>
      <c r="C38" s="1006"/>
      <c r="D38" s="1006"/>
      <c r="E38" s="975"/>
      <c r="F38" s="2126"/>
      <c r="G38" s="1056">
        <v>15</v>
      </c>
      <c r="H38" s="966"/>
    </row>
    <row r="39" spans="1:8" ht="11.25" customHeight="1">
      <c r="A39" s="969">
        <v>16</v>
      </c>
      <c r="B39" s="2127">
        <v>721</v>
      </c>
      <c r="C39" s="1006" t="s">
        <v>395</v>
      </c>
      <c r="D39" s="1006" t="s">
        <v>1339</v>
      </c>
      <c r="E39" s="975" t="s">
        <v>1144</v>
      </c>
      <c r="F39" s="2126"/>
      <c r="G39" s="1056">
        <v>16</v>
      </c>
      <c r="H39" s="966"/>
    </row>
    <row r="40" spans="1:8" ht="11.25" customHeight="1">
      <c r="A40" s="969">
        <v>17</v>
      </c>
      <c r="B40" s="1051">
        <v>721</v>
      </c>
      <c r="C40" s="1006" t="s">
        <v>395</v>
      </c>
      <c r="D40" s="1006" t="s">
        <v>1339</v>
      </c>
      <c r="E40" s="975" t="s">
        <v>1233</v>
      </c>
      <c r="F40" s="2129"/>
      <c r="G40" s="1056">
        <v>17</v>
      </c>
      <c r="H40" s="966"/>
    </row>
    <row r="41" spans="1:8" ht="11.25" customHeight="1">
      <c r="A41" s="969">
        <v>18</v>
      </c>
      <c r="B41" s="1051">
        <v>721</v>
      </c>
      <c r="C41" s="1006" t="s">
        <v>395</v>
      </c>
      <c r="D41" s="1006" t="s">
        <v>1339</v>
      </c>
      <c r="E41" s="975" t="s">
        <v>1041</v>
      </c>
      <c r="F41" s="2130"/>
      <c r="G41" s="1056">
        <v>18</v>
      </c>
      <c r="H41" s="966"/>
    </row>
    <row r="42" spans="1:8" ht="11.25" customHeight="1">
      <c r="A42" s="969">
        <v>19</v>
      </c>
      <c r="B42" s="1051">
        <v>721</v>
      </c>
      <c r="C42" s="1006" t="s">
        <v>395</v>
      </c>
      <c r="D42" s="1006" t="s">
        <v>1339</v>
      </c>
      <c r="E42" s="975" t="s">
        <v>1718</v>
      </c>
      <c r="F42" s="2130"/>
      <c r="G42" s="1056">
        <v>19</v>
      </c>
      <c r="H42" s="966"/>
    </row>
    <row r="43" spans="1:8" ht="11.25" customHeight="1">
      <c r="A43" s="969">
        <v>20</v>
      </c>
      <c r="B43" s="1051"/>
      <c r="C43" s="1006"/>
      <c r="D43" s="1006"/>
      <c r="E43" s="975"/>
      <c r="F43" s="2126"/>
      <c r="G43" s="1056">
        <v>20</v>
      </c>
      <c r="H43" s="966"/>
    </row>
    <row r="44" spans="1:8" ht="11.25" customHeight="1">
      <c r="A44" s="969">
        <v>21</v>
      </c>
      <c r="B44" s="1051"/>
      <c r="C44" s="1006"/>
      <c r="D44" s="1006"/>
      <c r="E44" s="2128" t="s">
        <v>393</v>
      </c>
      <c r="F44" s="2126"/>
      <c r="G44" s="1056">
        <v>21</v>
      </c>
      <c r="H44" s="966"/>
    </row>
    <row r="45" spans="1:8" ht="11.25" customHeight="1">
      <c r="A45" s="969">
        <v>22</v>
      </c>
      <c r="B45" s="1051"/>
      <c r="C45" s="1006"/>
      <c r="D45" s="1006"/>
      <c r="E45" s="975"/>
      <c r="F45" s="2126"/>
      <c r="G45" s="1056">
        <v>22</v>
      </c>
      <c r="H45" s="966"/>
    </row>
    <row r="46" spans="1:8" ht="11.25" customHeight="1">
      <c r="A46" s="969">
        <v>23</v>
      </c>
      <c r="B46" s="1051">
        <v>721</v>
      </c>
      <c r="C46" s="1006" t="s">
        <v>396</v>
      </c>
      <c r="D46" s="1006" t="s">
        <v>1337</v>
      </c>
      <c r="E46" s="975" t="s">
        <v>1234</v>
      </c>
      <c r="F46" s="1006"/>
      <c r="G46" s="1056">
        <v>23</v>
      </c>
      <c r="H46" s="966"/>
    </row>
    <row r="47" spans="1:8" ht="11.25" customHeight="1">
      <c r="A47" s="969">
        <v>24</v>
      </c>
      <c r="B47" s="1051">
        <v>721</v>
      </c>
      <c r="C47" s="1006" t="s">
        <v>396</v>
      </c>
      <c r="D47" s="1006" t="s">
        <v>618</v>
      </c>
      <c r="E47" s="975" t="s">
        <v>1368</v>
      </c>
      <c r="F47" s="2130"/>
      <c r="G47" s="1056">
        <v>24</v>
      </c>
      <c r="H47" s="966"/>
    </row>
    <row r="48" spans="1:8" ht="11.25" customHeight="1">
      <c r="A48" s="969">
        <v>25</v>
      </c>
      <c r="B48" s="2556">
        <v>721</v>
      </c>
      <c r="C48" s="2552" t="s">
        <v>396</v>
      </c>
      <c r="D48" s="2552" t="s">
        <v>1339</v>
      </c>
      <c r="E48" s="2553" t="s">
        <v>1737</v>
      </c>
      <c r="F48" s="1053"/>
      <c r="G48" s="1056">
        <v>25</v>
      </c>
      <c r="H48" s="966"/>
    </row>
    <row r="49" spans="1:8" ht="11.25" customHeight="1">
      <c r="A49" s="969">
        <v>26</v>
      </c>
      <c r="B49" s="1051"/>
      <c r="C49" s="1006"/>
      <c r="D49" s="1006"/>
      <c r="E49" s="2554"/>
      <c r="F49" s="1053"/>
      <c r="G49" s="1056">
        <v>26</v>
      </c>
      <c r="H49" s="966"/>
    </row>
    <row r="50" spans="1:8" ht="11.25" customHeight="1">
      <c r="A50" s="969">
        <v>27</v>
      </c>
      <c r="B50" s="1051"/>
      <c r="C50" s="1006"/>
      <c r="D50" s="1006"/>
      <c r="E50" s="2555" t="s">
        <v>393</v>
      </c>
      <c r="F50" s="1053"/>
      <c r="G50" s="1056">
        <v>27</v>
      </c>
      <c r="H50" s="966"/>
    </row>
    <row r="51" spans="1:8" ht="11.25" customHeight="1">
      <c r="A51" s="969">
        <v>28</v>
      </c>
      <c r="B51" s="1051"/>
      <c r="C51" s="1006"/>
      <c r="D51" s="1006"/>
      <c r="E51" s="975"/>
      <c r="F51" s="1053"/>
      <c r="G51" s="1056">
        <v>28</v>
      </c>
      <c r="H51" s="966"/>
    </row>
    <row r="52" spans="1:8" ht="11.25" customHeight="1">
      <c r="A52" s="969">
        <v>29</v>
      </c>
      <c r="B52" s="1051"/>
      <c r="C52" s="1006"/>
      <c r="D52" s="1006"/>
      <c r="E52" s="2131" t="s">
        <v>1371</v>
      </c>
      <c r="F52" s="1053"/>
      <c r="G52" s="1056">
        <v>29</v>
      </c>
      <c r="H52" s="966"/>
    </row>
    <row r="53" spans="1:8" ht="11.25" customHeight="1">
      <c r="A53" s="969">
        <v>30</v>
      </c>
      <c r="B53" s="1051"/>
      <c r="C53" s="1006"/>
      <c r="D53" s="1006"/>
      <c r="E53" s="2128"/>
      <c r="F53" s="1053"/>
      <c r="G53" s="1056">
        <v>30</v>
      </c>
      <c r="H53" s="966"/>
    </row>
    <row r="54" spans="1:8" ht="11.25" customHeight="1">
      <c r="A54" s="969">
        <v>31</v>
      </c>
      <c r="B54" s="1051"/>
      <c r="C54" s="1006"/>
      <c r="D54" s="1006"/>
      <c r="E54" s="2128"/>
      <c r="F54" s="1053"/>
      <c r="G54" s="1056">
        <v>31</v>
      </c>
      <c r="H54" s="966"/>
    </row>
    <row r="55" spans="1:8" ht="11.25" customHeight="1">
      <c r="A55" s="969">
        <v>32</v>
      </c>
      <c r="B55" s="1051"/>
      <c r="C55" s="1006"/>
      <c r="D55" s="1006"/>
      <c r="E55" s="2132"/>
      <c r="F55" s="1053"/>
      <c r="G55" s="1056">
        <v>32</v>
      </c>
      <c r="H55" s="966"/>
    </row>
    <row r="56" spans="1:8" ht="11.25" customHeight="1">
      <c r="A56" s="969">
        <v>33</v>
      </c>
      <c r="B56" s="1051"/>
      <c r="C56" s="1006"/>
      <c r="D56" s="1006"/>
      <c r="E56" s="2132"/>
      <c r="F56" s="1053"/>
      <c r="G56" s="1056">
        <v>33</v>
      </c>
      <c r="H56" s="966"/>
    </row>
    <row r="57" spans="1:8" ht="11.25" customHeight="1">
      <c r="A57" s="969">
        <v>34</v>
      </c>
      <c r="B57" s="1051"/>
      <c r="C57" s="1006"/>
      <c r="D57" s="2133"/>
      <c r="E57" s="2134" t="s">
        <v>124</v>
      </c>
      <c r="F57" s="1053"/>
      <c r="G57" s="1056">
        <v>34</v>
      </c>
      <c r="H57" s="966"/>
    </row>
    <row r="58" spans="1:8" ht="11.25" customHeight="1">
      <c r="A58" s="969">
        <v>35</v>
      </c>
      <c r="B58" s="1051"/>
      <c r="C58" s="1006"/>
      <c r="D58" s="1006"/>
      <c r="E58" s="1010"/>
      <c r="F58" s="1053"/>
      <c r="G58" s="1056">
        <v>35</v>
      </c>
      <c r="H58" s="966"/>
    </row>
    <row r="59" spans="1:8" ht="11.25" customHeight="1">
      <c r="A59" s="969">
        <v>36</v>
      </c>
      <c r="B59" s="1051"/>
      <c r="C59" s="1006"/>
      <c r="D59" s="1006"/>
      <c r="E59" s="2135" t="s">
        <v>1785</v>
      </c>
      <c r="F59" s="1053">
        <v>156420</v>
      </c>
      <c r="G59" s="1056">
        <v>36</v>
      </c>
      <c r="H59" s="966"/>
    </row>
    <row r="60" spans="1:8" ht="11.25" customHeight="1" thickBot="1">
      <c r="A60" s="969">
        <v>37</v>
      </c>
      <c r="B60" s="1051"/>
      <c r="C60" s="1006"/>
      <c r="D60" s="1006"/>
      <c r="E60" s="2135" t="s">
        <v>125</v>
      </c>
      <c r="F60" s="2549">
        <v>82493</v>
      </c>
      <c r="G60" s="1056">
        <v>37</v>
      </c>
      <c r="H60" s="966"/>
    </row>
    <row r="61" spans="1:8" ht="11.25" customHeight="1">
      <c r="A61" s="969">
        <v>38</v>
      </c>
      <c r="B61" s="1051"/>
      <c r="C61" s="1006"/>
      <c r="D61" s="1006"/>
      <c r="E61" s="1010" t="s">
        <v>982</v>
      </c>
      <c r="F61" s="1053">
        <f>SUM(F59:F60)</f>
        <v>238913</v>
      </c>
      <c r="G61" s="1056">
        <v>38</v>
      </c>
      <c r="H61" s="966"/>
    </row>
    <row r="62" spans="1:8" ht="11.25" customHeight="1">
      <c r="A62" s="969">
        <v>39</v>
      </c>
      <c r="B62" s="1051"/>
      <c r="C62" s="1006"/>
      <c r="D62" s="1006"/>
      <c r="E62" s="2135"/>
      <c r="F62" s="1053"/>
      <c r="G62" s="1056">
        <v>39</v>
      </c>
      <c r="H62" s="966"/>
    </row>
    <row r="63" spans="1:8" ht="11.25" customHeight="1">
      <c r="A63" s="969">
        <v>40</v>
      </c>
      <c r="B63" s="1051"/>
      <c r="C63" s="1006"/>
      <c r="D63" s="1006"/>
      <c r="E63" s="1053" t="s">
        <v>126</v>
      </c>
      <c r="F63" s="1053">
        <f>'200 Assets-P5'!F27</f>
        <v>238913</v>
      </c>
      <c r="G63" s="1056">
        <v>40</v>
      </c>
      <c r="H63" s="966"/>
    </row>
    <row r="64" spans="1:8" ht="11.25" customHeight="1" thickBot="1">
      <c r="A64" s="2526"/>
      <c r="B64" s="2527"/>
      <c r="C64" s="2528"/>
      <c r="D64" s="2528"/>
      <c r="E64" s="2529"/>
      <c r="F64" s="2529"/>
      <c r="G64" s="2530"/>
      <c r="H64" s="966"/>
    </row>
    <row r="65" spans="5:8" ht="11.25" customHeight="1">
      <c r="E65" s="985"/>
      <c r="F65" s="235"/>
      <c r="G65" s="986" t="s">
        <v>195</v>
      </c>
      <c r="H65" s="966"/>
    </row>
    <row r="66" spans="5:8" ht="11.25" customHeight="1">
      <c r="H66" s="966"/>
    </row>
    <row r="67" spans="5:8" ht="15.75" customHeight="1">
      <c r="H67" s="966"/>
    </row>
  </sheetData>
  <phoneticPr fontId="9" type="noConversion"/>
  <printOptions horizontalCentered="1" gridLinesSet="0"/>
  <pageMargins left="0.5" right="0.5" top="0.5" bottom="0.5" header="0.5" footer="0.5"/>
  <pageSetup scale="98" orientation="portrait" horizontalDpi="4294967293" verticalDpi="300" r:id="rId1"/>
  <headerFooter alignWithMargins="0"/>
</worksheet>
</file>

<file path=xl/worksheets/sheet33.xml><?xml version="1.0" encoding="utf-8"?>
<worksheet xmlns="http://schemas.openxmlformats.org/spreadsheetml/2006/main" xmlns:r="http://schemas.openxmlformats.org/officeDocument/2006/relationships">
  <sheetPr codeName="Sheet31">
    <tabColor rgb="FF92D050"/>
    <pageSetUpPr fitToPage="1"/>
  </sheetPr>
  <dimension ref="A1:L75"/>
  <sheetViews>
    <sheetView showGridLines="0" zoomScale="120" zoomScaleNormal="120" workbookViewId="0"/>
  </sheetViews>
  <sheetFormatPr defaultColWidth="10.26953125" defaultRowHeight="15.75" customHeight="1"/>
  <cols>
    <col min="1" max="1" width="4.7265625" style="919" customWidth="1"/>
    <col min="2" max="2" width="12.1796875" style="1021" customWidth="1"/>
    <col min="3" max="8" width="12.1796875" style="987" customWidth="1"/>
    <col min="9" max="10" width="4.81640625" style="919" customWidth="1"/>
    <col min="11" max="256" width="10.26953125" style="919"/>
    <col min="257" max="257" width="4.7265625" style="919" customWidth="1"/>
    <col min="258" max="264" width="12.1796875" style="919" customWidth="1"/>
    <col min="265" max="266" width="4.81640625" style="919" customWidth="1"/>
    <col min="267" max="512" width="10.26953125" style="919"/>
    <col min="513" max="513" width="4.7265625" style="919" customWidth="1"/>
    <col min="514" max="520" width="12.1796875" style="919" customWidth="1"/>
    <col min="521" max="522" width="4.81640625" style="919" customWidth="1"/>
    <col min="523" max="768" width="10.26953125" style="919"/>
    <col min="769" max="769" width="4.7265625" style="919" customWidth="1"/>
    <col min="770" max="776" width="12.1796875" style="919" customWidth="1"/>
    <col min="777" max="778" width="4.81640625" style="919" customWidth="1"/>
    <col min="779" max="1024" width="10.26953125" style="919"/>
    <col min="1025" max="1025" width="4.7265625" style="919" customWidth="1"/>
    <col min="1026" max="1032" width="12.1796875" style="919" customWidth="1"/>
    <col min="1033" max="1034" width="4.81640625" style="919" customWidth="1"/>
    <col min="1035" max="1280" width="10.26953125" style="919"/>
    <col min="1281" max="1281" width="4.7265625" style="919" customWidth="1"/>
    <col min="1282" max="1288" width="12.1796875" style="919" customWidth="1"/>
    <col min="1289" max="1290" width="4.81640625" style="919" customWidth="1"/>
    <col min="1291" max="1536" width="10.26953125" style="919"/>
    <col min="1537" max="1537" width="4.7265625" style="919" customWidth="1"/>
    <col min="1538" max="1544" width="12.1796875" style="919" customWidth="1"/>
    <col min="1545" max="1546" width="4.81640625" style="919" customWidth="1"/>
    <col min="1547" max="1792" width="10.26953125" style="919"/>
    <col min="1793" max="1793" width="4.7265625" style="919" customWidth="1"/>
    <col min="1794" max="1800" width="12.1796875" style="919" customWidth="1"/>
    <col min="1801" max="1802" width="4.81640625" style="919" customWidth="1"/>
    <col min="1803" max="2048" width="10.26953125" style="919"/>
    <col min="2049" max="2049" width="4.7265625" style="919" customWidth="1"/>
    <col min="2050" max="2056" width="12.1796875" style="919" customWidth="1"/>
    <col min="2057" max="2058" width="4.81640625" style="919" customWidth="1"/>
    <col min="2059" max="2304" width="10.26953125" style="919"/>
    <col min="2305" max="2305" width="4.7265625" style="919" customWidth="1"/>
    <col min="2306" max="2312" width="12.1796875" style="919" customWidth="1"/>
    <col min="2313" max="2314" width="4.81640625" style="919" customWidth="1"/>
    <col min="2315" max="2560" width="10.26953125" style="919"/>
    <col min="2561" max="2561" width="4.7265625" style="919" customWidth="1"/>
    <col min="2562" max="2568" width="12.1796875" style="919" customWidth="1"/>
    <col min="2569" max="2570" width="4.81640625" style="919" customWidth="1"/>
    <col min="2571" max="2816" width="10.26953125" style="919"/>
    <col min="2817" max="2817" width="4.7265625" style="919" customWidth="1"/>
    <col min="2818" max="2824" width="12.1796875" style="919" customWidth="1"/>
    <col min="2825" max="2826" width="4.81640625" style="919" customWidth="1"/>
    <col min="2827" max="3072" width="10.26953125" style="919"/>
    <col min="3073" max="3073" width="4.7265625" style="919" customWidth="1"/>
    <col min="3074" max="3080" width="12.1796875" style="919" customWidth="1"/>
    <col min="3081" max="3082" width="4.81640625" style="919" customWidth="1"/>
    <col min="3083" max="3328" width="10.26953125" style="919"/>
    <col min="3329" max="3329" width="4.7265625" style="919" customWidth="1"/>
    <col min="3330" max="3336" width="12.1796875" style="919" customWidth="1"/>
    <col min="3337" max="3338" width="4.81640625" style="919" customWidth="1"/>
    <col min="3339" max="3584" width="10.26953125" style="919"/>
    <col min="3585" max="3585" width="4.7265625" style="919" customWidth="1"/>
    <col min="3586" max="3592" width="12.1796875" style="919" customWidth="1"/>
    <col min="3593" max="3594" width="4.81640625" style="919" customWidth="1"/>
    <col min="3595" max="3840" width="10.26953125" style="919"/>
    <col min="3841" max="3841" width="4.7265625" style="919" customWidth="1"/>
    <col min="3842" max="3848" width="12.1796875" style="919" customWidth="1"/>
    <col min="3849" max="3850" width="4.81640625" style="919" customWidth="1"/>
    <col min="3851" max="4096" width="10.26953125" style="919"/>
    <col min="4097" max="4097" width="4.7265625" style="919" customWidth="1"/>
    <col min="4098" max="4104" width="12.1796875" style="919" customWidth="1"/>
    <col min="4105" max="4106" width="4.81640625" style="919" customWidth="1"/>
    <col min="4107" max="4352" width="10.26953125" style="919"/>
    <col min="4353" max="4353" width="4.7265625" style="919" customWidth="1"/>
    <col min="4354" max="4360" width="12.1796875" style="919" customWidth="1"/>
    <col min="4361" max="4362" width="4.81640625" style="919" customWidth="1"/>
    <col min="4363" max="4608" width="10.26953125" style="919"/>
    <col min="4609" max="4609" width="4.7265625" style="919" customWidth="1"/>
    <col min="4610" max="4616" width="12.1796875" style="919" customWidth="1"/>
    <col min="4617" max="4618" width="4.81640625" style="919" customWidth="1"/>
    <col min="4619" max="4864" width="10.26953125" style="919"/>
    <col min="4865" max="4865" width="4.7265625" style="919" customWidth="1"/>
    <col min="4866" max="4872" width="12.1796875" style="919" customWidth="1"/>
    <col min="4873" max="4874" width="4.81640625" style="919" customWidth="1"/>
    <col min="4875" max="5120" width="10.26953125" style="919"/>
    <col min="5121" max="5121" width="4.7265625" style="919" customWidth="1"/>
    <col min="5122" max="5128" width="12.1796875" style="919" customWidth="1"/>
    <col min="5129" max="5130" width="4.81640625" style="919" customWidth="1"/>
    <col min="5131" max="5376" width="10.26953125" style="919"/>
    <col min="5377" max="5377" width="4.7265625" style="919" customWidth="1"/>
    <col min="5378" max="5384" width="12.1796875" style="919" customWidth="1"/>
    <col min="5385" max="5386" width="4.81640625" style="919" customWidth="1"/>
    <col min="5387" max="5632" width="10.26953125" style="919"/>
    <col min="5633" max="5633" width="4.7265625" style="919" customWidth="1"/>
    <col min="5634" max="5640" width="12.1796875" style="919" customWidth="1"/>
    <col min="5641" max="5642" width="4.81640625" style="919" customWidth="1"/>
    <col min="5643" max="5888" width="10.26953125" style="919"/>
    <col min="5889" max="5889" width="4.7265625" style="919" customWidth="1"/>
    <col min="5890" max="5896" width="12.1796875" style="919" customWidth="1"/>
    <col min="5897" max="5898" width="4.81640625" style="919" customWidth="1"/>
    <col min="5899" max="6144" width="10.26953125" style="919"/>
    <col min="6145" max="6145" width="4.7265625" style="919" customWidth="1"/>
    <col min="6146" max="6152" width="12.1796875" style="919" customWidth="1"/>
    <col min="6153" max="6154" width="4.81640625" style="919" customWidth="1"/>
    <col min="6155" max="6400" width="10.26953125" style="919"/>
    <col min="6401" max="6401" width="4.7265625" style="919" customWidth="1"/>
    <col min="6402" max="6408" width="12.1796875" style="919" customWidth="1"/>
    <col min="6409" max="6410" width="4.81640625" style="919" customWidth="1"/>
    <col min="6411" max="6656" width="10.26953125" style="919"/>
    <col min="6657" max="6657" width="4.7265625" style="919" customWidth="1"/>
    <col min="6658" max="6664" width="12.1796875" style="919" customWidth="1"/>
    <col min="6665" max="6666" width="4.81640625" style="919" customWidth="1"/>
    <col min="6667" max="6912" width="10.26953125" style="919"/>
    <col min="6913" max="6913" width="4.7265625" style="919" customWidth="1"/>
    <col min="6914" max="6920" width="12.1796875" style="919" customWidth="1"/>
    <col min="6921" max="6922" width="4.81640625" style="919" customWidth="1"/>
    <col min="6923" max="7168" width="10.26953125" style="919"/>
    <col min="7169" max="7169" width="4.7265625" style="919" customWidth="1"/>
    <col min="7170" max="7176" width="12.1796875" style="919" customWidth="1"/>
    <col min="7177" max="7178" width="4.81640625" style="919" customWidth="1"/>
    <col min="7179" max="7424" width="10.26953125" style="919"/>
    <col min="7425" max="7425" width="4.7265625" style="919" customWidth="1"/>
    <col min="7426" max="7432" width="12.1796875" style="919" customWidth="1"/>
    <col min="7433" max="7434" width="4.81640625" style="919" customWidth="1"/>
    <col min="7435" max="7680" width="10.26953125" style="919"/>
    <col min="7681" max="7681" width="4.7265625" style="919" customWidth="1"/>
    <col min="7682" max="7688" width="12.1796875" style="919" customWidth="1"/>
    <col min="7689" max="7690" width="4.81640625" style="919" customWidth="1"/>
    <col min="7691" max="7936" width="10.26953125" style="919"/>
    <col min="7937" max="7937" width="4.7265625" style="919" customWidth="1"/>
    <col min="7938" max="7944" width="12.1796875" style="919" customWidth="1"/>
    <col min="7945" max="7946" width="4.81640625" style="919" customWidth="1"/>
    <col min="7947" max="8192" width="10.26953125" style="919"/>
    <col min="8193" max="8193" width="4.7265625" style="919" customWidth="1"/>
    <col min="8194" max="8200" width="12.1796875" style="919" customWidth="1"/>
    <col min="8201" max="8202" width="4.81640625" style="919" customWidth="1"/>
    <col min="8203" max="8448" width="10.26953125" style="919"/>
    <col min="8449" max="8449" width="4.7265625" style="919" customWidth="1"/>
    <col min="8450" max="8456" width="12.1796875" style="919" customWidth="1"/>
    <col min="8457" max="8458" width="4.81640625" style="919" customWidth="1"/>
    <col min="8459" max="8704" width="10.26953125" style="919"/>
    <col min="8705" max="8705" width="4.7265625" style="919" customWidth="1"/>
    <col min="8706" max="8712" width="12.1796875" style="919" customWidth="1"/>
    <col min="8713" max="8714" width="4.81640625" style="919" customWidth="1"/>
    <col min="8715" max="8960" width="10.26953125" style="919"/>
    <col min="8961" max="8961" width="4.7265625" style="919" customWidth="1"/>
    <col min="8962" max="8968" width="12.1796875" style="919" customWidth="1"/>
    <col min="8969" max="8970" width="4.81640625" style="919" customWidth="1"/>
    <col min="8971" max="9216" width="10.26953125" style="919"/>
    <col min="9217" max="9217" width="4.7265625" style="919" customWidth="1"/>
    <col min="9218" max="9224" width="12.1796875" style="919" customWidth="1"/>
    <col min="9225" max="9226" width="4.81640625" style="919" customWidth="1"/>
    <col min="9227" max="9472" width="10.26953125" style="919"/>
    <col min="9473" max="9473" width="4.7265625" style="919" customWidth="1"/>
    <col min="9474" max="9480" width="12.1796875" style="919" customWidth="1"/>
    <col min="9481" max="9482" width="4.81640625" style="919" customWidth="1"/>
    <col min="9483" max="9728" width="10.26953125" style="919"/>
    <col min="9729" max="9729" width="4.7265625" style="919" customWidth="1"/>
    <col min="9730" max="9736" width="12.1796875" style="919" customWidth="1"/>
    <col min="9737" max="9738" width="4.81640625" style="919" customWidth="1"/>
    <col min="9739" max="9984" width="10.26953125" style="919"/>
    <col min="9985" max="9985" width="4.7265625" style="919" customWidth="1"/>
    <col min="9986" max="9992" width="12.1796875" style="919" customWidth="1"/>
    <col min="9993" max="9994" width="4.81640625" style="919" customWidth="1"/>
    <col min="9995" max="10240" width="10.26953125" style="919"/>
    <col min="10241" max="10241" width="4.7265625" style="919" customWidth="1"/>
    <col min="10242" max="10248" width="12.1796875" style="919" customWidth="1"/>
    <col min="10249" max="10250" width="4.81640625" style="919" customWidth="1"/>
    <col min="10251" max="10496" width="10.26953125" style="919"/>
    <col min="10497" max="10497" width="4.7265625" style="919" customWidth="1"/>
    <col min="10498" max="10504" width="12.1796875" style="919" customWidth="1"/>
    <col min="10505" max="10506" width="4.81640625" style="919" customWidth="1"/>
    <col min="10507" max="10752" width="10.26953125" style="919"/>
    <col min="10753" max="10753" width="4.7265625" style="919" customWidth="1"/>
    <col min="10754" max="10760" width="12.1796875" style="919" customWidth="1"/>
    <col min="10761" max="10762" width="4.81640625" style="919" customWidth="1"/>
    <col min="10763" max="11008" width="10.26953125" style="919"/>
    <col min="11009" max="11009" width="4.7265625" style="919" customWidth="1"/>
    <col min="11010" max="11016" width="12.1796875" style="919" customWidth="1"/>
    <col min="11017" max="11018" width="4.81640625" style="919" customWidth="1"/>
    <col min="11019" max="11264" width="10.26953125" style="919"/>
    <col min="11265" max="11265" width="4.7265625" style="919" customWidth="1"/>
    <col min="11266" max="11272" width="12.1796875" style="919" customWidth="1"/>
    <col min="11273" max="11274" width="4.81640625" style="919" customWidth="1"/>
    <col min="11275" max="11520" width="10.26953125" style="919"/>
    <col min="11521" max="11521" width="4.7265625" style="919" customWidth="1"/>
    <col min="11522" max="11528" width="12.1796875" style="919" customWidth="1"/>
    <col min="11529" max="11530" width="4.81640625" style="919" customWidth="1"/>
    <col min="11531" max="11776" width="10.26953125" style="919"/>
    <col min="11777" max="11777" width="4.7265625" style="919" customWidth="1"/>
    <col min="11778" max="11784" width="12.1796875" style="919" customWidth="1"/>
    <col min="11785" max="11786" width="4.81640625" style="919" customWidth="1"/>
    <col min="11787" max="12032" width="10.26953125" style="919"/>
    <col min="12033" max="12033" width="4.7265625" style="919" customWidth="1"/>
    <col min="12034" max="12040" width="12.1796875" style="919" customWidth="1"/>
    <col min="12041" max="12042" width="4.81640625" style="919" customWidth="1"/>
    <col min="12043" max="12288" width="10.26953125" style="919"/>
    <col min="12289" max="12289" width="4.7265625" style="919" customWidth="1"/>
    <col min="12290" max="12296" width="12.1796875" style="919" customWidth="1"/>
    <col min="12297" max="12298" width="4.81640625" style="919" customWidth="1"/>
    <col min="12299" max="12544" width="10.26953125" style="919"/>
    <col min="12545" max="12545" width="4.7265625" style="919" customWidth="1"/>
    <col min="12546" max="12552" width="12.1796875" style="919" customWidth="1"/>
    <col min="12553" max="12554" width="4.81640625" style="919" customWidth="1"/>
    <col min="12555" max="12800" width="10.26953125" style="919"/>
    <col min="12801" max="12801" width="4.7265625" style="919" customWidth="1"/>
    <col min="12802" max="12808" width="12.1796875" style="919" customWidth="1"/>
    <col min="12809" max="12810" width="4.81640625" style="919" customWidth="1"/>
    <col min="12811" max="13056" width="10.26953125" style="919"/>
    <col min="13057" max="13057" width="4.7265625" style="919" customWidth="1"/>
    <col min="13058" max="13064" width="12.1796875" style="919" customWidth="1"/>
    <col min="13065" max="13066" width="4.81640625" style="919" customWidth="1"/>
    <col min="13067" max="13312" width="10.26953125" style="919"/>
    <col min="13313" max="13313" width="4.7265625" style="919" customWidth="1"/>
    <col min="13314" max="13320" width="12.1796875" style="919" customWidth="1"/>
    <col min="13321" max="13322" width="4.81640625" style="919" customWidth="1"/>
    <col min="13323" max="13568" width="10.26953125" style="919"/>
    <col min="13569" max="13569" width="4.7265625" style="919" customWidth="1"/>
    <col min="13570" max="13576" width="12.1796875" style="919" customWidth="1"/>
    <col min="13577" max="13578" width="4.81640625" style="919" customWidth="1"/>
    <col min="13579" max="13824" width="10.26953125" style="919"/>
    <col min="13825" max="13825" width="4.7265625" style="919" customWidth="1"/>
    <col min="13826" max="13832" width="12.1796875" style="919" customWidth="1"/>
    <col min="13833" max="13834" width="4.81640625" style="919" customWidth="1"/>
    <col min="13835" max="14080" width="10.26953125" style="919"/>
    <col min="14081" max="14081" width="4.7265625" style="919" customWidth="1"/>
    <col min="14082" max="14088" width="12.1796875" style="919" customWidth="1"/>
    <col min="14089" max="14090" width="4.81640625" style="919" customWidth="1"/>
    <col min="14091" max="14336" width="10.26953125" style="919"/>
    <col min="14337" max="14337" width="4.7265625" style="919" customWidth="1"/>
    <col min="14338" max="14344" width="12.1796875" style="919" customWidth="1"/>
    <col min="14345" max="14346" width="4.81640625" style="919" customWidth="1"/>
    <col min="14347" max="14592" width="10.26953125" style="919"/>
    <col min="14593" max="14593" width="4.7265625" style="919" customWidth="1"/>
    <col min="14594" max="14600" width="12.1796875" style="919" customWidth="1"/>
    <col min="14601" max="14602" width="4.81640625" style="919" customWidth="1"/>
    <col min="14603" max="14848" width="10.26953125" style="919"/>
    <col min="14849" max="14849" width="4.7265625" style="919" customWidth="1"/>
    <col min="14850" max="14856" width="12.1796875" style="919" customWidth="1"/>
    <col min="14857" max="14858" width="4.81640625" style="919" customWidth="1"/>
    <col min="14859" max="15104" width="10.26953125" style="919"/>
    <col min="15105" max="15105" width="4.7265625" style="919" customWidth="1"/>
    <col min="15106" max="15112" width="12.1796875" style="919" customWidth="1"/>
    <col min="15113" max="15114" width="4.81640625" style="919" customWidth="1"/>
    <col min="15115" max="15360" width="10.26953125" style="919"/>
    <col min="15361" max="15361" width="4.7265625" style="919" customWidth="1"/>
    <col min="15362" max="15368" width="12.1796875" style="919" customWidth="1"/>
    <col min="15369" max="15370" width="4.81640625" style="919" customWidth="1"/>
    <col min="15371" max="15616" width="10.26953125" style="919"/>
    <col min="15617" max="15617" width="4.7265625" style="919" customWidth="1"/>
    <col min="15618" max="15624" width="12.1796875" style="919" customWidth="1"/>
    <col min="15625" max="15626" width="4.81640625" style="919" customWidth="1"/>
    <col min="15627" max="15872" width="10.26953125" style="919"/>
    <col min="15873" max="15873" width="4.7265625" style="919" customWidth="1"/>
    <col min="15874" max="15880" width="12.1796875" style="919" customWidth="1"/>
    <col min="15881" max="15882" width="4.81640625" style="919" customWidth="1"/>
    <col min="15883" max="16128" width="10.26953125" style="919"/>
    <col min="16129" max="16129" width="4.7265625" style="919" customWidth="1"/>
    <col min="16130" max="16136" width="12.1796875" style="919" customWidth="1"/>
    <col min="16137" max="16138" width="4.81640625" style="919" customWidth="1"/>
    <col min="16139" max="16384" width="10.26953125" style="919"/>
  </cols>
  <sheetData>
    <row r="1" spans="1:10" s="915" customFormat="1" ht="15" customHeight="1" thickBot="1">
      <c r="A1" s="945" t="str">
        <f>'Annual Report'!$A$2</f>
        <v>Road Initials:    GTC           Year  2013</v>
      </c>
      <c r="B1" s="946"/>
      <c r="C1" s="946"/>
      <c r="D1" s="229"/>
      <c r="E1" s="229"/>
      <c r="F1" s="229"/>
      <c r="G1" s="229"/>
      <c r="I1" s="988">
        <v>27</v>
      </c>
      <c r="J1" s="988"/>
    </row>
    <row r="2" spans="1:10" ht="15" customHeight="1">
      <c r="A2" s="948" t="s">
        <v>1595</v>
      </c>
      <c r="B2" s="949"/>
      <c r="C2" s="949"/>
      <c r="D2" s="949"/>
      <c r="E2" s="949"/>
      <c r="F2" s="989"/>
      <c r="G2" s="949"/>
      <c r="H2" s="949"/>
      <c r="I2" s="918"/>
    </row>
    <row r="3" spans="1:10" ht="14.25" customHeight="1">
      <c r="A3" s="951" t="s">
        <v>808</v>
      </c>
      <c r="B3" s="952"/>
      <c r="C3" s="952"/>
      <c r="D3" s="952"/>
      <c r="E3" s="952"/>
      <c r="F3" s="952"/>
      <c r="G3" s="952"/>
      <c r="H3" s="952"/>
      <c r="I3" s="990"/>
      <c r="J3" s="952"/>
    </row>
    <row r="4" spans="1:10" ht="11.25" customHeight="1">
      <c r="A4" s="583"/>
      <c r="B4" s="952"/>
      <c r="C4" s="952"/>
      <c r="D4" s="952"/>
      <c r="E4" s="952"/>
      <c r="F4" s="952"/>
      <c r="G4" s="957"/>
      <c r="H4" s="957"/>
      <c r="I4" s="990"/>
      <c r="J4" s="957"/>
    </row>
    <row r="5" spans="1:10" ht="11.25" customHeight="1">
      <c r="A5" s="991" t="s">
        <v>127</v>
      </c>
      <c r="B5" s="952"/>
      <c r="C5" s="952"/>
      <c r="D5" s="952"/>
      <c r="E5" s="952"/>
      <c r="F5" s="952"/>
      <c r="G5" s="957"/>
      <c r="H5" s="957"/>
      <c r="I5" s="990"/>
      <c r="J5" s="957"/>
    </row>
    <row r="6" spans="1:10" ht="11.25" customHeight="1">
      <c r="A6" s="991" t="s">
        <v>128</v>
      </c>
      <c r="B6" s="952"/>
      <c r="C6" s="952"/>
      <c r="D6" s="952"/>
      <c r="E6" s="952"/>
      <c r="F6" s="952"/>
      <c r="G6" s="957"/>
      <c r="H6" s="957"/>
      <c r="I6" s="990"/>
      <c r="J6" s="957"/>
    </row>
    <row r="7" spans="1:10" ht="11.25" customHeight="1">
      <c r="A7" s="991" t="s">
        <v>129</v>
      </c>
      <c r="B7" s="952"/>
      <c r="C7" s="952"/>
      <c r="D7" s="952"/>
      <c r="E7" s="952"/>
      <c r="F7" s="952"/>
      <c r="G7" s="957"/>
      <c r="H7" s="957"/>
      <c r="I7" s="990"/>
      <c r="J7" s="957"/>
    </row>
    <row r="8" spans="1:10" ht="11.5" customHeight="1">
      <c r="A8" s="991"/>
      <c r="B8" s="952"/>
      <c r="C8" s="952"/>
      <c r="D8" s="952"/>
      <c r="E8" s="952"/>
      <c r="F8" s="952"/>
      <c r="G8" s="957"/>
      <c r="H8" s="957"/>
      <c r="I8" s="990"/>
      <c r="J8" s="957"/>
    </row>
    <row r="9" spans="1:10" ht="11.25" customHeight="1">
      <c r="A9" s="991" t="s">
        <v>130</v>
      </c>
      <c r="B9" s="952"/>
      <c r="C9" s="952"/>
      <c r="D9" s="952"/>
      <c r="E9" s="952"/>
      <c r="F9" s="952"/>
      <c r="G9" s="957"/>
      <c r="H9" s="957"/>
      <c r="I9" s="990"/>
      <c r="J9" s="957"/>
    </row>
    <row r="10" spans="1:10" ht="9.25" customHeight="1">
      <c r="A10" s="991"/>
      <c r="B10" s="952"/>
      <c r="C10" s="952"/>
      <c r="D10" s="952"/>
      <c r="E10" s="952"/>
      <c r="F10" s="952"/>
      <c r="G10" s="957"/>
      <c r="H10" s="957"/>
      <c r="I10" s="990"/>
      <c r="J10" s="957"/>
    </row>
    <row r="11" spans="1:10" ht="11.25" customHeight="1">
      <c r="A11" s="991" t="s">
        <v>1596</v>
      </c>
      <c r="B11" s="952"/>
      <c r="C11" s="952"/>
      <c r="D11" s="952"/>
      <c r="E11" s="952"/>
      <c r="F11" s="952"/>
      <c r="G11" s="957"/>
      <c r="H11" s="957"/>
      <c r="I11" s="990"/>
      <c r="J11" s="957"/>
    </row>
    <row r="12" spans="1:10" ht="10" customHeight="1">
      <c r="A12" s="991"/>
      <c r="B12" s="952"/>
      <c r="C12" s="952"/>
      <c r="D12" s="952"/>
      <c r="E12" s="952"/>
      <c r="F12" s="952"/>
      <c r="G12" s="957"/>
      <c r="H12" s="957"/>
      <c r="I12" s="990"/>
      <c r="J12" s="957"/>
    </row>
    <row r="13" spans="1:10" ht="11.25" customHeight="1">
      <c r="A13" s="991" t="s">
        <v>131</v>
      </c>
      <c r="B13" s="952"/>
      <c r="C13" s="952"/>
      <c r="D13" s="952"/>
      <c r="E13" s="952"/>
      <c r="F13" s="952"/>
      <c r="G13" s="957"/>
      <c r="H13" s="957"/>
      <c r="I13" s="990"/>
      <c r="J13" s="957"/>
    </row>
    <row r="14" spans="1:10" ht="9.25" customHeight="1">
      <c r="A14" s="991"/>
      <c r="B14" s="952"/>
      <c r="C14" s="952"/>
      <c r="D14" s="952"/>
      <c r="E14" s="952"/>
      <c r="F14" s="952"/>
      <c r="G14" s="957"/>
      <c r="H14" s="957"/>
      <c r="I14" s="990"/>
      <c r="J14" s="957"/>
    </row>
    <row r="15" spans="1:10" ht="11.25" customHeight="1">
      <c r="A15" s="991" t="s">
        <v>132</v>
      </c>
      <c r="B15" s="952"/>
      <c r="C15" s="952"/>
      <c r="D15" s="952"/>
      <c r="E15" s="952"/>
      <c r="F15" s="952"/>
      <c r="G15" s="957"/>
      <c r="H15" s="957"/>
      <c r="I15" s="990"/>
      <c r="J15" s="957"/>
    </row>
    <row r="16" spans="1:10" ht="8.9" customHeight="1">
      <c r="A16" s="929"/>
      <c r="B16" s="952"/>
      <c r="C16" s="952"/>
      <c r="D16" s="952"/>
      <c r="E16" s="952"/>
      <c r="F16" s="952"/>
      <c r="G16" s="957"/>
      <c r="H16" s="957"/>
      <c r="I16" s="990"/>
      <c r="J16" s="957"/>
    </row>
    <row r="17" spans="1:12" ht="11.25" customHeight="1">
      <c r="A17" s="991" t="s">
        <v>1597</v>
      </c>
      <c r="B17" s="952"/>
      <c r="C17" s="952"/>
      <c r="D17" s="952"/>
      <c r="E17" s="952"/>
      <c r="F17" s="952"/>
      <c r="G17" s="957"/>
      <c r="H17" s="957"/>
      <c r="I17" s="990"/>
      <c r="J17" s="957"/>
    </row>
    <row r="18" spans="1:12" ht="12.75" customHeight="1">
      <c r="A18" s="992" t="s">
        <v>1598</v>
      </c>
      <c r="B18" s="993"/>
      <c r="C18" s="993"/>
      <c r="D18" s="993"/>
      <c r="E18" s="993"/>
      <c r="F18" s="993"/>
      <c r="G18" s="994"/>
      <c r="H18" s="994"/>
      <c r="I18" s="995"/>
      <c r="J18" s="957"/>
    </row>
    <row r="19" spans="1:12" ht="11.25" customHeight="1">
      <c r="A19" s="996"/>
      <c r="B19" s="997" t="s">
        <v>133</v>
      </c>
      <c r="C19" s="998"/>
      <c r="D19" s="998"/>
      <c r="E19" s="998"/>
      <c r="F19" s="999"/>
      <c r="G19" s="1000"/>
      <c r="H19" s="1001"/>
      <c r="I19" s="990"/>
      <c r="J19" s="957"/>
    </row>
    <row r="20" spans="1:12" ht="11.25" customHeight="1">
      <c r="A20" s="963"/>
      <c r="B20" s="1000"/>
      <c r="C20" s="1002"/>
      <c r="D20" s="1002" t="s">
        <v>134</v>
      </c>
      <c r="E20" s="272"/>
      <c r="F20" s="1003"/>
      <c r="G20" s="272"/>
      <c r="H20" s="1004" t="s">
        <v>135</v>
      </c>
      <c r="I20" s="958"/>
      <c r="J20" s="956"/>
    </row>
    <row r="21" spans="1:12" ht="11.25" customHeight="1">
      <c r="A21" s="963" t="s">
        <v>704</v>
      </c>
      <c r="B21" s="1002" t="s">
        <v>136</v>
      </c>
      <c r="C21" s="1002" t="s">
        <v>137</v>
      </c>
      <c r="D21" s="964" t="s">
        <v>138</v>
      </c>
      <c r="E21" s="1002" t="s">
        <v>139</v>
      </c>
      <c r="F21" s="1002" t="s">
        <v>140</v>
      </c>
      <c r="G21" s="1002" t="s">
        <v>141</v>
      </c>
      <c r="H21" s="1004" t="s">
        <v>142</v>
      </c>
      <c r="I21" s="958" t="s">
        <v>704</v>
      </c>
      <c r="J21" s="956"/>
    </row>
    <row r="22" spans="1:12" ht="11.25" customHeight="1">
      <c r="A22" s="963" t="s">
        <v>750</v>
      </c>
      <c r="B22" s="1002" t="s">
        <v>143</v>
      </c>
      <c r="C22" s="1000"/>
      <c r="D22" s="964" t="s">
        <v>144</v>
      </c>
      <c r="E22" s="1002" t="s">
        <v>143</v>
      </c>
      <c r="F22" s="1002" t="s">
        <v>145</v>
      </c>
      <c r="G22" s="1002" t="s">
        <v>146</v>
      </c>
      <c r="H22" s="1005" t="s">
        <v>147</v>
      </c>
      <c r="I22" s="958" t="s">
        <v>750</v>
      </c>
      <c r="J22" s="956"/>
    </row>
    <row r="23" spans="1:12" ht="11.25" customHeight="1">
      <c r="A23" s="969"/>
      <c r="B23" s="970" t="s">
        <v>643</v>
      </c>
      <c r="C23" s="970" t="s">
        <v>644</v>
      </c>
      <c r="D23" s="970" t="s">
        <v>1701</v>
      </c>
      <c r="E23" s="970" t="s">
        <v>646</v>
      </c>
      <c r="F23" s="970" t="s">
        <v>647</v>
      </c>
      <c r="G23" s="970" t="s">
        <v>648</v>
      </c>
      <c r="H23" s="1006" t="s">
        <v>649</v>
      </c>
      <c r="I23" s="968"/>
      <c r="J23" s="956"/>
    </row>
    <row r="24" spans="1:12" ht="11.25" customHeight="1">
      <c r="A24" s="969">
        <v>1</v>
      </c>
      <c r="B24" s="977">
        <v>85103</v>
      </c>
      <c r="C24" s="1011">
        <v>0</v>
      </c>
      <c r="D24" s="2283">
        <v>0</v>
      </c>
      <c r="E24" s="2551">
        <f t="shared" ref="E24:E30" si="0">B24+C24-D24</f>
        <v>85103</v>
      </c>
      <c r="F24" s="977">
        <v>0</v>
      </c>
      <c r="G24" s="977">
        <v>0</v>
      </c>
      <c r="H24" s="977">
        <v>0</v>
      </c>
      <c r="I24" s="968">
        <v>1</v>
      </c>
      <c r="J24" s="956"/>
    </row>
    <row r="25" spans="1:12" ht="11.25" customHeight="1">
      <c r="A25" s="969">
        <v>2</v>
      </c>
      <c r="B25" s="977">
        <v>474</v>
      </c>
      <c r="C25" s="2284">
        <v>0</v>
      </c>
      <c r="D25" s="2285">
        <v>0</v>
      </c>
      <c r="E25" s="2551">
        <f t="shared" si="0"/>
        <v>474</v>
      </c>
      <c r="F25" s="977">
        <v>0</v>
      </c>
      <c r="G25" s="977">
        <v>0</v>
      </c>
      <c r="H25" s="977">
        <v>0</v>
      </c>
      <c r="I25" s="968">
        <v>2</v>
      </c>
      <c r="J25" s="956"/>
    </row>
    <row r="26" spans="1:12" ht="11.25" customHeight="1">
      <c r="A26" s="969">
        <v>3</v>
      </c>
      <c r="B26" s="977">
        <v>172</v>
      </c>
      <c r="C26" s="1011">
        <v>0</v>
      </c>
      <c r="D26" s="1011">
        <v>0</v>
      </c>
      <c r="E26" s="2551">
        <f t="shared" si="0"/>
        <v>172</v>
      </c>
      <c r="F26" s="977">
        <v>0</v>
      </c>
      <c r="G26" s="977">
        <v>0</v>
      </c>
      <c r="H26" s="977">
        <v>0</v>
      </c>
      <c r="I26" s="968">
        <v>3</v>
      </c>
      <c r="J26" s="956"/>
    </row>
    <row r="27" spans="1:12" ht="11.25" customHeight="1">
      <c r="A27" s="969">
        <v>4</v>
      </c>
      <c r="B27" s="977">
        <v>401</v>
      </c>
      <c r="C27" s="1011">
        <v>0</v>
      </c>
      <c r="D27" s="1011">
        <v>0</v>
      </c>
      <c r="E27" s="2551">
        <f t="shared" si="0"/>
        <v>401</v>
      </c>
      <c r="F27" s="977">
        <v>0</v>
      </c>
      <c r="G27" s="977">
        <v>0</v>
      </c>
      <c r="H27" s="977">
        <v>0</v>
      </c>
      <c r="I27" s="968">
        <v>4</v>
      </c>
      <c r="J27" s="956"/>
    </row>
    <row r="28" spans="1:12" ht="11.25" customHeight="1">
      <c r="A28" s="969">
        <v>5</v>
      </c>
      <c r="B28" s="1007">
        <v>520</v>
      </c>
      <c r="C28" s="1011">
        <v>0</v>
      </c>
      <c r="D28" s="1011">
        <v>0</v>
      </c>
      <c r="E28" s="2551">
        <f t="shared" si="0"/>
        <v>520</v>
      </c>
      <c r="F28" s="977">
        <v>0</v>
      </c>
      <c r="G28" s="977">
        <v>0</v>
      </c>
      <c r="H28" s="977">
        <v>0</v>
      </c>
      <c r="I28" s="968">
        <v>5</v>
      </c>
      <c r="J28" s="956"/>
    </row>
    <row r="29" spans="1:12" ht="11.25" customHeight="1">
      <c r="A29" s="969">
        <v>6</v>
      </c>
      <c r="B29" s="1007">
        <v>0</v>
      </c>
      <c r="C29" s="1011">
        <v>0</v>
      </c>
      <c r="D29" s="1011">
        <v>0</v>
      </c>
      <c r="E29" s="2551">
        <f t="shared" si="0"/>
        <v>0</v>
      </c>
      <c r="F29" s="977">
        <v>0</v>
      </c>
      <c r="G29" s="977">
        <v>0</v>
      </c>
      <c r="H29" s="977">
        <v>0</v>
      </c>
      <c r="I29" s="968">
        <v>6</v>
      </c>
      <c r="J29" s="956"/>
    </row>
    <row r="30" spans="1:12" ht="11.25" customHeight="1">
      <c r="A30" s="969">
        <v>7</v>
      </c>
      <c r="B30" s="977">
        <v>643</v>
      </c>
      <c r="C30" s="1011">
        <v>0</v>
      </c>
      <c r="D30" s="1011">
        <v>0</v>
      </c>
      <c r="E30" s="2551">
        <f t="shared" si="0"/>
        <v>643</v>
      </c>
      <c r="F30" s="977">
        <v>0</v>
      </c>
      <c r="G30" s="977">
        <v>0</v>
      </c>
      <c r="H30" s="977">
        <v>0</v>
      </c>
      <c r="I30" s="968">
        <v>7</v>
      </c>
      <c r="J30" s="956"/>
      <c r="L30" s="1008"/>
    </row>
    <row r="31" spans="1:12" ht="11.25" customHeight="1">
      <c r="A31" s="969">
        <v>8</v>
      </c>
      <c r="B31" s="977"/>
      <c r="C31" s="1011"/>
      <c r="D31" s="1011"/>
      <c r="E31" s="1007"/>
      <c r="F31" s="977"/>
      <c r="G31" s="977"/>
      <c r="H31" s="977"/>
      <c r="I31" s="968">
        <v>8</v>
      </c>
      <c r="J31" s="956"/>
    </row>
    <row r="32" spans="1:12" ht="11.25" customHeight="1">
      <c r="A32" s="969">
        <v>9</v>
      </c>
      <c r="B32" s="1009">
        <f t="shared" ref="B32:H32" si="1">SUM(B24:B30)</f>
        <v>87313</v>
      </c>
      <c r="C32" s="1894">
        <f t="shared" si="1"/>
        <v>0</v>
      </c>
      <c r="D32" s="1894">
        <f t="shared" si="1"/>
        <v>0</v>
      </c>
      <c r="E32" s="1009">
        <f t="shared" si="1"/>
        <v>87313</v>
      </c>
      <c r="F32" s="1009">
        <f t="shared" si="1"/>
        <v>0</v>
      </c>
      <c r="G32" s="1009">
        <f t="shared" si="1"/>
        <v>0</v>
      </c>
      <c r="H32" s="1009">
        <f t="shared" si="1"/>
        <v>0</v>
      </c>
      <c r="I32" s="968">
        <v>9</v>
      </c>
      <c r="J32" s="956"/>
    </row>
    <row r="33" spans="1:10" ht="11.25" customHeight="1">
      <c r="A33" s="969">
        <v>10</v>
      </c>
      <c r="B33" s="1007"/>
      <c r="C33" s="1011"/>
      <c r="D33" s="1011"/>
      <c r="E33" s="1007"/>
      <c r="F33" s="977"/>
      <c r="G33" s="977"/>
      <c r="H33" s="977"/>
      <c r="I33" s="968">
        <v>10</v>
      </c>
      <c r="J33" s="956"/>
    </row>
    <row r="34" spans="1:10" ht="11.25" customHeight="1">
      <c r="A34" s="969">
        <v>11</v>
      </c>
      <c r="B34" s="977">
        <v>5193</v>
      </c>
      <c r="C34" s="1011">
        <v>0</v>
      </c>
      <c r="D34" s="1011">
        <v>0</v>
      </c>
      <c r="E34" s="2551">
        <f>B34+C34-D34</f>
        <v>5193</v>
      </c>
      <c r="F34" s="977">
        <v>0</v>
      </c>
      <c r="G34" s="977">
        <v>0</v>
      </c>
      <c r="H34" s="977">
        <v>0</v>
      </c>
      <c r="I34" s="968">
        <v>11</v>
      </c>
      <c r="J34" s="956"/>
    </row>
    <row r="35" spans="1:10" ht="11.25" customHeight="1">
      <c r="A35" s="969">
        <v>12</v>
      </c>
      <c r="B35" s="977">
        <v>5572</v>
      </c>
      <c r="C35" s="1011">
        <v>0</v>
      </c>
      <c r="D35" s="1011">
        <v>0</v>
      </c>
      <c r="E35" s="2551">
        <f>B35+C35-D35</f>
        <v>5572</v>
      </c>
      <c r="F35" s="977">
        <v>0</v>
      </c>
      <c r="G35" s="977">
        <v>0</v>
      </c>
      <c r="H35" s="977">
        <v>0</v>
      </c>
      <c r="I35" s="968">
        <v>12</v>
      </c>
      <c r="J35" s="956"/>
    </row>
    <row r="36" spans="1:10" ht="11.25" customHeight="1">
      <c r="A36" s="969">
        <v>13</v>
      </c>
      <c r="B36" s="1010"/>
      <c r="C36" s="1011"/>
      <c r="D36" s="1011"/>
      <c r="E36" s="1011"/>
      <c r="F36" s="977"/>
      <c r="G36" s="977"/>
      <c r="H36" s="977"/>
      <c r="I36" s="968">
        <v>13</v>
      </c>
      <c r="J36" s="956"/>
    </row>
    <row r="37" spans="1:10" ht="11.25" customHeight="1">
      <c r="A37" s="969">
        <v>14</v>
      </c>
      <c r="B37" s="1894">
        <f>SUM(B34:B35)</f>
        <v>10765</v>
      </c>
      <c r="C37" s="1895">
        <f t="shared" ref="C37:H37" si="2">SUM(C34:C35)</f>
        <v>0</v>
      </c>
      <c r="D37" s="1895">
        <f t="shared" si="2"/>
        <v>0</v>
      </c>
      <c r="E37" s="1895">
        <f t="shared" si="2"/>
        <v>10765</v>
      </c>
      <c r="F37" s="1894">
        <f t="shared" si="2"/>
        <v>0</v>
      </c>
      <c r="G37" s="1894">
        <f t="shared" si="2"/>
        <v>0</v>
      </c>
      <c r="H37" s="1894">
        <f t="shared" si="2"/>
        <v>0</v>
      </c>
      <c r="I37" s="968">
        <v>14</v>
      </c>
      <c r="J37" s="956"/>
    </row>
    <row r="38" spans="1:10" ht="11.25" customHeight="1">
      <c r="A38" s="969">
        <v>15</v>
      </c>
      <c r="B38" s="977"/>
      <c r="C38" s="2286"/>
      <c r="D38" s="2286"/>
      <c r="E38" s="1012"/>
      <c r="F38" s="977"/>
      <c r="G38" s="977"/>
      <c r="H38" s="977"/>
      <c r="I38" s="968">
        <v>15</v>
      </c>
      <c r="J38" s="956"/>
    </row>
    <row r="39" spans="1:10" ht="11.25" customHeight="1">
      <c r="A39" s="969">
        <v>16</v>
      </c>
      <c r="B39" s="977">
        <v>390906</v>
      </c>
      <c r="C39" s="1011">
        <v>0</v>
      </c>
      <c r="D39" s="1011">
        <v>390906</v>
      </c>
      <c r="E39" s="2551">
        <f>B39+C39-D39</f>
        <v>0</v>
      </c>
      <c r="F39" s="977">
        <f t="shared" ref="F39:H40" si="3">SUM(F32:F36)</f>
        <v>0</v>
      </c>
      <c r="G39" s="977">
        <f t="shared" si="3"/>
        <v>0</v>
      </c>
      <c r="H39" s="977">
        <f t="shared" si="3"/>
        <v>0</v>
      </c>
      <c r="I39" s="968">
        <v>16</v>
      </c>
      <c r="J39" s="956"/>
    </row>
    <row r="40" spans="1:10" ht="11.25" customHeight="1">
      <c r="A40" s="969">
        <v>17</v>
      </c>
      <c r="B40" s="977">
        <v>675</v>
      </c>
      <c r="C40" s="1011">
        <v>0</v>
      </c>
      <c r="D40" s="1011">
        <v>0</v>
      </c>
      <c r="E40" s="2551">
        <f>B40+C40-D40</f>
        <v>675</v>
      </c>
      <c r="F40" s="977">
        <f t="shared" si="3"/>
        <v>0</v>
      </c>
      <c r="G40" s="977">
        <f t="shared" si="3"/>
        <v>0</v>
      </c>
      <c r="H40" s="977">
        <f t="shared" si="3"/>
        <v>0</v>
      </c>
      <c r="I40" s="968">
        <v>17</v>
      </c>
      <c r="J40" s="956"/>
    </row>
    <row r="41" spans="1:10" ht="11.25" customHeight="1">
      <c r="A41" s="969">
        <v>18</v>
      </c>
      <c r="B41" s="977">
        <v>0</v>
      </c>
      <c r="C41" s="1011">
        <v>0</v>
      </c>
      <c r="D41" s="1011">
        <v>0</v>
      </c>
      <c r="E41" s="2551">
        <f>B41+C41-D41</f>
        <v>0</v>
      </c>
      <c r="F41" s="977">
        <v>0</v>
      </c>
      <c r="G41" s="977">
        <v>0</v>
      </c>
      <c r="H41" s="977">
        <v>0</v>
      </c>
      <c r="I41" s="968">
        <v>18</v>
      </c>
      <c r="J41" s="956"/>
    </row>
    <row r="42" spans="1:10" ht="11.25" customHeight="1">
      <c r="A42" s="969">
        <v>19</v>
      </c>
      <c r="B42" s="977">
        <v>38624</v>
      </c>
      <c r="C42" s="1011">
        <v>5762</v>
      </c>
      <c r="D42" s="1011">
        <v>0</v>
      </c>
      <c r="E42" s="2551">
        <f>B42+C42-D42</f>
        <v>44386</v>
      </c>
      <c r="F42" s="977">
        <v>0</v>
      </c>
      <c r="G42" s="977">
        <v>0</v>
      </c>
      <c r="H42" s="977">
        <v>0</v>
      </c>
      <c r="I42" s="968">
        <v>19</v>
      </c>
      <c r="J42" s="956"/>
    </row>
    <row r="43" spans="1:10" ht="11.25" customHeight="1">
      <c r="A43" s="969">
        <v>20</v>
      </c>
      <c r="B43" s="1007"/>
      <c r="C43" s="1011"/>
      <c r="D43" s="1011"/>
      <c r="E43" s="1007"/>
      <c r="F43" s="977"/>
      <c r="G43" s="977"/>
      <c r="H43" s="977"/>
      <c r="I43" s="968">
        <v>20</v>
      </c>
      <c r="J43" s="956"/>
    </row>
    <row r="44" spans="1:10" ht="11.25" customHeight="1">
      <c r="A44" s="969">
        <v>21</v>
      </c>
      <c r="B44" s="1009">
        <f t="shared" ref="B44:H44" si="4">SUM(B39:B42)</f>
        <v>430205</v>
      </c>
      <c r="C44" s="1895">
        <f t="shared" si="4"/>
        <v>5762</v>
      </c>
      <c r="D44" s="1895">
        <f t="shared" si="4"/>
        <v>390906</v>
      </c>
      <c r="E44" s="1896">
        <f t="shared" si="4"/>
        <v>45061</v>
      </c>
      <c r="F44" s="1009">
        <f t="shared" si="4"/>
        <v>0</v>
      </c>
      <c r="G44" s="1009">
        <f t="shared" si="4"/>
        <v>0</v>
      </c>
      <c r="H44" s="1009">
        <f t="shared" si="4"/>
        <v>0</v>
      </c>
      <c r="I44" s="968">
        <v>21</v>
      </c>
      <c r="J44" s="956"/>
    </row>
    <row r="45" spans="1:10" ht="11.25" customHeight="1">
      <c r="A45" s="969">
        <v>22</v>
      </c>
      <c r="B45" s="977"/>
      <c r="C45" s="1011"/>
      <c r="D45" s="1011"/>
      <c r="E45" s="1007"/>
      <c r="F45" s="977"/>
      <c r="G45" s="977"/>
      <c r="H45" s="977"/>
      <c r="I45" s="968">
        <v>22</v>
      </c>
      <c r="J45" s="956"/>
    </row>
    <row r="46" spans="1:10" ht="11.25" customHeight="1">
      <c r="A46" s="969">
        <v>23</v>
      </c>
      <c r="B46" s="977">
        <v>-8364</v>
      </c>
      <c r="C46" s="1011">
        <v>148</v>
      </c>
      <c r="D46" s="1011">
        <v>0</v>
      </c>
      <c r="E46" s="2551">
        <f>B46+C46-D46</f>
        <v>-8216</v>
      </c>
      <c r="F46" s="977">
        <v>0</v>
      </c>
      <c r="G46" s="977">
        <v>0</v>
      </c>
      <c r="H46" s="977">
        <v>0</v>
      </c>
      <c r="I46" s="968">
        <v>23</v>
      </c>
      <c r="J46" s="956"/>
    </row>
    <row r="47" spans="1:10" ht="11.25" customHeight="1">
      <c r="A47" s="969">
        <v>24</v>
      </c>
      <c r="B47" s="977">
        <v>918</v>
      </c>
      <c r="C47" s="1011">
        <v>721</v>
      </c>
      <c r="D47" s="1011">
        <v>0</v>
      </c>
      <c r="E47" s="2551">
        <f>B47+C47-D47</f>
        <v>1639</v>
      </c>
      <c r="F47" s="977">
        <v>0</v>
      </c>
      <c r="G47" s="977">
        <v>0</v>
      </c>
      <c r="H47" s="977">
        <v>0</v>
      </c>
      <c r="I47" s="968">
        <v>24</v>
      </c>
      <c r="J47" s="956"/>
    </row>
    <row r="48" spans="1:10" ht="11.25" customHeight="1">
      <c r="A48" s="969">
        <v>25</v>
      </c>
      <c r="B48" s="977">
        <v>0</v>
      </c>
      <c r="C48" s="1011">
        <v>19858</v>
      </c>
      <c r="D48" s="1011">
        <v>0</v>
      </c>
      <c r="E48" s="2551">
        <f>B48+C48-D48</f>
        <v>19858</v>
      </c>
      <c r="F48" s="977"/>
      <c r="G48" s="977"/>
      <c r="H48" s="977"/>
      <c r="I48" s="968">
        <v>25</v>
      </c>
      <c r="J48" s="956"/>
    </row>
    <row r="49" spans="1:10" ht="11.25" customHeight="1">
      <c r="A49" s="969">
        <v>26</v>
      </c>
      <c r="B49" s="977"/>
      <c r="C49" s="1011"/>
      <c r="D49" s="1011"/>
      <c r="E49" s="2551"/>
      <c r="F49" s="1009">
        <f>SUM(F46:F47)</f>
        <v>0</v>
      </c>
      <c r="G49" s="1009">
        <f>SUM(G46:G47)</f>
        <v>0</v>
      </c>
      <c r="H49" s="1009">
        <f>SUM(H46:H47)</f>
        <v>0</v>
      </c>
      <c r="I49" s="968">
        <v>26</v>
      </c>
      <c r="J49" s="956"/>
    </row>
    <row r="50" spans="1:10" ht="11.25" customHeight="1">
      <c r="A50" s="969">
        <v>27</v>
      </c>
      <c r="B50" s="1896">
        <f>SUM(B46:B49)</f>
        <v>-7446</v>
      </c>
      <c r="C50" s="1896">
        <f>SUM(C46:C49)</f>
        <v>20727</v>
      </c>
      <c r="D50" s="1896">
        <f>SUM(D46:D49)</f>
        <v>0</v>
      </c>
      <c r="E50" s="1896">
        <f>SUM(E46:E49)</f>
        <v>13281</v>
      </c>
      <c r="F50" s="977"/>
      <c r="G50" s="977"/>
      <c r="H50" s="977"/>
      <c r="I50" s="968">
        <v>27</v>
      </c>
      <c r="J50" s="956"/>
    </row>
    <row r="51" spans="1:10" ht="11.25" customHeight="1">
      <c r="A51" s="969">
        <v>28</v>
      </c>
      <c r="B51" s="977"/>
      <c r="C51" s="1011"/>
      <c r="D51" s="1011"/>
      <c r="E51" s="1007"/>
      <c r="F51" s="1009">
        <f>F32+F37+F44+F49</f>
        <v>0</v>
      </c>
      <c r="G51" s="1009">
        <f>G32+G37+G44+G49</f>
        <v>0</v>
      </c>
      <c r="H51" s="1009">
        <f>H32+H37+H44+H49</f>
        <v>0</v>
      </c>
      <c r="I51" s="968">
        <v>28</v>
      </c>
      <c r="J51" s="956"/>
    </row>
    <row r="52" spans="1:10" ht="11.25" customHeight="1">
      <c r="A52" s="969">
        <v>29</v>
      </c>
      <c r="B52" s="1896">
        <f>B32+B37+B44+B50</f>
        <v>520837</v>
      </c>
      <c r="C52" s="1895">
        <f>C32+C37+C44+C50</f>
        <v>26489</v>
      </c>
      <c r="D52" s="1895">
        <f>D32+D37+D44+D50</f>
        <v>390906</v>
      </c>
      <c r="E52" s="1896">
        <f>E32+E37+E44+E50</f>
        <v>156420</v>
      </c>
      <c r="F52" s="977"/>
      <c r="G52" s="977"/>
      <c r="H52" s="977"/>
      <c r="I52" s="968">
        <v>29</v>
      </c>
      <c r="J52" s="956"/>
    </row>
    <row r="53" spans="1:10" ht="11.25" customHeight="1">
      <c r="A53" s="969">
        <v>30</v>
      </c>
      <c r="B53" s="1013"/>
      <c r="C53" s="1013"/>
      <c r="D53" s="1013"/>
      <c r="E53" s="1013"/>
      <c r="F53" s="1013"/>
      <c r="G53" s="1013"/>
      <c r="H53" s="1013"/>
      <c r="I53" s="968">
        <v>30</v>
      </c>
      <c r="J53" s="956"/>
    </row>
    <row r="54" spans="1:10" ht="11.25" customHeight="1">
      <c r="A54" s="969">
        <v>31</v>
      </c>
      <c r="B54" s="977"/>
      <c r="C54" s="1012"/>
      <c r="D54" s="1012"/>
      <c r="E54" s="1012"/>
      <c r="F54" s="977"/>
      <c r="G54" s="977"/>
      <c r="H54" s="977"/>
      <c r="I54" s="968">
        <v>31</v>
      </c>
      <c r="J54" s="1014"/>
    </row>
    <row r="55" spans="1:10" ht="11.25" customHeight="1">
      <c r="A55" s="969">
        <v>32</v>
      </c>
      <c r="B55" s="1009"/>
      <c r="C55" s="1009"/>
      <c r="D55" s="1009"/>
      <c r="E55" s="1009"/>
      <c r="F55" s="1009"/>
      <c r="G55" s="1009"/>
      <c r="H55" s="1009"/>
      <c r="I55" s="968">
        <v>32</v>
      </c>
      <c r="J55" s="956"/>
    </row>
    <row r="56" spans="1:10" ht="11.25" customHeight="1">
      <c r="A56" s="969">
        <v>33</v>
      </c>
      <c r="B56" s="1009"/>
      <c r="C56" s="1009"/>
      <c r="D56" s="1009"/>
      <c r="E56" s="1009"/>
      <c r="F56" s="1009"/>
      <c r="G56" s="1009"/>
      <c r="H56" s="1009"/>
      <c r="I56" s="968">
        <v>33</v>
      </c>
      <c r="J56" s="956"/>
    </row>
    <row r="57" spans="1:10" ht="11.25" customHeight="1">
      <c r="A57" s="969">
        <v>34</v>
      </c>
      <c r="B57" s="1009"/>
      <c r="C57" s="1009"/>
      <c r="D57" s="1009"/>
      <c r="E57" s="1009"/>
      <c r="F57" s="1009"/>
      <c r="G57" s="1009"/>
      <c r="H57" s="1009"/>
      <c r="I57" s="968">
        <v>34</v>
      </c>
      <c r="J57" s="956"/>
    </row>
    <row r="58" spans="1:10" ht="11.25" customHeight="1">
      <c r="A58" s="969">
        <v>35</v>
      </c>
      <c r="B58" s="977"/>
      <c r="C58" s="1012"/>
      <c r="D58" s="1012"/>
      <c r="E58" s="1012"/>
      <c r="F58" s="977"/>
      <c r="G58" s="977"/>
      <c r="H58" s="977"/>
      <c r="I58" s="968">
        <v>35</v>
      </c>
      <c r="J58" s="956"/>
    </row>
    <row r="59" spans="1:10" ht="11.25" customHeight="1">
      <c r="A59" s="969">
        <v>36</v>
      </c>
      <c r="B59" s="977"/>
      <c r="C59" s="1012"/>
      <c r="D59" s="1012"/>
      <c r="E59" s="1012"/>
      <c r="F59" s="977"/>
      <c r="G59" s="977"/>
      <c r="H59" s="977"/>
      <c r="I59" s="968">
        <v>36</v>
      </c>
      <c r="J59" s="956"/>
    </row>
    <row r="60" spans="1:10" ht="11.25" customHeight="1">
      <c r="A60" s="969">
        <v>37</v>
      </c>
      <c r="B60" s="977"/>
      <c r="C60" s="1012"/>
      <c r="D60" s="1012"/>
      <c r="E60" s="1012"/>
      <c r="F60" s="977"/>
      <c r="G60" s="977"/>
      <c r="H60" s="977"/>
      <c r="I60" s="968">
        <v>37</v>
      </c>
      <c r="J60" s="956"/>
    </row>
    <row r="61" spans="1:10" ht="11.25" customHeight="1">
      <c r="A61" s="969">
        <v>38</v>
      </c>
      <c r="B61" s="977"/>
      <c r="C61" s="1012"/>
      <c r="D61" s="1012"/>
      <c r="E61" s="1012"/>
      <c r="F61" s="977"/>
      <c r="G61" s="977"/>
      <c r="H61" s="977"/>
      <c r="I61" s="968">
        <v>38</v>
      </c>
      <c r="J61" s="956"/>
    </row>
    <row r="62" spans="1:10" ht="11.25" customHeight="1">
      <c r="A62" s="969">
        <v>39</v>
      </c>
      <c r="B62" s="977"/>
      <c r="C62" s="1012"/>
      <c r="D62" s="1012"/>
      <c r="E62" s="1012"/>
      <c r="F62" s="977"/>
      <c r="G62" s="977"/>
      <c r="H62" s="977"/>
      <c r="I62" s="968">
        <v>39</v>
      </c>
      <c r="J62" s="956"/>
    </row>
    <row r="63" spans="1:10" ht="11.25" customHeight="1">
      <c r="A63" s="969">
        <v>40</v>
      </c>
      <c r="B63" s="977"/>
      <c r="C63" s="1012"/>
      <c r="D63" s="1012"/>
      <c r="E63" s="1012"/>
      <c r="F63" s="977"/>
      <c r="G63" s="977"/>
      <c r="H63" s="977"/>
      <c r="I63" s="968">
        <v>40</v>
      </c>
      <c r="J63" s="956"/>
    </row>
    <row r="64" spans="1:10" ht="11.25" customHeight="1" thickBot="1">
      <c r="A64" s="2534" t="s">
        <v>1702</v>
      </c>
      <c r="B64" s="2531"/>
      <c r="C64" s="2532"/>
      <c r="D64" s="2532"/>
      <c r="E64" s="2532"/>
      <c r="F64" s="2531"/>
      <c r="G64" s="2531"/>
      <c r="H64" s="2531"/>
      <c r="I64" s="2533"/>
      <c r="J64" s="956"/>
    </row>
    <row r="65" spans="1:8" ht="11.25" customHeight="1">
      <c r="A65" s="1018" t="s">
        <v>195</v>
      </c>
      <c r="B65" s="1019"/>
      <c r="C65" s="1020"/>
      <c r="D65" s="1020"/>
      <c r="E65" s="1020"/>
      <c r="F65" s="1020"/>
      <c r="G65" s="1020"/>
      <c r="H65" s="1020"/>
    </row>
    <row r="66" spans="1:8" ht="11.25" customHeight="1">
      <c r="A66" s="957"/>
      <c r="B66" s="581"/>
      <c r="C66" s="1020"/>
      <c r="D66" s="1020"/>
      <c r="E66" s="1020"/>
      <c r="F66" s="1020"/>
      <c r="G66" s="1020"/>
      <c r="H66" s="1020"/>
    </row>
    <row r="67" spans="1:8" ht="11.25" customHeight="1">
      <c r="A67" s="957"/>
      <c r="B67" s="1019"/>
      <c r="C67" s="1020"/>
      <c r="D67" s="1020"/>
      <c r="E67" s="1020"/>
      <c r="F67" s="1020"/>
      <c r="G67" s="1020"/>
      <c r="H67" s="1020"/>
    </row>
    <row r="68" spans="1:8" ht="11.25" customHeight="1"/>
    <row r="69" spans="1:8" ht="11.25" customHeight="1"/>
    <row r="70" spans="1:8" ht="11.25" customHeight="1"/>
    <row r="71" spans="1:8" ht="11.25" customHeight="1"/>
    <row r="72" spans="1:8" ht="11.25" customHeight="1"/>
    <row r="73" spans="1:8" ht="11.25" customHeight="1"/>
    <row r="74" spans="1:8" ht="11.25" customHeight="1"/>
    <row r="75" spans="1:8" ht="11.25" customHeight="1"/>
  </sheetData>
  <phoneticPr fontId="9" type="noConversion"/>
  <printOptions horizontalCentered="1" gridLinesSet="0"/>
  <pageMargins left="0.5" right="0.5" top="0.5" bottom="0.5" header="0.511811023622047" footer="0.511811023622047"/>
  <pageSetup scale="98" orientation="portrait" horizontalDpi="4294967293" verticalDpi="300" r:id="rId1"/>
  <headerFooter alignWithMargins="0"/>
</worksheet>
</file>

<file path=xl/worksheets/sheet34.xml><?xml version="1.0" encoding="utf-8"?>
<worksheet xmlns="http://schemas.openxmlformats.org/spreadsheetml/2006/main" xmlns:r="http://schemas.openxmlformats.org/officeDocument/2006/relationships">
  <sheetPr codeName="Sheet32">
    <tabColor rgb="FF92D050"/>
  </sheetPr>
  <dimension ref="A1:H64"/>
  <sheetViews>
    <sheetView showGridLines="0" workbookViewId="0"/>
  </sheetViews>
  <sheetFormatPr defaultColWidth="10.26953125" defaultRowHeight="15.75" customHeight="1"/>
  <cols>
    <col min="1" max="1" width="4" style="966" customWidth="1"/>
    <col min="2" max="2" width="9.81640625" style="966" customWidth="1"/>
    <col min="3" max="4" width="9.81640625" style="984" customWidth="1"/>
    <col min="5" max="5" width="46.453125" style="987" customWidth="1"/>
    <col min="6" max="6" width="9.81640625" style="987" customWidth="1"/>
    <col min="7" max="7" width="4" style="984" customWidth="1"/>
    <col min="8" max="8" width="17.81640625" style="919" customWidth="1"/>
    <col min="9" max="256" width="10.26953125" style="919"/>
    <col min="257" max="257" width="4" style="919" customWidth="1"/>
    <col min="258" max="260" width="9.81640625" style="919" customWidth="1"/>
    <col min="261" max="261" width="46.453125" style="919" customWidth="1"/>
    <col min="262" max="262" width="9.81640625" style="919" customWidth="1"/>
    <col min="263" max="263" width="4" style="919" customWidth="1"/>
    <col min="264" max="264" width="17.81640625" style="919" customWidth="1"/>
    <col min="265" max="512" width="10.26953125" style="919"/>
    <col min="513" max="513" width="4" style="919" customWidth="1"/>
    <col min="514" max="516" width="9.81640625" style="919" customWidth="1"/>
    <col min="517" max="517" width="46.453125" style="919" customWidth="1"/>
    <col min="518" max="518" width="9.81640625" style="919" customWidth="1"/>
    <col min="519" max="519" width="4" style="919" customWidth="1"/>
    <col min="520" max="520" width="17.81640625" style="919" customWidth="1"/>
    <col min="521" max="768" width="10.26953125" style="919"/>
    <col min="769" max="769" width="4" style="919" customWidth="1"/>
    <col min="770" max="772" width="9.81640625" style="919" customWidth="1"/>
    <col min="773" max="773" width="46.453125" style="919" customWidth="1"/>
    <col min="774" max="774" width="9.81640625" style="919" customWidth="1"/>
    <col min="775" max="775" width="4" style="919" customWidth="1"/>
    <col min="776" max="776" width="17.81640625" style="919" customWidth="1"/>
    <col min="777" max="1024" width="10.26953125" style="919"/>
    <col min="1025" max="1025" width="4" style="919" customWidth="1"/>
    <col min="1026" max="1028" width="9.81640625" style="919" customWidth="1"/>
    <col min="1029" max="1029" width="46.453125" style="919" customWidth="1"/>
    <col min="1030" max="1030" width="9.81640625" style="919" customWidth="1"/>
    <col min="1031" max="1031" width="4" style="919" customWidth="1"/>
    <col min="1032" max="1032" width="17.81640625" style="919" customWidth="1"/>
    <col min="1033" max="1280" width="10.26953125" style="919"/>
    <col min="1281" max="1281" width="4" style="919" customWidth="1"/>
    <col min="1282" max="1284" width="9.81640625" style="919" customWidth="1"/>
    <col min="1285" max="1285" width="46.453125" style="919" customWidth="1"/>
    <col min="1286" max="1286" width="9.81640625" style="919" customWidth="1"/>
    <col min="1287" max="1287" width="4" style="919" customWidth="1"/>
    <col min="1288" max="1288" width="17.81640625" style="919" customWidth="1"/>
    <col min="1289" max="1536" width="10.26953125" style="919"/>
    <col min="1537" max="1537" width="4" style="919" customWidth="1"/>
    <col min="1538" max="1540" width="9.81640625" style="919" customWidth="1"/>
    <col min="1541" max="1541" width="46.453125" style="919" customWidth="1"/>
    <col min="1542" max="1542" width="9.81640625" style="919" customWidth="1"/>
    <col min="1543" max="1543" width="4" style="919" customWidth="1"/>
    <col min="1544" max="1544" width="17.81640625" style="919" customWidth="1"/>
    <col min="1545" max="1792" width="10.26953125" style="919"/>
    <col min="1793" max="1793" width="4" style="919" customWidth="1"/>
    <col min="1794" max="1796" width="9.81640625" style="919" customWidth="1"/>
    <col min="1797" max="1797" width="46.453125" style="919" customWidth="1"/>
    <col min="1798" max="1798" width="9.81640625" style="919" customWidth="1"/>
    <col min="1799" max="1799" width="4" style="919" customWidth="1"/>
    <col min="1800" max="1800" width="17.81640625" style="919" customWidth="1"/>
    <col min="1801" max="2048" width="10.26953125" style="919"/>
    <col min="2049" max="2049" width="4" style="919" customWidth="1"/>
    <col min="2050" max="2052" width="9.81640625" style="919" customWidth="1"/>
    <col min="2053" max="2053" width="46.453125" style="919" customWidth="1"/>
    <col min="2054" max="2054" width="9.81640625" style="919" customWidth="1"/>
    <col min="2055" max="2055" width="4" style="919" customWidth="1"/>
    <col min="2056" max="2056" width="17.81640625" style="919" customWidth="1"/>
    <col min="2057" max="2304" width="10.26953125" style="919"/>
    <col min="2305" max="2305" width="4" style="919" customWidth="1"/>
    <col min="2306" max="2308" width="9.81640625" style="919" customWidth="1"/>
    <col min="2309" max="2309" width="46.453125" style="919" customWidth="1"/>
    <col min="2310" max="2310" width="9.81640625" style="919" customWidth="1"/>
    <col min="2311" max="2311" width="4" style="919" customWidth="1"/>
    <col min="2312" max="2312" width="17.81640625" style="919" customWidth="1"/>
    <col min="2313" max="2560" width="10.26953125" style="919"/>
    <col min="2561" max="2561" width="4" style="919" customWidth="1"/>
    <col min="2562" max="2564" width="9.81640625" style="919" customWidth="1"/>
    <col min="2565" max="2565" width="46.453125" style="919" customWidth="1"/>
    <col min="2566" max="2566" width="9.81640625" style="919" customWidth="1"/>
    <col min="2567" max="2567" width="4" style="919" customWidth="1"/>
    <col min="2568" max="2568" width="17.81640625" style="919" customWidth="1"/>
    <col min="2569" max="2816" width="10.26953125" style="919"/>
    <col min="2817" max="2817" width="4" style="919" customWidth="1"/>
    <col min="2818" max="2820" width="9.81640625" style="919" customWidth="1"/>
    <col min="2821" max="2821" width="46.453125" style="919" customWidth="1"/>
    <col min="2822" max="2822" width="9.81640625" style="919" customWidth="1"/>
    <col min="2823" max="2823" width="4" style="919" customWidth="1"/>
    <col min="2824" max="2824" width="17.81640625" style="919" customWidth="1"/>
    <col min="2825" max="3072" width="10.26953125" style="919"/>
    <col min="3073" max="3073" width="4" style="919" customWidth="1"/>
    <col min="3074" max="3076" width="9.81640625" style="919" customWidth="1"/>
    <col min="3077" max="3077" width="46.453125" style="919" customWidth="1"/>
    <col min="3078" max="3078" width="9.81640625" style="919" customWidth="1"/>
    <col min="3079" max="3079" width="4" style="919" customWidth="1"/>
    <col min="3080" max="3080" width="17.81640625" style="919" customWidth="1"/>
    <col min="3081" max="3328" width="10.26953125" style="919"/>
    <col min="3329" max="3329" width="4" style="919" customWidth="1"/>
    <col min="3330" max="3332" width="9.81640625" style="919" customWidth="1"/>
    <col min="3333" max="3333" width="46.453125" style="919" customWidth="1"/>
    <col min="3334" max="3334" width="9.81640625" style="919" customWidth="1"/>
    <col min="3335" max="3335" width="4" style="919" customWidth="1"/>
    <col min="3336" max="3336" width="17.81640625" style="919" customWidth="1"/>
    <col min="3337" max="3584" width="10.26953125" style="919"/>
    <col min="3585" max="3585" width="4" style="919" customWidth="1"/>
    <col min="3586" max="3588" width="9.81640625" style="919" customWidth="1"/>
    <col min="3589" max="3589" width="46.453125" style="919" customWidth="1"/>
    <col min="3590" max="3590" width="9.81640625" style="919" customWidth="1"/>
    <col min="3591" max="3591" width="4" style="919" customWidth="1"/>
    <col min="3592" max="3592" width="17.81640625" style="919" customWidth="1"/>
    <col min="3593" max="3840" width="10.26953125" style="919"/>
    <col min="3841" max="3841" width="4" style="919" customWidth="1"/>
    <col min="3842" max="3844" width="9.81640625" style="919" customWidth="1"/>
    <col min="3845" max="3845" width="46.453125" style="919" customWidth="1"/>
    <col min="3846" max="3846" width="9.81640625" style="919" customWidth="1"/>
    <col min="3847" max="3847" width="4" style="919" customWidth="1"/>
    <col min="3848" max="3848" width="17.81640625" style="919" customWidth="1"/>
    <col min="3849" max="4096" width="10.26953125" style="919"/>
    <col min="4097" max="4097" width="4" style="919" customWidth="1"/>
    <col min="4098" max="4100" width="9.81640625" style="919" customWidth="1"/>
    <col min="4101" max="4101" width="46.453125" style="919" customWidth="1"/>
    <col min="4102" max="4102" width="9.81640625" style="919" customWidth="1"/>
    <col min="4103" max="4103" width="4" style="919" customWidth="1"/>
    <col min="4104" max="4104" width="17.81640625" style="919" customWidth="1"/>
    <col min="4105" max="4352" width="10.26953125" style="919"/>
    <col min="4353" max="4353" width="4" style="919" customWidth="1"/>
    <col min="4354" max="4356" width="9.81640625" style="919" customWidth="1"/>
    <col min="4357" max="4357" width="46.453125" style="919" customWidth="1"/>
    <col min="4358" max="4358" width="9.81640625" style="919" customWidth="1"/>
    <col min="4359" max="4359" width="4" style="919" customWidth="1"/>
    <col min="4360" max="4360" width="17.81640625" style="919" customWidth="1"/>
    <col min="4361" max="4608" width="10.26953125" style="919"/>
    <col min="4609" max="4609" width="4" style="919" customWidth="1"/>
    <col min="4610" max="4612" width="9.81640625" style="919" customWidth="1"/>
    <col min="4613" max="4613" width="46.453125" style="919" customWidth="1"/>
    <col min="4614" max="4614" width="9.81640625" style="919" customWidth="1"/>
    <col min="4615" max="4615" width="4" style="919" customWidth="1"/>
    <col min="4616" max="4616" width="17.81640625" style="919" customWidth="1"/>
    <col min="4617" max="4864" width="10.26953125" style="919"/>
    <col min="4865" max="4865" width="4" style="919" customWidth="1"/>
    <col min="4866" max="4868" width="9.81640625" style="919" customWidth="1"/>
    <col min="4869" max="4869" width="46.453125" style="919" customWidth="1"/>
    <col min="4870" max="4870" width="9.81640625" style="919" customWidth="1"/>
    <col min="4871" max="4871" width="4" style="919" customWidth="1"/>
    <col min="4872" max="4872" width="17.81640625" style="919" customWidth="1"/>
    <col min="4873" max="5120" width="10.26953125" style="919"/>
    <col min="5121" max="5121" width="4" style="919" customWidth="1"/>
    <col min="5122" max="5124" width="9.81640625" style="919" customWidth="1"/>
    <col min="5125" max="5125" width="46.453125" style="919" customWidth="1"/>
    <col min="5126" max="5126" width="9.81640625" style="919" customWidth="1"/>
    <col min="5127" max="5127" width="4" style="919" customWidth="1"/>
    <col min="5128" max="5128" width="17.81640625" style="919" customWidth="1"/>
    <col min="5129" max="5376" width="10.26953125" style="919"/>
    <col min="5377" max="5377" width="4" style="919" customWidth="1"/>
    <col min="5378" max="5380" width="9.81640625" style="919" customWidth="1"/>
    <col min="5381" max="5381" width="46.453125" style="919" customWidth="1"/>
    <col min="5382" max="5382" width="9.81640625" style="919" customWidth="1"/>
    <col min="5383" max="5383" width="4" style="919" customWidth="1"/>
    <col min="5384" max="5384" width="17.81640625" style="919" customWidth="1"/>
    <col min="5385" max="5632" width="10.26953125" style="919"/>
    <col min="5633" max="5633" width="4" style="919" customWidth="1"/>
    <col min="5634" max="5636" width="9.81640625" style="919" customWidth="1"/>
    <col min="5637" max="5637" width="46.453125" style="919" customWidth="1"/>
    <col min="5638" max="5638" width="9.81640625" style="919" customWidth="1"/>
    <col min="5639" max="5639" width="4" style="919" customWidth="1"/>
    <col min="5640" max="5640" width="17.81640625" style="919" customWidth="1"/>
    <col min="5641" max="5888" width="10.26953125" style="919"/>
    <col min="5889" max="5889" width="4" style="919" customWidth="1"/>
    <col min="5890" max="5892" width="9.81640625" style="919" customWidth="1"/>
    <col min="5893" max="5893" width="46.453125" style="919" customWidth="1"/>
    <col min="5894" max="5894" width="9.81640625" style="919" customWidth="1"/>
    <col min="5895" max="5895" width="4" style="919" customWidth="1"/>
    <col min="5896" max="5896" width="17.81640625" style="919" customWidth="1"/>
    <col min="5897" max="6144" width="10.26953125" style="919"/>
    <col min="6145" max="6145" width="4" style="919" customWidth="1"/>
    <col min="6146" max="6148" width="9.81640625" style="919" customWidth="1"/>
    <col min="6149" max="6149" width="46.453125" style="919" customWidth="1"/>
    <col min="6150" max="6150" width="9.81640625" style="919" customWidth="1"/>
    <col min="6151" max="6151" width="4" style="919" customWidth="1"/>
    <col min="6152" max="6152" width="17.81640625" style="919" customWidth="1"/>
    <col min="6153" max="6400" width="10.26953125" style="919"/>
    <col min="6401" max="6401" width="4" style="919" customWidth="1"/>
    <col min="6402" max="6404" width="9.81640625" style="919" customWidth="1"/>
    <col min="6405" max="6405" width="46.453125" style="919" customWidth="1"/>
    <col min="6406" max="6406" width="9.81640625" style="919" customWidth="1"/>
    <col min="6407" max="6407" width="4" style="919" customWidth="1"/>
    <col min="6408" max="6408" width="17.81640625" style="919" customWidth="1"/>
    <col min="6409" max="6656" width="10.26953125" style="919"/>
    <col min="6657" max="6657" width="4" style="919" customWidth="1"/>
    <col min="6658" max="6660" width="9.81640625" style="919" customWidth="1"/>
    <col min="6661" max="6661" width="46.453125" style="919" customWidth="1"/>
    <col min="6662" max="6662" width="9.81640625" style="919" customWidth="1"/>
    <col min="6663" max="6663" width="4" style="919" customWidth="1"/>
    <col min="6664" max="6664" width="17.81640625" style="919" customWidth="1"/>
    <col min="6665" max="6912" width="10.26953125" style="919"/>
    <col min="6913" max="6913" width="4" style="919" customWidth="1"/>
    <col min="6914" max="6916" width="9.81640625" style="919" customWidth="1"/>
    <col min="6917" max="6917" width="46.453125" style="919" customWidth="1"/>
    <col min="6918" max="6918" width="9.81640625" style="919" customWidth="1"/>
    <col min="6919" max="6919" width="4" style="919" customWidth="1"/>
    <col min="6920" max="6920" width="17.81640625" style="919" customWidth="1"/>
    <col min="6921" max="7168" width="10.26953125" style="919"/>
    <col min="7169" max="7169" width="4" style="919" customWidth="1"/>
    <col min="7170" max="7172" width="9.81640625" style="919" customWidth="1"/>
    <col min="7173" max="7173" width="46.453125" style="919" customWidth="1"/>
    <col min="7174" max="7174" width="9.81640625" style="919" customWidth="1"/>
    <col min="7175" max="7175" width="4" style="919" customWidth="1"/>
    <col min="7176" max="7176" width="17.81640625" style="919" customWidth="1"/>
    <col min="7177" max="7424" width="10.26953125" style="919"/>
    <col min="7425" max="7425" width="4" style="919" customWidth="1"/>
    <col min="7426" max="7428" width="9.81640625" style="919" customWidth="1"/>
    <col min="7429" max="7429" width="46.453125" style="919" customWidth="1"/>
    <col min="7430" max="7430" width="9.81640625" style="919" customWidth="1"/>
    <col min="7431" max="7431" width="4" style="919" customWidth="1"/>
    <col min="7432" max="7432" width="17.81640625" style="919" customWidth="1"/>
    <col min="7433" max="7680" width="10.26953125" style="919"/>
    <col min="7681" max="7681" width="4" style="919" customWidth="1"/>
    <col min="7682" max="7684" width="9.81640625" style="919" customWidth="1"/>
    <col min="7685" max="7685" width="46.453125" style="919" customWidth="1"/>
    <col min="7686" max="7686" width="9.81640625" style="919" customWidth="1"/>
    <col min="7687" max="7687" width="4" style="919" customWidth="1"/>
    <col min="7688" max="7688" width="17.81640625" style="919" customWidth="1"/>
    <col min="7689" max="7936" width="10.26953125" style="919"/>
    <col min="7937" max="7937" width="4" style="919" customWidth="1"/>
    <col min="7938" max="7940" width="9.81640625" style="919" customWidth="1"/>
    <col min="7941" max="7941" width="46.453125" style="919" customWidth="1"/>
    <col min="7942" max="7942" width="9.81640625" style="919" customWidth="1"/>
    <col min="7943" max="7943" width="4" style="919" customWidth="1"/>
    <col min="7944" max="7944" width="17.81640625" style="919" customWidth="1"/>
    <col min="7945" max="8192" width="10.26953125" style="919"/>
    <col min="8193" max="8193" width="4" style="919" customWidth="1"/>
    <col min="8194" max="8196" width="9.81640625" style="919" customWidth="1"/>
    <col min="8197" max="8197" width="46.453125" style="919" customWidth="1"/>
    <col min="8198" max="8198" width="9.81640625" style="919" customWidth="1"/>
    <col min="8199" max="8199" width="4" style="919" customWidth="1"/>
    <col min="8200" max="8200" width="17.81640625" style="919" customWidth="1"/>
    <col min="8201" max="8448" width="10.26953125" style="919"/>
    <col min="8449" max="8449" width="4" style="919" customWidth="1"/>
    <col min="8450" max="8452" width="9.81640625" style="919" customWidth="1"/>
    <col min="8453" max="8453" width="46.453125" style="919" customWidth="1"/>
    <col min="8454" max="8454" width="9.81640625" style="919" customWidth="1"/>
    <col min="8455" max="8455" width="4" style="919" customWidth="1"/>
    <col min="8456" max="8456" width="17.81640625" style="919" customWidth="1"/>
    <col min="8457" max="8704" width="10.26953125" style="919"/>
    <col min="8705" max="8705" width="4" style="919" customWidth="1"/>
    <col min="8706" max="8708" width="9.81640625" style="919" customWidth="1"/>
    <col min="8709" max="8709" width="46.453125" style="919" customWidth="1"/>
    <col min="8710" max="8710" width="9.81640625" style="919" customWidth="1"/>
    <col min="8711" max="8711" width="4" style="919" customWidth="1"/>
    <col min="8712" max="8712" width="17.81640625" style="919" customWidth="1"/>
    <col min="8713" max="8960" width="10.26953125" style="919"/>
    <col min="8961" max="8961" width="4" style="919" customWidth="1"/>
    <col min="8962" max="8964" width="9.81640625" style="919" customWidth="1"/>
    <col min="8965" max="8965" width="46.453125" style="919" customWidth="1"/>
    <col min="8966" max="8966" width="9.81640625" style="919" customWidth="1"/>
    <col min="8967" max="8967" width="4" style="919" customWidth="1"/>
    <col min="8968" max="8968" width="17.81640625" style="919" customWidth="1"/>
    <col min="8969" max="9216" width="10.26953125" style="919"/>
    <col min="9217" max="9217" width="4" style="919" customWidth="1"/>
    <col min="9218" max="9220" width="9.81640625" style="919" customWidth="1"/>
    <col min="9221" max="9221" width="46.453125" style="919" customWidth="1"/>
    <col min="9222" max="9222" width="9.81640625" style="919" customWidth="1"/>
    <col min="9223" max="9223" width="4" style="919" customWidth="1"/>
    <col min="9224" max="9224" width="17.81640625" style="919" customWidth="1"/>
    <col min="9225" max="9472" width="10.26953125" style="919"/>
    <col min="9473" max="9473" width="4" style="919" customWidth="1"/>
    <col min="9474" max="9476" width="9.81640625" style="919" customWidth="1"/>
    <col min="9477" max="9477" width="46.453125" style="919" customWidth="1"/>
    <col min="9478" max="9478" width="9.81640625" style="919" customWidth="1"/>
    <col min="9479" max="9479" width="4" style="919" customWidth="1"/>
    <col min="9480" max="9480" width="17.81640625" style="919" customWidth="1"/>
    <col min="9481" max="9728" width="10.26953125" style="919"/>
    <col min="9729" max="9729" width="4" style="919" customWidth="1"/>
    <col min="9730" max="9732" width="9.81640625" style="919" customWidth="1"/>
    <col min="9733" max="9733" width="46.453125" style="919" customWidth="1"/>
    <col min="9734" max="9734" width="9.81640625" style="919" customWidth="1"/>
    <col min="9735" max="9735" width="4" style="919" customWidth="1"/>
    <col min="9736" max="9736" width="17.81640625" style="919" customWidth="1"/>
    <col min="9737" max="9984" width="10.26953125" style="919"/>
    <col min="9985" max="9985" width="4" style="919" customWidth="1"/>
    <col min="9986" max="9988" width="9.81640625" style="919" customWidth="1"/>
    <col min="9989" max="9989" width="46.453125" style="919" customWidth="1"/>
    <col min="9990" max="9990" width="9.81640625" style="919" customWidth="1"/>
    <col min="9991" max="9991" width="4" style="919" customWidth="1"/>
    <col min="9992" max="9992" width="17.81640625" style="919" customWidth="1"/>
    <col min="9993" max="10240" width="10.26953125" style="919"/>
    <col min="10241" max="10241" width="4" style="919" customWidth="1"/>
    <col min="10242" max="10244" width="9.81640625" style="919" customWidth="1"/>
    <col min="10245" max="10245" width="46.453125" style="919" customWidth="1"/>
    <col min="10246" max="10246" width="9.81640625" style="919" customWidth="1"/>
    <col min="10247" max="10247" width="4" style="919" customWidth="1"/>
    <col min="10248" max="10248" width="17.81640625" style="919" customWidth="1"/>
    <col min="10249" max="10496" width="10.26953125" style="919"/>
    <col min="10497" max="10497" width="4" style="919" customWidth="1"/>
    <col min="10498" max="10500" width="9.81640625" style="919" customWidth="1"/>
    <col min="10501" max="10501" width="46.453125" style="919" customWidth="1"/>
    <col min="10502" max="10502" width="9.81640625" style="919" customWidth="1"/>
    <col min="10503" max="10503" width="4" style="919" customWidth="1"/>
    <col min="10504" max="10504" width="17.81640625" style="919" customWidth="1"/>
    <col min="10505" max="10752" width="10.26953125" style="919"/>
    <col min="10753" max="10753" width="4" style="919" customWidth="1"/>
    <col min="10754" max="10756" width="9.81640625" style="919" customWidth="1"/>
    <col min="10757" max="10757" width="46.453125" style="919" customWidth="1"/>
    <col min="10758" max="10758" width="9.81640625" style="919" customWidth="1"/>
    <col min="10759" max="10759" width="4" style="919" customWidth="1"/>
    <col min="10760" max="10760" width="17.81640625" style="919" customWidth="1"/>
    <col min="10761" max="11008" width="10.26953125" style="919"/>
    <col min="11009" max="11009" width="4" style="919" customWidth="1"/>
    <col min="11010" max="11012" width="9.81640625" style="919" customWidth="1"/>
    <col min="11013" max="11013" width="46.453125" style="919" customWidth="1"/>
    <col min="11014" max="11014" width="9.81640625" style="919" customWidth="1"/>
    <col min="11015" max="11015" width="4" style="919" customWidth="1"/>
    <col min="11016" max="11016" width="17.81640625" style="919" customWidth="1"/>
    <col min="11017" max="11264" width="10.26953125" style="919"/>
    <col min="11265" max="11265" width="4" style="919" customWidth="1"/>
    <col min="11266" max="11268" width="9.81640625" style="919" customWidth="1"/>
    <col min="11269" max="11269" width="46.453125" style="919" customWidth="1"/>
    <col min="11270" max="11270" width="9.81640625" style="919" customWidth="1"/>
    <col min="11271" max="11271" width="4" style="919" customWidth="1"/>
    <col min="11272" max="11272" width="17.81640625" style="919" customWidth="1"/>
    <col min="11273" max="11520" width="10.26953125" style="919"/>
    <col min="11521" max="11521" width="4" style="919" customWidth="1"/>
    <col min="11522" max="11524" width="9.81640625" style="919" customWidth="1"/>
    <col min="11525" max="11525" width="46.453125" style="919" customWidth="1"/>
    <col min="11526" max="11526" width="9.81640625" style="919" customWidth="1"/>
    <col min="11527" max="11527" width="4" style="919" customWidth="1"/>
    <col min="11528" max="11528" width="17.81640625" style="919" customWidth="1"/>
    <col min="11529" max="11776" width="10.26953125" style="919"/>
    <col min="11777" max="11777" width="4" style="919" customWidth="1"/>
    <col min="11778" max="11780" width="9.81640625" style="919" customWidth="1"/>
    <col min="11781" max="11781" width="46.453125" style="919" customWidth="1"/>
    <col min="11782" max="11782" width="9.81640625" style="919" customWidth="1"/>
    <col min="11783" max="11783" width="4" style="919" customWidth="1"/>
    <col min="11784" max="11784" width="17.81640625" style="919" customWidth="1"/>
    <col min="11785" max="12032" width="10.26953125" style="919"/>
    <col min="12033" max="12033" width="4" style="919" customWidth="1"/>
    <col min="12034" max="12036" width="9.81640625" style="919" customWidth="1"/>
    <col min="12037" max="12037" width="46.453125" style="919" customWidth="1"/>
    <col min="12038" max="12038" width="9.81640625" style="919" customWidth="1"/>
    <col min="12039" max="12039" width="4" style="919" customWidth="1"/>
    <col min="12040" max="12040" width="17.81640625" style="919" customWidth="1"/>
    <col min="12041" max="12288" width="10.26953125" style="919"/>
    <col min="12289" max="12289" width="4" style="919" customWidth="1"/>
    <col min="12290" max="12292" width="9.81640625" style="919" customWidth="1"/>
    <col min="12293" max="12293" width="46.453125" style="919" customWidth="1"/>
    <col min="12294" max="12294" width="9.81640625" style="919" customWidth="1"/>
    <col min="12295" max="12295" width="4" style="919" customWidth="1"/>
    <col min="12296" max="12296" width="17.81640625" style="919" customWidth="1"/>
    <col min="12297" max="12544" width="10.26953125" style="919"/>
    <col min="12545" max="12545" width="4" style="919" customWidth="1"/>
    <col min="12546" max="12548" width="9.81640625" style="919" customWidth="1"/>
    <col min="12549" max="12549" width="46.453125" style="919" customWidth="1"/>
    <col min="12550" max="12550" width="9.81640625" style="919" customWidth="1"/>
    <col min="12551" max="12551" width="4" style="919" customWidth="1"/>
    <col min="12552" max="12552" width="17.81640625" style="919" customWidth="1"/>
    <col min="12553" max="12800" width="10.26953125" style="919"/>
    <col min="12801" max="12801" width="4" style="919" customWidth="1"/>
    <col min="12802" max="12804" width="9.81640625" style="919" customWidth="1"/>
    <col min="12805" max="12805" width="46.453125" style="919" customWidth="1"/>
    <col min="12806" max="12806" width="9.81640625" style="919" customWidth="1"/>
    <col min="12807" max="12807" width="4" style="919" customWidth="1"/>
    <col min="12808" max="12808" width="17.81640625" style="919" customWidth="1"/>
    <col min="12809" max="13056" width="10.26953125" style="919"/>
    <col min="13057" max="13057" width="4" style="919" customWidth="1"/>
    <col min="13058" max="13060" width="9.81640625" style="919" customWidth="1"/>
    <col min="13061" max="13061" width="46.453125" style="919" customWidth="1"/>
    <col min="13062" max="13062" width="9.81640625" style="919" customWidth="1"/>
    <col min="13063" max="13063" width="4" style="919" customWidth="1"/>
    <col min="13064" max="13064" width="17.81640625" style="919" customWidth="1"/>
    <col min="13065" max="13312" width="10.26953125" style="919"/>
    <col min="13313" max="13313" width="4" style="919" customWidth="1"/>
    <col min="13314" max="13316" width="9.81640625" style="919" customWidth="1"/>
    <col min="13317" max="13317" width="46.453125" style="919" customWidth="1"/>
    <col min="13318" max="13318" width="9.81640625" style="919" customWidth="1"/>
    <col min="13319" max="13319" width="4" style="919" customWidth="1"/>
    <col min="13320" max="13320" width="17.81640625" style="919" customWidth="1"/>
    <col min="13321" max="13568" width="10.26953125" style="919"/>
    <col min="13569" max="13569" width="4" style="919" customWidth="1"/>
    <col min="13570" max="13572" width="9.81640625" style="919" customWidth="1"/>
    <col min="13573" max="13573" width="46.453125" style="919" customWidth="1"/>
    <col min="13574" max="13574" width="9.81640625" style="919" customWidth="1"/>
    <col min="13575" max="13575" width="4" style="919" customWidth="1"/>
    <col min="13576" max="13576" width="17.81640625" style="919" customWidth="1"/>
    <col min="13577" max="13824" width="10.26953125" style="919"/>
    <col min="13825" max="13825" width="4" style="919" customWidth="1"/>
    <col min="13826" max="13828" width="9.81640625" style="919" customWidth="1"/>
    <col min="13829" max="13829" width="46.453125" style="919" customWidth="1"/>
    <col min="13830" max="13830" width="9.81640625" style="919" customWidth="1"/>
    <col min="13831" max="13831" width="4" style="919" customWidth="1"/>
    <col min="13832" max="13832" width="17.81640625" style="919" customWidth="1"/>
    <col min="13833" max="14080" width="10.26953125" style="919"/>
    <col min="14081" max="14081" width="4" style="919" customWidth="1"/>
    <col min="14082" max="14084" width="9.81640625" style="919" customWidth="1"/>
    <col min="14085" max="14085" width="46.453125" style="919" customWidth="1"/>
    <col min="14086" max="14086" width="9.81640625" style="919" customWidth="1"/>
    <col min="14087" max="14087" width="4" style="919" customWidth="1"/>
    <col min="14088" max="14088" width="17.81640625" style="919" customWidth="1"/>
    <col min="14089" max="14336" width="10.26953125" style="919"/>
    <col min="14337" max="14337" width="4" style="919" customWidth="1"/>
    <col min="14338" max="14340" width="9.81640625" style="919" customWidth="1"/>
    <col min="14341" max="14341" width="46.453125" style="919" customWidth="1"/>
    <col min="14342" max="14342" width="9.81640625" style="919" customWidth="1"/>
    <col min="14343" max="14343" width="4" style="919" customWidth="1"/>
    <col min="14344" max="14344" width="17.81640625" style="919" customWidth="1"/>
    <col min="14345" max="14592" width="10.26953125" style="919"/>
    <col min="14593" max="14593" width="4" style="919" customWidth="1"/>
    <col min="14594" max="14596" width="9.81640625" style="919" customWidth="1"/>
    <col min="14597" max="14597" width="46.453125" style="919" customWidth="1"/>
    <col min="14598" max="14598" width="9.81640625" style="919" customWidth="1"/>
    <col min="14599" max="14599" width="4" style="919" customWidth="1"/>
    <col min="14600" max="14600" width="17.81640625" style="919" customWidth="1"/>
    <col min="14601" max="14848" width="10.26953125" style="919"/>
    <col min="14849" max="14849" width="4" style="919" customWidth="1"/>
    <col min="14850" max="14852" width="9.81640625" style="919" customWidth="1"/>
    <col min="14853" max="14853" width="46.453125" style="919" customWidth="1"/>
    <col min="14854" max="14854" width="9.81640625" style="919" customWidth="1"/>
    <col min="14855" max="14855" width="4" style="919" customWidth="1"/>
    <col min="14856" max="14856" width="17.81640625" style="919" customWidth="1"/>
    <col min="14857" max="15104" width="10.26953125" style="919"/>
    <col min="15105" max="15105" width="4" style="919" customWidth="1"/>
    <col min="15106" max="15108" width="9.81640625" style="919" customWidth="1"/>
    <col min="15109" max="15109" width="46.453125" style="919" customWidth="1"/>
    <col min="15110" max="15110" width="9.81640625" style="919" customWidth="1"/>
    <col min="15111" max="15111" width="4" style="919" customWidth="1"/>
    <col min="15112" max="15112" width="17.81640625" style="919" customWidth="1"/>
    <col min="15113" max="15360" width="10.26953125" style="919"/>
    <col min="15361" max="15361" width="4" style="919" customWidth="1"/>
    <col min="15362" max="15364" width="9.81640625" style="919" customWidth="1"/>
    <col min="15365" max="15365" width="46.453125" style="919" customWidth="1"/>
    <col min="15366" max="15366" width="9.81640625" style="919" customWidth="1"/>
    <col min="15367" max="15367" width="4" style="919" customWidth="1"/>
    <col min="15368" max="15368" width="17.81640625" style="919" customWidth="1"/>
    <col min="15369" max="15616" width="10.26953125" style="919"/>
    <col min="15617" max="15617" width="4" style="919" customWidth="1"/>
    <col min="15618" max="15620" width="9.81640625" style="919" customWidth="1"/>
    <col min="15621" max="15621" width="46.453125" style="919" customWidth="1"/>
    <col min="15622" max="15622" width="9.81640625" style="919" customWidth="1"/>
    <col min="15623" max="15623" width="4" style="919" customWidth="1"/>
    <col min="15624" max="15624" width="17.81640625" style="919" customWidth="1"/>
    <col min="15625" max="15872" width="10.26953125" style="919"/>
    <col min="15873" max="15873" width="4" style="919" customWidth="1"/>
    <col min="15874" max="15876" width="9.81640625" style="919" customWidth="1"/>
    <col min="15877" max="15877" width="46.453125" style="919" customWidth="1"/>
    <col min="15878" max="15878" width="9.81640625" style="919" customWidth="1"/>
    <col min="15879" max="15879" width="4" style="919" customWidth="1"/>
    <col min="15880" max="15880" width="17.81640625" style="919" customWidth="1"/>
    <col min="15881" max="16128" width="10.26953125" style="919"/>
    <col min="16129" max="16129" width="4" style="919" customWidth="1"/>
    <col min="16130" max="16132" width="9.81640625" style="919" customWidth="1"/>
    <col min="16133" max="16133" width="46.453125" style="919" customWidth="1"/>
    <col min="16134" max="16134" width="9.81640625" style="919" customWidth="1"/>
    <col min="16135" max="16135" width="4" style="919" customWidth="1"/>
    <col min="16136" max="16136" width="17.81640625" style="919" customWidth="1"/>
    <col min="16137" max="16384" width="10.26953125" style="919"/>
  </cols>
  <sheetData>
    <row r="1" spans="1:8" s="915" customFormat="1" ht="15.75" customHeight="1" thickBot="1">
      <c r="A1" s="945">
        <v>28</v>
      </c>
      <c r="B1" s="946"/>
      <c r="C1" s="946"/>
      <c r="D1" s="946"/>
      <c r="E1" s="229"/>
      <c r="F1" s="229"/>
      <c r="G1" s="1022" t="str">
        <f>'Annual Report'!$A$2</f>
        <v>Road Initials:    GTC           Year  2013</v>
      </c>
    </row>
    <row r="2" spans="1:8" ht="15.75" customHeight="1">
      <c r="A2" s="948" t="s">
        <v>1595</v>
      </c>
      <c r="B2" s="949"/>
      <c r="C2" s="949"/>
      <c r="D2" s="949"/>
      <c r="E2" s="949"/>
      <c r="F2" s="949"/>
      <c r="G2" s="950"/>
    </row>
    <row r="3" spans="1:8" ht="14.25" customHeight="1">
      <c r="A3" s="951" t="s">
        <v>808</v>
      </c>
      <c r="B3" s="952"/>
      <c r="C3" s="952"/>
      <c r="D3" s="952"/>
      <c r="E3" s="952"/>
      <c r="F3" s="952"/>
      <c r="G3" s="953"/>
    </row>
    <row r="4" spans="1:8" ht="11.25" customHeight="1">
      <c r="A4" s="954"/>
      <c r="B4" s="952"/>
      <c r="C4" s="952"/>
      <c r="D4" s="952"/>
      <c r="E4" s="952"/>
      <c r="F4" s="952"/>
      <c r="G4" s="953"/>
    </row>
    <row r="5" spans="1:8" ht="11.25" customHeight="1">
      <c r="A5" s="959"/>
      <c r="B5" s="960"/>
      <c r="C5" s="960"/>
      <c r="D5" s="960"/>
      <c r="E5" s="961"/>
      <c r="F5" s="961"/>
      <c r="G5" s="962"/>
    </row>
    <row r="6" spans="1:8" ht="11.25" customHeight="1">
      <c r="A6" s="963" t="s">
        <v>704</v>
      </c>
      <c r="B6" s="964" t="s">
        <v>509</v>
      </c>
      <c r="C6" s="964" t="s">
        <v>378</v>
      </c>
      <c r="D6" s="964" t="s">
        <v>379</v>
      </c>
      <c r="E6" s="965" t="s">
        <v>380</v>
      </c>
      <c r="F6" s="964" t="s">
        <v>381</v>
      </c>
      <c r="G6" s="958" t="s">
        <v>704</v>
      </c>
      <c r="H6" s="966"/>
    </row>
    <row r="7" spans="1:8" ht="11.25" customHeight="1">
      <c r="A7" s="963" t="s">
        <v>750</v>
      </c>
      <c r="B7" s="964" t="s">
        <v>981</v>
      </c>
      <c r="C7" s="964" t="s">
        <v>750</v>
      </c>
      <c r="D7" s="964" t="s">
        <v>382</v>
      </c>
      <c r="E7" s="965" t="s">
        <v>383</v>
      </c>
      <c r="F7" s="964" t="s">
        <v>384</v>
      </c>
      <c r="G7" s="958" t="s">
        <v>750</v>
      </c>
      <c r="H7" s="966"/>
    </row>
    <row r="8" spans="1:8" ht="11.25" customHeight="1">
      <c r="A8" s="963"/>
      <c r="B8" s="964" t="s">
        <v>756</v>
      </c>
      <c r="C8" s="964" t="s">
        <v>757</v>
      </c>
      <c r="D8" s="964" t="s">
        <v>640</v>
      </c>
      <c r="E8" s="964" t="s">
        <v>641</v>
      </c>
      <c r="F8" s="964" t="s">
        <v>642</v>
      </c>
      <c r="G8" s="958"/>
      <c r="H8" s="966"/>
    </row>
    <row r="9" spans="1:8" ht="11.25" customHeight="1">
      <c r="A9" s="262"/>
      <c r="B9" s="967"/>
      <c r="C9" s="967"/>
      <c r="D9" s="967"/>
      <c r="E9" s="967"/>
      <c r="F9" s="967"/>
      <c r="G9" s="968"/>
      <c r="H9" s="966"/>
    </row>
    <row r="10" spans="1:8" ht="11.25" customHeight="1">
      <c r="A10" s="969">
        <v>1</v>
      </c>
      <c r="B10" s="967"/>
      <c r="C10" s="970"/>
      <c r="D10" s="970"/>
      <c r="E10" s="974"/>
      <c r="F10" s="972"/>
      <c r="G10" s="968">
        <v>1</v>
      </c>
    </row>
    <row r="11" spans="1:8" ht="11.25" customHeight="1">
      <c r="A11" s="969">
        <v>2</v>
      </c>
      <c r="B11" s="967"/>
      <c r="C11" s="970"/>
      <c r="D11" s="970"/>
      <c r="E11" s="974"/>
      <c r="F11" s="972"/>
      <c r="G11" s="968">
        <v>2</v>
      </c>
    </row>
    <row r="12" spans="1:8" ht="11.25" customHeight="1">
      <c r="A12" s="969">
        <v>3</v>
      </c>
      <c r="B12" s="967"/>
      <c r="C12" s="970"/>
      <c r="D12" s="970"/>
      <c r="E12" s="974"/>
      <c r="F12" s="972"/>
      <c r="G12" s="968">
        <v>3</v>
      </c>
    </row>
    <row r="13" spans="1:8" ht="11.25" customHeight="1">
      <c r="A13" s="969">
        <v>4</v>
      </c>
      <c r="B13" s="967"/>
      <c r="C13" s="970"/>
      <c r="D13" s="970"/>
      <c r="E13" s="974"/>
      <c r="F13" s="974"/>
      <c r="G13" s="968">
        <v>4</v>
      </c>
    </row>
    <row r="14" spans="1:8" ht="11.25" customHeight="1">
      <c r="A14" s="969">
        <v>5</v>
      </c>
      <c r="B14" s="967"/>
      <c r="C14" s="970"/>
      <c r="D14" s="970"/>
      <c r="E14" s="978"/>
      <c r="F14" s="974"/>
      <c r="G14" s="968">
        <v>5</v>
      </c>
    </row>
    <row r="15" spans="1:8" ht="11.25" customHeight="1">
      <c r="A15" s="969">
        <v>6</v>
      </c>
      <c r="B15" s="967"/>
      <c r="C15" s="970"/>
      <c r="D15" s="970"/>
      <c r="E15" s="974"/>
      <c r="F15" s="974"/>
      <c r="G15" s="968">
        <v>6</v>
      </c>
    </row>
    <row r="16" spans="1:8" ht="11.25" customHeight="1">
      <c r="A16" s="969">
        <v>7</v>
      </c>
      <c r="B16" s="967"/>
      <c r="C16" s="970"/>
      <c r="D16" s="970"/>
      <c r="E16" s="1023"/>
      <c r="F16" s="972"/>
      <c r="G16" s="968">
        <v>7</v>
      </c>
    </row>
    <row r="17" spans="1:7" ht="11.25" customHeight="1">
      <c r="A17" s="969">
        <v>8</v>
      </c>
      <c r="B17" s="967"/>
      <c r="C17" s="970"/>
      <c r="D17" s="970"/>
      <c r="E17" s="974"/>
      <c r="F17" s="974"/>
      <c r="G17" s="968">
        <v>8</v>
      </c>
    </row>
    <row r="18" spans="1:7" ht="11.25" customHeight="1">
      <c r="A18" s="969">
        <v>9</v>
      </c>
      <c r="B18" s="967"/>
      <c r="C18" s="970"/>
      <c r="D18" s="970"/>
      <c r="E18" s="2564" t="s">
        <v>979</v>
      </c>
      <c r="F18" s="974"/>
      <c r="G18" s="968">
        <v>9</v>
      </c>
    </row>
    <row r="19" spans="1:7" ht="11.25" customHeight="1">
      <c r="A19" s="969">
        <v>10</v>
      </c>
      <c r="B19" s="967"/>
      <c r="C19" s="970"/>
      <c r="D19" s="970"/>
      <c r="E19" s="974"/>
      <c r="F19" s="974"/>
      <c r="G19" s="968">
        <v>10</v>
      </c>
    </row>
    <row r="20" spans="1:7" ht="11.25" customHeight="1">
      <c r="A20" s="969">
        <v>11</v>
      </c>
      <c r="B20" s="967"/>
      <c r="C20" s="970"/>
      <c r="D20" s="970"/>
      <c r="E20" s="974"/>
      <c r="F20" s="972"/>
      <c r="G20" s="968">
        <v>11</v>
      </c>
    </row>
    <row r="21" spans="1:7" ht="11.25" customHeight="1">
      <c r="A21" s="969">
        <v>12</v>
      </c>
      <c r="B21" s="967"/>
      <c r="C21" s="970"/>
      <c r="D21" s="970"/>
      <c r="E21" s="974"/>
      <c r="F21" s="972"/>
      <c r="G21" s="968">
        <v>12</v>
      </c>
    </row>
    <row r="22" spans="1:7" ht="11.25" customHeight="1">
      <c r="A22" s="969">
        <v>13</v>
      </c>
      <c r="B22" s="967"/>
      <c r="C22" s="970"/>
      <c r="D22" s="970"/>
      <c r="E22" s="978"/>
      <c r="F22" s="972"/>
      <c r="G22" s="968">
        <v>13</v>
      </c>
    </row>
    <row r="23" spans="1:7" ht="11.25" customHeight="1">
      <c r="A23" s="969">
        <v>14</v>
      </c>
      <c r="B23" s="967"/>
      <c r="C23" s="970"/>
      <c r="D23" s="970"/>
      <c r="E23" s="974"/>
      <c r="F23" s="974"/>
      <c r="G23" s="968">
        <v>14</v>
      </c>
    </row>
    <row r="24" spans="1:7" ht="11.25" customHeight="1">
      <c r="A24" s="969">
        <v>15</v>
      </c>
      <c r="B24" s="973"/>
      <c r="C24" s="970"/>
      <c r="D24" s="970"/>
      <c r="E24" s="978"/>
      <c r="F24" s="974"/>
      <c r="G24" s="968">
        <v>15</v>
      </c>
    </row>
    <row r="25" spans="1:7" ht="11.25" customHeight="1">
      <c r="A25" s="969">
        <v>16</v>
      </c>
      <c r="B25" s="967"/>
      <c r="C25" s="970"/>
      <c r="D25" s="970"/>
      <c r="E25" s="974"/>
      <c r="F25" s="974"/>
      <c r="G25" s="968">
        <v>16</v>
      </c>
    </row>
    <row r="26" spans="1:7" ht="11.25" customHeight="1">
      <c r="A26" s="969">
        <v>17</v>
      </c>
      <c r="B26" s="967"/>
      <c r="C26" s="970"/>
      <c r="D26" s="970"/>
      <c r="E26" s="974"/>
      <c r="F26" s="972"/>
      <c r="G26" s="968">
        <v>17</v>
      </c>
    </row>
    <row r="27" spans="1:7" ht="11.25" customHeight="1">
      <c r="A27" s="969">
        <v>18</v>
      </c>
      <c r="B27" s="967"/>
      <c r="C27" s="970"/>
      <c r="D27" s="970"/>
      <c r="E27" s="974"/>
      <c r="F27" s="972"/>
      <c r="G27" s="968">
        <v>18</v>
      </c>
    </row>
    <row r="28" spans="1:7" ht="11.25" customHeight="1">
      <c r="A28" s="969">
        <v>19</v>
      </c>
      <c r="B28" s="973"/>
      <c r="C28" s="970"/>
      <c r="D28" s="970"/>
      <c r="E28" s="974"/>
      <c r="F28" s="972"/>
      <c r="G28" s="968">
        <v>19</v>
      </c>
    </row>
    <row r="29" spans="1:7" ht="11.25" customHeight="1">
      <c r="A29" s="969">
        <v>20</v>
      </c>
      <c r="B29" s="973"/>
      <c r="C29" s="970"/>
      <c r="D29" s="970"/>
      <c r="E29" s="978"/>
      <c r="F29" s="972"/>
      <c r="G29" s="968">
        <v>20</v>
      </c>
    </row>
    <row r="30" spans="1:7" ht="11.25" customHeight="1">
      <c r="A30" s="969">
        <v>21</v>
      </c>
      <c r="B30" s="967"/>
      <c r="C30" s="970"/>
      <c r="D30" s="970"/>
      <c r="E30" s="974"/>
      <c r="F30" s="974"/>
      <c r="G30" s="968">
        <v>21</v>
      </c>
    </row>
    <row r="31" spans="1:7" ht="11.25" customHeight="1">
      <c r="A31" s="969">
        <v>22</v>
      </c>
      <c r="B31" s="967"/>
      <c r="C31" s="970"/>
      <c r="D31" s="970"/>
      <c r="E31" s="974"/>
      <c r="F31" s="974"/>
      <c r="G31" s="968">
        <v>22</v>
      </c>
    </row>
    <row r="32" spans="1:7" ht="11.25" customHeight="1">
      <c r="A32" s="969">
        <v>23</v>
      </c>
      <c r="B32" s="967"/>
      <c r="C32" s="970"/>
      <c r="D32" s="970"/>
      <c r="E32" s="974"/>
      <c r="F32" s="974"/>
      <c r="G32" s="968">
        <v>23</v>
      </c>
    </row>
    <row r="33" spans="1:7" ht="11.25" customHeight="1">
      <c r="A33" s="969">
        <v>24</v>
      </c>
      <c r="B33" s="967"/>
      <c r="C33" s="970"/>
      <c r="D33" s="970"/>
      <c r="E33" s="974"/>
      <c r="F33" s="974"/>
      <c r="G33" s="968">
        <v>24</v>
      </c>
    </row>
    <row r="34" spans="1:7" ht="11.25" customHeight="1">
      <c r="A34" s="969">
        <v>25</v>
      </c>
      <c r="B34" s="967"/>
      <c r="C34" s="970"/>
      <c r="D34" s="970"/>
      <c r="E34" s="974"/>
      <c r="F34" s="974"/>
      <c r="G34" s="968">
        <v>25</v>
      </c>
    </row>
    <row r="35" spans="1:7" ht="11.25" customHeight="1">
      <c r="A35" s="969">
        <v>26</v>
      </c>
      <c r="B35" s="973"/>
      <c r="C35" s="970"/>
      <c r="D35" s="970"/>
      <c r="E35" s="974"/>
      <c r="F35" s="974"/>
      <c r="G35" s="968">
        <v>26</v>
      </c>
    </row>
    <row r="36" spans="1:7" ht="11.25" customHeight="1">
      <c r="A36" s="969">
        <v>27</v>
      </c>
      <c r="B36" s="967"/>
      <c r="C36" s="970"/>
      <c r="D36" s="970"/>
      <c r="E36" s="974"/>
      <c r="F36" s="974"/>
      <c r="G36" s="968">
        <v>27</v>
      </c>
    </row>
    <row r="37" spans="1:7" ht="11.25" customHeight="1">
      <c r="A37" s="969">
        <v>28</v>
      </c>
      <c r="B37" s="967"/>
      <c r="C37" s="970"/>
      <c r="D37" s="970"/>
      <c r="E37" s="974"/>
      <c r="F37" s="974"/>
      <c r="G37" s="968">
        <v>28</v>
      </c>
    </row>
    <row r="38" spans="1:7" ht="11.25" customHeight="1">
      <c r="A38" s="1024">
        <v>29</v>
      </c>
      <c r="B38" s="967"/>
      <c r="C38" s="970"/>
      <c r="D38" s="970"/>
      <c r="E38" s="974"/>
      <c r="F38" s="974"/>
      <c r="G38" s="1025">
        <v>29</v>
      </c>
    </row>
    <row r="39" spans="1:7" ht="11.25" customHeight="1">
      <c r="A39" s="969">
        <v>30</v>
      </c>
      <c r="B39" s="967"/>
      <c r="C39" s="970"/>
      <c r="D39" s="970"/>
      <c r="E39" s="978"/>
      <c r="F39" s="974"/>
      <c r="G39" s="968">
        <v>30</v>
      </c>
    </row>
    <row r="40" spans="1:7" ht="11.25" customHeight="1">
      <c r="A40" s="969">
        <v>31</v>
      </c>
      <c r="B40" s="967"/>
      <c r="C40" s="970"/>
      <c r="D40" s="970"/>
      <c r="E40" s="974"/>
      <c r="F40" s="974"/>
      <c r="G40" s="968">
        <v>31</v>
      </c>
    </row>
    <row r="41" spans="1:7" ht="11.25" customHeight="1">
      <c r="A41" s="969">
        <v>32</v>
      </c>
      <c r="B41" s="967"/>
      <c r="C41" s="970"/>
      <c r="D41" s="970"/>
      <c r="E41" s="978"/>
      <c r="F41" s="974"/>
      <c r="G41" s="968">
        <v>32</v>
      </c>
    </row>
    <row r="42" spans="1:7" ht="11.25" customHeight="1">
      <c r="A42" s="969">
        <v>33</v>
      </c>
      <c r="B42" s="967"/>
      <c r="C42" s="970"/>
      <c r="D42" s="976"/>
      <c r="E42" s="1026"/>
      <c r="F42" s="974"/>
      <c r="G42" s="968">
        <v>33</v>
      </c>
    </row>
    <row r="43" spans="1:7" ht="11.25" customHeight="1">
      <c r="A43" s="969">
        <v>34</v>
      </c>
      <c r="B43" s="967"/>
      <c r="C43" s="970"/>
      <c r="D43" s="970"/>
      <c r="E43" s="974"/>
      <c r="F43" s="974"/>
      <c r="G43" s="968">
        <v>34</v>
      </c>
    </row>
    <row r="44" spans="1:7" ht="11.25" customHeight="1">
      <c r="A44" s="969">
        <v>35</v>
      </c>
      <c r="B44" s="967"/>
      <c r="C44" s="970"/>
      <c r="D44" s="970"/>
      <c r="E44" s="974"/>
      <c r="F44" s="974"/>
      <c r="G44" s="968">
        <v>35</v>
      </c>
    </row>
    <row r="45" spans="1:7" ht="11.25" customHeight="1">
      <c r="A45" s="969">
        <v>36</v>
      </c>
      <c r="B45" s="967"/>
      <c r="C45" s="970"/>
      <c r="D45" s="970"/>
      <c r="E45" s="974"/>
      <c r="F45" s="974"/>
      <c r="G45" s="968">
        <v>36</v>
      </c>
    </row>
    <row r="46" spans="1:7" ht="11.25" customHeight="1">
      <c r="A46" s="969">
        <v>37</v>
      </c>
      <c r="B46" s="967"/>
      <c r="C46" s="970"/>
      <c r="D46" s="970"/>
      <c r="E46" s="978"/>
      <c r="F46" s="974"/>
      <c r="G46" s="968">
        <v>37</v>
      </c>
    </row>
    <row r="47" spans="1:7" ht="11.25" customHeight="1">
      <c r="A47" s="969">
        <v>38</v>
      </c>
      <c r="B47" s="967"/>
      <c r="C47" s="970"/>
      <c r="D47" s="970"/>
      <c r="E47" s="978"/>
      <c r="F47" s="974"/>
      <c r="G47" s="968">
        <v>38</v>
      </c>
    </row>
    <row r="48" spans="1:7" ht="11.25" customHeight="1">
      <c r="A48" s="969">
        <v>39</v>
      </c>
      <c r="B48" s="967"/>
      <c r="C48" s="970"/>
      <c r="D48" s="970"/>
      <c r="E48" s="974"/>
      <c r="F48" s="1027"/>
      <c r="G48" s="968">
        <v>39</v>
      </c>
    </row>
    <row r="49" spans="1:7" ht="11.25" customHeight="1">
      <c r="A49" s="969">
        <v>40</v>
      </c>
      <c r="B49" s="967"/>
      <c r="C49" s="970"/>
      <c r="D49" s="970"/>
      <c r="E49" s="974"/>
      <c r="F49" s="974"/>
      <c r="G49" s="968">
        <v>40</v>
      </c>
    </row>
    <row r="50" spans="1:7" ht="11.25" customHeight="1">
      <c r="A50" s="1028"/>
      <c r="B50" s="956"/>
      <c r="C50" s="1029"/>
      <c r="D50" s="1029"/>
      <c r="E50" s="1020"/>
      <c r="F50" s="1020"/>
      <c r="G50" s="958"/>
    </row>
    <row r="51" spans="1:7" ht="11.25" customHeight="1">
      <c r="A51" s="1028"/>
      <c r="B51" s="956"/>
      <c r="C51" s="1029"/>
      <c r="D51" s="1029"/>
      <c r="E51" s="1020"/>
      <c r="F51" s="1020"/>
      <c r="G51" s="958"/>
    </row>
    <row r="52" spans="1:7" ht="11.25" customHeight="1">
      <c r="A52" s="1028"/>
      <c r="B52" s="956"/>
      <c r="C52" s="1029"/>
      <c r="D52" s="1029"/>
      <c r="E52" s="1020"/>
      <c r="F52" s="1020"/>
      <c r="G52" s="958"/>
    </row>
    <row r="53" spans="1:7" ht="11.25" customHeight="1">
      <c r="A53" s="1028"/>
      <c r="B53" s="1030"/>
      <c r="C53" s="1029"/>
      <c r="D53" s="1029"/>
      <c r="E53" s="1020"/>
      <c r="F53" s="1020"/>
      <c r="G53" s="958"/>
    </row>
    <row r="54" spans="1:7" ht="11.25" customHeight="1">
      <c r="A54" s="1028"/>
      <c r="B54" s="1030"/>
      <c r="C54" s="1029"/>
      <c r="D54" s="1029"/>
      <c r="E54" s="1020"/>
      <c r="F54" s="1020"/>
      <c r="G54" s="958"/>
    </row>
    <row r="55" spans="1:7" ht="11.25" customHeight="1">
      <c r="A55" s="1028"/>
      <c r="B55" s="1030"/>
      <c r="C55" s="1029"/>
      <c r="D55" s="1029"/>
      <c r="E55" s="1020"/>
      <c r="F55" s="1020"/>
      <c r="G55" s="958"/>
    </row>
    <row r="56" spans="1:7" ht="11.25" customHeight="1">
      <c r="A56" s="1028"/>
      <c r="B56" s="1030"/>
      <c r="C56" s="1029"/>
      <c r="D56" s="1029"/>
      <c r="E56" s="1020"/>
      <c r="F56" s="1020"/>
      <c r="G56" s="958"/>
    </row>
    <row r="57" spans="1:7" ht="11.25" customHeight="1">
      <c r="A57" s="1028"/>
      <c r="B57" s="1030"/>
      <c r="C57" s="1029"/>
      <c r="D57" s="1029"/>
      <c r="E57" s="1020"/>
      <c r="F57" s="1020"/>
      <c r="G57" s="958"/>
    </row>
    <row r="58" spans="1:7" ht="11.25" customHeight="1">
      <c r="A58" s="1028"/>
      <c r="B58" s="1030"/>
      <c r="C58" s="1029"/>
      <c r="D58" s="1029"/>
      <c r="E58" s="1020"/>
      <c r="F58" s="1020"/>
      <c r="G58" s="958"/>
    </row>
    <row r="59" spans="1:7" ht="11.25" customHeight="1">
      <c r="A59" s="1028"/>
      <c r="B59" s="1030"/>
      <c r="C59" s="1029"/>
      <c r="D59" s="1029"/>
      <c r="E59" s="1020"/>
      <c r="F59" s="1020"/>
      <c r="G59" s="958"/>
    </row>
    <row r="60" spans="1:7" ht="11.25" customHeight="1">
      <c r="A60" s="1028"/>
      <c r="B60" s="1030"/>
      <c r="C60" s="1029"/>
      <c r="D60" s="1029"/>
      <c r="E60" s="1020"/>
      <c r="F60" s="1020"/>
      <c r="G60" s="958"/>
    </row>
    <row r="61" spans="1:7" ht="11.25" customHeight="1">
      <c r="A61" s="1028"/>
      <c r="B61" s="956"/>
      <c r="C61" s="1029"/>
      <c r="D61" s="1029"/>
      <c r="E61" s="1020"/>
      <c r="F61" s="1020"/>
      <c r="G61" s="958"/>
    </row>
    <row r="62" spans="1:7" ht="11.25" customHeight="1" thickBot="1">
      <c r="A62" s="979"/>
      <c r="B62" s="980"/>
      <c r="C62" s="981"/>
      <c r="D62" s="981"/>
      <c r="E62" s="982"/>
      <c r="F62" s="982"/>
      <c r="G62" s="983"/>
    </row>
    <row r="63" spans="1:7" ht="15.5">
      <c r="E63" s="985"/>
      <c r="F63" s="235"/>
      <c r="G63" s="986" t="s">
        <v>195</v>
      </c>
    </row>
    <row r="64" spans="1:7" ht="11.25" customHeight="1"/>
  </sheetData>
  <phoneticPr fontId="9" type="noConversion"/>
  <printOptions horizontalCentered="1" gridLinesSet="0"/>
  <pageMargins left="0.5" right="0.5" top="0.5" bottom="0.5" header="0.5" footer="0.5"/>
  <pageSetup orientation="portrait" horizontalDpi="4294967293" verticalDpi="300" r:id="rId1"/>
  <headerFooter alignWithMargins="0"/>
</worksheet>
</file>

<file path=xl/worksheets/sheet35.xml><?xml version="1.0" encoding="utf-8"?>
<worksheet xmlns="http://schemas.openxmlformats.org/spreadsheetml/2006/main" xmlns:r="http://schemas.openxmlformats.org/officeDocument/2006/relationships">
  <sheetPr codeName="Sheet33">
    <tabColor rgb="FF92D050"/>
    <pageSetUpPr fitToPage="1"/>
  </sheetPr>
  <dimension ref="A1:I73"/>
  <sheetViews>
    <sheetView showGridLines="0" workbookViewId="0"/>
  </sheetViews>
  <sheetFormatPr defaultColWidth="10.26953125" defaultRowHeight="15.75" customHeight="1"/>
  <cols>
    <col min="1" max="1" width="4" style="919" customWidth="1"/>
    <col min="2" max="2" width="12.1796875" style="1021" customWidth="1"/>
    <col min="3" max="8" width="12.1796875" style="987" customWidth="1"/>
    <col min="9" max="9" width="4" style="919" customWidth="1"/>
    <col min="10" max="256" width="10.26953125" style="919"/>
    <col min="257" max="257" width="4" style="919" customWidth="1"/>
    <col min="258" max="264" width="12.1796875" style="919" customWidth="1"/>
    <col min="265" max="265" width="4" style="919" customWidth="1"/>
    <col min="266" max="512" width="10.26953125" style="919"/>
    <col min="513" max="513" width="4" style="919" customWidth="1"/>
    <col min="514" max="520" width="12.1796875" style="919" customWidth="1"/>
    <col min="521" max="521" width="4" style="919" customWidth="1"/>
    <col min="522" max="768" width="10.26953125" style="919"/>
    <col min="769" max="769" width="4" style="919" customWidth="1"/>
    <col min="770" max="776" width="12.1796875" style="919" customWidth="1"/>
    <col min="777" max="777" width="4" style="919" customWidth="1"/>
    <col min="778" max="1024" width="10.26953125" style="919"/>
    <col min="1025" max="1025" width="4" style="919" customWidth="1"/>
    <col min="1026" max="1032" width="12.1796875" style="919" customWidth="1"/>
    <col min="1033" max="1033" width="4" style="919" customWidth="1"/>
    <col min="1034" max="1280" width="10.26953125" style="919"/>
    <col min="1281" max="1281" width="4" style="919" customWidth="1"/>
    <col min="1282" max="1288" width="12.1796875" style="919" customWidth="1"/>
    <col min="1289" max="1289" width="4" style="919" customWidth="1"/>
    <col min="1290" max="1536" width="10.26953125" style="919"/>
    <col min="1537" max="1537" width="4" style="919" customWidth="1"/>
    <col min="1538" max="1544" width="12.1796875" style="919" customWidth="1"/>
    <col min="1545" max="1545" width="4" style="919" customWidth="1"/>
    <col min="1546" max="1792" width="10.26953125" style="919"/>
    <col min="1793" max="1793" width="4" style="919" customWidth="1"/>
    <col min="1794" max="1800" width="12.1796875" style="919" customWidth="1"/>
    <col min="1801" max="1801" width="4" style="919" customWidth="1"/>
    <col min="1802" max="2048" width="10.26953125" style="919"/>
    <col min="2049" max="2049" width="4" style="919" customWidth="1"/>
    <col min="2050" max="2056" width="12.1796875" style="919" customWidth="1"/>
    <col min="2057" max="2057" width="4" style="919" customWidth="1"/>
    <col min="2058" max="2304" width="10.26953125" style="919"/>
    <col min="2305" max="2305" width="4" style="919" customWidth="1"/>
    <col min="2306" max="2312" width="12.1796875" style="919" customWidth="1"/>
    <col min="2313" max="2313" width="4" style="919" customWidth="1"/>
    <col min="2314" max="2560" width="10.26953125" style="919"/>
    <col min="2561" max="2561" width="4" style="919" customWidth="1"/>
    <col min="2562" max="2568" width="12.1796875" style="919" customWidth="1"/>
    <col min="2569" max="2569" width="4" style="919" customWidth="1"/>
    <col min="2570" max="2816" width="10.26953125" style="919"/>
    <col min="2817" max="2817" width="4" style="919" customWidth="1"/>
    <col min="2818" max="2824" width="12.1796875" style="919" customWidth="1"/>
    <col min="2825" max="2825" width="4" style="919" customWidth="1"/>
    <col min="2826" max="3072" width="10.26953125" style="919"/>
    <col min="3073" max="3073" width="4" style="919" customWidth="1"/>
    <col min="3074" max="3080" width="12.1796875" style="919" customWidth="1"/>
    <col min="3081" max="3081" width="4" style="919" customWidth="1"/>
    <col min="3082" max="3328" width="10.26953125" style="919"/>
    <col min="3329" max="3329" width="4" style="919" customWidth="1"/>
    <col min="3330" max="3336" width="12.1796875" style="919" customWidth="1"/>
    <col min="3337" max="3337" width="4" style="919" customWidth="1"/>
    <col min="3338" max="3584" width="10.26953125" style="919"/>
    <col min="3585" max="3585" width="4" style="919" customWidth="1"/>
    <col min="3586" max="3592" width="12.1796875" style="919" customWidth="1"/>
    <col min="3593" max="3593" width="4" style="919" customWidth="1"/>
    <col min="3594" max="3840" width="10.26953125" style="919"/>
    <col min="3841" max="3841" width="4" style="919" customWidth="1"/>
    <col min="3842" max="3848" width="12.1796875" style="919" customWidth="1"/>
    <col min="3849" max="3849" width="4" style="919" customWidth="1"/>
    <col min="3850" max="4096" width="10.26953125" style="919"/>
    <col min="4097" max="4097" width="4" style="919" customWidth="1"/>
    <col min="4098" max="4104" width="12.1796875" style="919" customWidth="1"/>
    <col min="4105" max="4105" width="4" style="919" customWidth="1"/>
    <col min="4106" max="4352" width="10.26953125" style="919"/>
    <col min="4353" max="4353" width="4" style="919" customWidth="1"/>
    <col min="4354" max="4360" width="12.1796875" style="919" customWidth="1"/>
    <col min="4361" max="4361" width="4" style="919" customWidth="1"/>
    <col min="4362" max="4608" width="10.26953125" style="919"/>
    <col min="4609" max="4609" width="4" style="919" customWidth="1"/>
    <col min="4610" max="4616" width="12.1796875" style="919" customWidth="1"/>
    <col min="4617" max="4617" width="4" style="919" customWidth="1"/>
    <col min="4618" max="4864" width="10.26953125" style="919"/>
    <col min="4865" max="4865" width="4" style="919" customWidth="1"/>
    <col min="4866" max="4872" width="12.1796875" style="919" customWidth="1"/>
    <col min="4873" max="4873" width="4" style="919" customWidth="1"/>
    <col min="4874" max="5120" width="10.26953125" style="919"/>
    <col min="5121" max="5121" width="4" style="919" customWidth="1"/>
    <col min="5122" max="5128" width="12.1796875" style="919" customWidth="1"/>
    <col min="5129" max="5129" width="4" style="919" customWidth="1"/>
    <col min="5130" max="5376" width="10.26953125" style="919"/>
    <col min="5377" max="5377" width="4" style="919" customWidth="1"/>
    <col min="5378" max="5384" width="12.1796875" style="919" customWidth="1"/>
    <col min="5385" max="5385" width="4" style="919" customWidth="1"/>
    <col min="5386" max="5632" width="10.26953125" style="919"/>
    <col min="5633" max="5633" width="4" style="919" customWidth="1"/>
    <col min="5634" max="5640" width="12.1796875" style="919" customWidth="1"/>
    <col min="5641" max="5641" width="4" style="919" customWidth="1"/>
    <col min="5642" max="5888" width="10.26953125" style="919"/>
    <col min="5889" max="5889" width="4" style="919" customWidth="1"/>
    <col min="5890" max="5896" width="12.1796875" style="919" customWidth="1"/>
    <col min="5897" max="5897" width="4" style="919" customWidth="1"/>
    <col min="5898" max="6144" width="10.26953125" style="919"/>
    <col min="6145" max="6145" width="4" style="919" customWidth="1"/>
    <col min="6146" max="6152" width="12.1796875" style="919" customWidth="1"/>
    <col min="6153" max="6153" width="4" style="919" customWidth="1"/>
    <col min="6154" max="6400" width="10.26953125" style="919"/>
    <col min="6401" max="6401" width="4" style="919" customWidth="1"/>
    <col min="6402" max="6408" width="12.1796875" style="919" customWidth="1"/>
    <col min="6409" max="6409" width="4" style="919" customWidth="1"/>
    <col min="6410" max="6656" width="10.26953125" style="919"/>
    <col min="6657" max="6657" width="4" style="919" customWidth="1"/>
    <col min="6658" max="6664" width="12.1796875" style="919" customWidth="1"/>
    <col min="6665" max="6665" width="4" style="919" customWidth="1"/>
    <col min="6666" max="6912" width="10.26953125" style="919"/>
    <col min="6913" max="6913" width="4" style="919" customWidth="1"/>
    <col min="6914" max="6920" width="12.1796875" style="919" customWidth="1"/>
    <col min="6921" max="6921" width="4" style="919" customWidth="1"/>
    <col min="6922" max="7168" width="10.26953125" style="919"/>
    <col min="7169" max="7169" width="4" style="919" customWidth="1"/>
    <col min="7170" max="7176" width="12.1796875" style="919" customWidth="1"/>
    <col min="7177" max="7177" width="4" style="919" customWidth="1"/>
    <col min="7178" max="7424" width="10.26953125" style="919"/>
    <col min="7425" max="7425" width="4" style="919" customWidth="1"/>
    <col min="7426" max="7432" width="12.1796875" style="919" customWidth="1"/>
    <col min="7433" max="7433" width="4" style="919" customWidth="1"/>
    <col min="7434" max="7680" width="10.26953125" style="919"/>
    <col min="7681" max="7681" width="4" style="919" customWidth="1"/>
    <col min="7682" max="7688" width="12.1796875" style="919" customWidth="1"/>
    <col min="7689" max="7689" width="4" style="919" customWidth="1"/>
    <col min="7690" max="7936" width="10.26953125" style="919"/>
    <col min="7937" max="7937" width="4" style="919" customWidth="1"/>
    <col min="7938" max="7944" width="12.1796875" style="919" customWidth="1"/>
    <col min="7945" max="7945" width="4" style="919" customWidth="1"/>
    <col min="7946" max="8192" width="10.26953125" style="919"/>
    <col min="8193" max="8193" width="4" style="919" customWidth="1"/>
    <col min="8194" max="8200" width="12.1796875" style="919" customWidth="1"/>
    <col min="8201" max="8201" width="4" style="919" customWidth="1"/>
    <col min="8202" max="8448" width="10.26953125" style="919"/>
    <col min="8449" max="8449" width="4" style="919" customWidth="1"/>
    <col min="8450" max="8456" width="12.1796875" style="919" customWidth="1"/>
    <col min="8457" max="8457" width="4" style="919" customWidth="1"/>
    <col min="8458" max="8704" width="10.26953125" style="919"/>
    <col min="8705" max="8705" width="4" style="919" customWidth="1"/>
    <col min="8706" max="8712" width="12.1796875" style="919" customWidth="1"/>
    <col min="8713" max="8713" width="4" style="919" customWidth="1"/>
    <col min="8714" max="8960" width="10.26953125" style="919"/>
    <col min="8961" max="8961" width="4" style="919" customWidth="1"/>
    <col min="8962" max="8968" width="12.1796875" style="919" customWidth="1"/>
    <col min="8969" max="8969" width="4" style="919" customWidth="1"/>
    <col min="8970" max="9216" width="10.26953125" style="919"/>
    <col min="9217" max="9217" width="4" style="919" customWidth="1"/>
    <col min="9218" max="9224" width="12.1796875" style="919" customWidth="1"/>
    <col min="9225" max="9225" width="4" style="919" customWidth="1"/>
    <col min="9226" max="9472" width="10.26953125" style="919"/>
    <col min="9473" max="9473" width="4" style="919" customWidth="1"/>
    <col min="9474" max="9480" width="12.1796875" style="919" customWidth="1"/>
    <col min="9481" max="9481" width="4" style="919" customWidth="1"/>
    <col min="9482" max="9728" width="10.26953125" style="919"/>
    <col min="9729" max="9729" width="4" style="919" customWidth="1"/>
    <col min="9730" max="9736" width="12.1796875" style="919" customWidth="1"/>
    <col min="9737" max="9737" width="4" style="919" customWidth="1"/>
    <col min="9738" max="9984" width="10.26953125" style="919"/>
    <col min="9985" max="9985" width="4" style="919" customWidth="1"/>
    <col min="9986" max="9992" width="12.1796875" style="919" customWidth="1"/>
    <col min="9993" max="9993" width="4" style="919" customWidth="1"/>
    <col min="9994" max="10240" width="10.26953125" style="919"/>
    <col min="10241" max="10241" width="4" style="919" customWidth="1"/>
    <col min="10242" max="10248" width="12.1796875" style="919" customWidth="1"/>
    <col min="10249" max="10249" width="4" style="919" customWidth="1"/>
    <col min="10250" max="10496" width="10.26953125" style="919"/>
    <col min="10497" max="10497" width="4" style="919" customWidth="1"/>
    <col min="10498" max="10504" width="12.1796875" style="919" customWidth="1"/>
    <col min="10505" max="10505" width="4" style="919" customWidth="1"/>
    <col min="10506" max="10752" width="10.26953125" style="919"/>
    <col min="10753" max="10753" width="4" style="919" customWidth="1"/>
    <col min="10754" max="10760" width="12.1796875" style="919" customWidth="1"/>
    <col min="10761" max="10761" width="4" style="919" customWidth="1"/>
    <col min="10762" max="11008" width="10.26953125" style="919"/>
    <col min="11009" max="11009" width="4" style="919" customWidth="1"/>
    <col min="11010" max="11016" width="12.1796875" style="919" customWidth="1"/>
    <col min="11017" max="11017" width="4" style="919" customWidth="1"/>
    <col min="11018" max="11264" width="10.26953125" style="919"/>
    <col min="11265" max="11265" width="4" style="919" customWidth="1"/>
    <col min="11266" max="11272" width="12.1796875" style="919" customWidth="1"/>
    <col min="11273" max="11273" width="4" style="919" customWidth="1"/>
    <col min="11274" max="11520" width="10.26953125" style="919"/>
    <col min="11521" max="11521" width="4" style="919" customWidth="1"/>
    <col min="11522" max="11528" width="12.1796875" style="919" customWidth="1"/>
    <col min="11529" max="11529" width="4" style="919" customWidth="1"/>
    <col min="11530" max="11776" width="10.26953125" style="919"/>
    <col min="11777" max="11777" width="4" style="919" customWidth="1"/>
    <col min="11778" max="11784" width="12.1796875" style="919" customWidth="1"/>
    <col min="11785" max="11785" width="4" style="919" customWidth="1"/>
    <col min="11786" max="12032" width="10.26953125" style="919"/>
    <col min="12033" max="12033" width="4" style="919" customWidth="1"/>
    <col min="12034" max="12040" width="12.1796875" style="919" customWidth="1"/>
    <col min="12041" max="12041" width="4" style="919" customWidth="1"/>
    <col min="12042" max="12288" width="10.26953125" style="919"/>
    <col min="12289" max="12289" width="4" style="919" customWidth="1"/>
    <col min="12290" max="12296" width="12.1796875" style="919" customWidth="1"/>
    <col min="12297" max="12297" width="4" style="919" customWidth="1"/>
    <col min="12298" max="12544" width="10.26953125" style="919"/>
    <col min="12545" max="12545" width="4" style="919" customWidth="1"/>
    <col min="12546" max="12552" width="12.1796875" style="919" customWidth="1"/>
    <col min="12553" max="12553" width="4" style="919" customWidth="1"/>
    <col min="12554" max="12800" width="10.26953125" style="919"/>
    <col min="12801" max="12801" width="4" style="919" customWidth="1"/>
    <col min="12802" max="12808" width="12.1796875" style="919" customWidth="1"/>
    <col min="12809" max="12809" width="4" style="919" customWidth="1"/>
    <col min="12810" max="13056" width="10.26953125" style="919"/>
    <col min="13057" max="13057" width="4" style="919" customWidth="1"/>
    <col min="13058" max="13064" width="12.1796875" style="919" customWidth="1"/>
    <col min="13065" max="13065" width="4" style="919" customWidth="1"/>
    <col min="13066" max="13312" width="10.26953125" style="919"/>
    <col min="13313" max="13313" width="4" style="919" customWidth="1"/>
    <col min="13314" max="13320" width="12.1796875" style="919" customWidth="1"/>
    <col min="13321" max="13321" width="4" style="919" customWidth="1"/>
    <col min="13322" max="13568" width="10.26953125" style="919"/>
    <col min="13569" max="13569" width="4" style="919" customWidth="1"/>
    <col min="13570" max="13576" width="12.1796875" style="919" customWidth="1"/>
    <col min="13577" max="13577" width="4" style="919" customWidth="1"/>
    <col min="13578" max="13824" width="10.26953125" style="919"/>
    <col min="13825" max="13825" width="4" style="919" customWidth="1"/>
    <col min="13826" max="13832" width="12.1796875" style="919" customWidth="1"/>
    <col min="13833" max="13833" width="4" style="919" customWidth="1"/>
    <col min="13834" max="14080" width="10.26953125" style="919"/>
    <col min="14081" max="14081" width="4" style="919" customWidth="1"/>
    <col min="14082" max="14088" width="12.1796875" style="919" customWidth="1"/>
    <col min="14089" max="14089" width="4" style="919" customWidth="1"/>
    <col min="14090" max="14336" width="10.26953125" style="919"/>
    <col min="14337" max="14337" width="4" style="919" customWidth="1"/>
    <col min="14338" max="14344" width="12.1796875" style="919" customWidth="1"/>
    <col min="14345" max="14345" width="4" style="919" customWidth="1"/>
    <col min="14346" max="14592" width="10.26953125" style="919"/>
    <col min="14593" max="14593" width="4" style="919" customWidth="1"/>
    <col min="14594" max="14600" width="12.1796875" style="919" customWidth="1"/>
    <col min="14601" max="14601" width="4" style="919" customWidth="1"/>
    <col min="14602" max="14848" width="10.26953125" style="919"/>
    <col min="14849" max="14849" width="4" style="919" customWidth="1"/>
    <col min="14850" max="14856" width="12.1796875" style="919" customWidth="1"/>
    <col min="14857" max="14857" width="4" style="919" customWidth="1"/>
    <col min="14858" max="15104" width="10.26953125" style="919"/>
    <col min="15105" max="15105" width="4" style="919" customWidth="1"/>
    <col min="15106" max="15112" width="12.1796875" style="919" customWidth="1"/>
    <col min="15113" max="15113" width="4" style="919" customWidth="1"/>
    <col min="15114" max="15360" width="10.26953125" style="919"/>
    <col min="15361" max="15361" width="4" style="919" customWidth="1"/>
    <col min="15362" max="15368" width="12.1796875" style="919" customWidth="1"/>
    <col min="15369" max="15369" width="4" style="919" customWidth="1"/>
    <col min="15370" max="15616" width="10.26953125" style="919"/>
    <col min="15617" max="15617" width="4" style="919" customWidth="1"/>
    <col min="15618" max="15624" width="12.1796875" style="919" customWidth="1"/>
    <col min="15625" max="15625" width="4" style="919" customWidth="1"/>
    <col min="15626" max="15872" width="10.26953125" style="919"/>
    <col min="15873" max="15873" width="4" style="919" customWidth="1"/>
    <col min="15874" max="15880" width="12.1796875" style="919" customWidth="1"/>
    <col min="15881" max="15881" width="4" style="919" customWidth="1"/>
    <col min="15882" max="16128" width="10.26953125" style="919"/>
    <col min="16129" max="16129" width="4" style="919" customWidth="1"/>
    <col min="16130" max="16136" width="12.1796875" style="919" customWidth="1"/>
    <col min="16137" max="16137" width="4" style="919" customWidth="1"/>
    <col min="16138" max="16384" width="10.26953125" style="919"/>
  </cols>
  <sheetData>
    <row r="1" spans="1:9" s="915" customFormat="1" ht="15.75" customHeight="1" thickBot="1">
      <c r="A1" s="945" t="str">
        <f>'Annual Report'!$A$2</f>
        <v>Road Initials:    GTC           Year  2013</v>
      </c>
      <c r="B1" s="946"/>
      <c r="C1" s="946"/>
      <c r="D1" s="229"/>
      <c r="E1" s="229"/>
      <c r="F1" s="229"/>
      <c r="G1" s="229"/>
      <c r="I1" s="988">
        <v>29</v>
      </c>
    </row>
    <row r="2" spans="1:9" ht="15.75" customHeight="1">
      <c r="A2" s="948" t="s">
        <v>1595</v>
      </c>
      <c r="B2" s="949"/>
      <c r="C2" s="949"/>
      <c r="D2" s="949"/>
      <c r="E2" s="949"/>
      <c r="F2" s="989"/>
      <c r="G2" s="949"/>
      <c r="H2" s="949"/>
      <c r="I2" s="1031"/>
    </row>
    <row r="3" spans="1:9" ht="14.25" customHeight="1">
      <c r="A3" s="951" t="s">
        <v>808</v>
      </c>
      <c r="B3" s="952"/>
      <c r="C3" s="952"/>
      <c r="D3" s="952"/>
      <c r="E3" s="952"/>
      <c r="F3" s="952"/>
      <c r="G3" s="952"/>
      <c r="H3" s="952"/>
      <c r="I3" s="953"/>
    </row>
    <row r="4" spans="1:9" ht="11.25" customHeight="1">
      <c r="A4" s="601"/>
      <c r="B4" s="993"/>
      <c r="C4" s="993"/>
      <c r="D4" s="993"/>
      <c r="E4" s="993"/>
      <c r="F4" s="993"/>
      <c r="G4" s="994"/>
      <c r="H4" s="994"/>
      <c r="I4" s="995"/>
    </row>
    <row r="5" spans="1:9" ht="11.25" customHeight="1">
      <c r="A5" s="996"/>
      <c r="B5" s="997" t="s">
        <v>133</v>
      </c>
      <c r="C5" s="998"/>
      <c r="D5" s="998"/>
      <c r="E5" s="998"/>
      <c r="F5" s="999"/>
      <c r="G5" s="1000"/>
      <c r="H5" s="1000"/>
      <c r="I5" s="990"/>
    </row>
    <row r="6" spans="1:9" ht="11.25" customHeight="1">
      <c r="A6" s="963"/>
      <c r="B6" s="1000"/>
      <c r="C6" s="1002"/>
      <c r="D6" s="1002" t="s">
        <v>134</v>
      </c>
      <c r="E6" s="272"/>
      <c r="F6" s="1003"/>
      <c r="G6" s="272"/>
      <c r="H6" s="1002" t="s">
        <v>135</v>
      </c>
      <c r="I6" s="958"/>
    </row>
    <row r="7" spans="1:9" ht="11.25" customHeight="1">
      <c r="A7" s="963" t="s">
        <v>704</v>
      </c>
      <c r="B7" s="1002" t="s">
        <v>136</v>
      </c>
      <c r="C7" s="1002" t="s">
        <v>137</v>
      </c>
      <c r="D7" s="964" t="s">
        <v>138</v>
      </c>
      <c r="E7" s="1002" t="s">
        <v>139</v>
      </c>
      <c r="F7" s="1002" t="s">
        <v>140</v>
      </c>
      <c r="G7" s="1002" t="s">
        <v>141</v>
      </c>
      <c r="H7" s="1002" t="s">
        <v>142</v>
      </c>
      <c r="I7" s="958" t="s">
        <v>704</v>
      </c>
    </row>
    <row r="8" spans="1:9" ht="11.25" customHeight="1">
      <c r="A8" s="963" t="s">
        <v>750</v>
      </c>
      <c r="B8" s="1002" t="s">
        <v>143</v>
      </c>
      <c r="C8" s="1000"/>
      <c r="D8" s="964" t="s">
        <v>144</v>
      </c>
      <c r="E8" s="1002" t="s">
        <v>143</v>
      </c>
      <c r="F8" s="1002" t="s">
        <v>145</v>
      </c>
      <c r="G8" s="1002" t="s">
        <v>146</v>
      </c>
      <c r="H8" s="964" t="s">
        <v>147</v>
      </c>
      <c r="I8" s="958" t="s">
        <v>750</v>
      </c>
    </row>
    <row r="9" spans="1:9" ht="11.25" customHeight="1">
      <c r="A9" s="969"/>
      <c r="B9" s="970" t="s">
        <v>643</v>
      </c>
      <c r="C9" s="970" t="s">
        <v>644</v>
      </c>
      <c r="D9" s="970" t="s">
        <v>645</v>
      </c>
      <c r="E9" s="970" t="s">
        <v>646</v>
      </c>
      <c r="F9" s="970" t="s">
        <v>647</v>
      </c>
      <c r="G9" s="970" t="s">
        <v>648</v>
      </c>
      <c r="H9" s="970" t="s">
        <v>649</v>
      </c>
      <c r="I9" s="968"/>
    </row>
    <row r="10" spans="1:9" ht="11.25" customHeight="1">
      <c r="A10" s="969">
        <v>1</v>
      </c>
      <c r="B10" s="977"/>
      <c r="C10" s="977"/>
      <c r="D10" s="977"/>
      <c r="E10" s="977"/>
      <c r="F10" s="977"/>
      <c r="G10" s="977"/>
      <c r="H10" s="977"/>
      <c r="I10" s="968">
        <v>1</v>
      </c>
    </row>
    <row r="11" spans="1:9" ht="11.25" customHeight="1">
      <c r="A11" s="969">
        <v>2</v>
      </c>
      <c r="B11" s="977"/>
      <c r="C11" s="977"/>
      <c r="D11" s="977"/>
      <c r="E11" s="977"/>
      <c r="F11" s="977"/>
      <c r="G11" s="977"/>
      <c r="H11" s="977"/>
      <c r="I11" s="968">
        <v>2</v>
      </c>
    </row>
    <row r="12" spans="1:9" ht="11.25" customHeight="1">
      <c r="A12" s="969">
        <v>3</v>
      </c>
      <c r="B12" s="977"/>
      <c r="C12" s="977"/>
      <c r="D12" s="977"/>
      <c r="E12" s="977"/>
      <c r="F12" s="977"/>
      <c r="G12" s="977"/>
      <c r="H12" s="977"/>
      <c r="I12" s="968">
        <v>3</v>
      </c>
    </row>
    <row r="13" spans="1:9" ht="11.25" customHeight="1">
      <c r="A13" s="969">
        <v>4</v>
      </c>
      <c r="B13" s="977"/>
      <c r="C13" s="977"/>
      <c r="D13" s="977"/>
      <c r="E13" s="977"/>
      <c r="F13" s="977"/>
      <c r="G13" s="977"/>
      <c r="H13" s="977"/>
      <c r="I13" s="968">
        <v>4</v>
      </c>
    </row>
    <row r="14" spans="1:9" ht="11.25" customHeight="1">
      <c r="A14" s="969">
        <v>5</v>
      </c>
      <c r="B14" s="977"/>
      <c r="C14" s="977"/>
      <c r="D14" s="977"/>
      <c r="E14" s="977"/>
      <c r="F14" s="977"/>
      <c r="G14" s="977"/>
      <c r="H14" s="977"/>
      <c r="I14" s="968">
        <v>5</v>
      </c>
    </row>
    <row r="15" spans="1:9" ht="11.25" customHeight="1">
      <c r="A15" s="969">
        <v>6</v>
      </c>
      <c r="B15" s="977"/>
      <c r="C15" s="977"/>
      <c r="D15" s="977"/>
      <c r="E15" s="977"/>
      <c r="F15" s="977"/>
      <c r="G15" s="977"/>
      <c r="H15" s="977"/>
      <c r="I15" s="968">
        <v>6</v>
      </c>
    </row>
    <row r="16" spans="1:9" ht="11.25" customHeight="1">
      <c r="A16" s="969">
        <v>7</v>
      </c>
      <c r="B16" s="977"/>
      <c r="C16" s="977"/>
      <c r="D16" s="977"/>
      <c r="E16" s="977"/>
      <c r="F16" s="977"/>
      <c r="G16" s="977"/>
      <c r="H16" s="977"/>
      <c r="I16" s="968">
        <v>7</v>
      </c>
    </row>
    <row r="17" spans="1:9" ht="11.25" customHeight="1">
      <c r="A17" s="969">
        <v>8</v>
      </c>
      <c r="B17" s="977"/>
      <c r="C17" s="977"/>
      <c r="D17" s="977"/>
      <c r="E17" s="977"/>
      <c r="F17" s="977"/>
      <c r="G17" s="977"/>
      <c r="H17" s="977"/>
      <c r="I17" s="968">
        <v>8</v>
      </c>
    </row>
    <row r="18" spans="1:9" ht="11.25" customHeight="1">
      <c r="A18" s="969">
        <v>9</v>
      </c>
      <c r="B18" s="977"/>
      <c r="C18" s="977"/>
      <c r="D18" s="2707" t="s">
        <v>979</v>
      </c>
      <c r="E18" s="2708"/>
      <c r="F18" s="2709"/>
      <c r="G18" s="977"/>
      <c r="H18" s="977"/>
      <c r="I18" s="968">
        <v>9</v>
      </c>
    </row>
    <row r="19" spans="1:9" ht="11.25" customHeight="1">
      <c r="A19" s="969">
        <v>10</v>
      </c>
      <c r="B19" s="977"/>
      <c r="C19" s="977"/>
      <c r="D19" s="977"/>
      <c r="E19" s="977"/>
      <c r="F19" s="977"/>
      <c r="G19" s="977"/>
      <c r="H19" s="977"/>
      <c r="I19" s="968">
        <v>10</v>
      </c>
    </row>
    <row r="20" spans="1:9" ht="11.25" customHeight="1">
      <c r="A20" s="969">
        <v>11</v>
      </c>
      <c r="B20" s="977"/>
      <c r="C20" s="977"/>
      <c r="D20" s="977"/>
      <c r="E20" s="977"/>
      <c r="F20" s="977"/>
      <c r="G20" s="977"/>
      <c r="H20" s="977"/>
      <c r="I20" s="968">
        <v>11</v>
      </c>
    </row>
    <row r="21" spans="1:9" ht="11.25" customHeight="1">
      <c r="A21" s="969">
        <v>12</v>
      </c>
      <c r="B21" s="977"/>
      <c r="C21" s="977"/>
      <c r="D21" s="977"/>
      <c r="E21" s="977"/>
      <c r="F21" s="977"/>
      <c r="G21" s="977"/>
      <c r="H21" s="977"/>
      <c r="I21" s="968">
        <v>12</v>
      </c>
    </row>
    <row r="22" spans="1:9" ht="11.25" customHeight="1">
      <c r="A22" s="969">
        <v>13</v>
      </c>
      <c r="B22" s="977"/>
      <c r="C22" s="977"/>
      <c r="D22" s="977"/>
      <c r="E22" s="977"/>
      <c r="F22" s="977"/>
      <c r="G22" s="977"/>
      <c r="H22" s="977"/>
      <c r="I22" s="968">
        <v>13</v>
      </c>
    </row>
    <row r="23" spans="1:9" ht="11.25" customHeight="1">
      <c r="A23" s="969">
        <v>14</v>
      </c>
      <c r="B23" s="977"/>
      <c r="C23" s="977"/>
      <c r="D23" s="977"/>
      <c r="E23" s="977"/>
      <c r="F23" s="977"/>
      <c r="G23" s="977"/>
      <c r="H23" s="977"/>
      <c r="I23" s="968">
        <v>14</v>
      </c>
    </row>
    <row r="24" spans="1:9" ht="11.25" customHeight="1">
      <c r="A24" s="969">
        <v>15</v>
      </c>
      <c r="B24" s="977"/>
      <c r="C24" s="977"/>
      <c r="D24" s="977"/>
      <c r="E24" s="977"/>
      <c r="F24" s="977"/>
      <c r="G24" s="977"/>
      <c r="H24" s="977"/>
      <c r="I24" s="968">
        <v>15</v>
      </c>
    </row>
    <row r="25" spans="1:9" ht="11.25" customHeight="1">
      <c r="A25" s="969">
        <v>16</v>
      </c>
      <c r="B25" s="977"/>
      <c r="C25" s="977"/>
      <c r="D25" s="977"/>
      <c r="E25" s="977"/>
      <c r="F25" s="977"/>
      <c r="G25" s="977"/>
      <c r="H25" s="977"/>
      <c r="I25" s="968">
        <v>16</v>
      </c>
    </row>
    <row r="26" spans="1:9" ht="11.25" customHeight="1">
      <c r="A26" s="969">
        <v>17</v>
      </c>
      <c r="B26" s="977"/>
      <c r="C26" s="977"/>
      <c r="D26" s="977"/>
      <c r="E26" s="977"/>
      <c r="F26" s="977"/>
      <c r="G26" s="977"/>
      <c r="H26" s="977"/>
      <c r="I26" s="968">
        <v>17</v>
      </c>
    </row>
    <row r="27" spans="1:9" ht="11.25" customHeight="1">
      <c r="A27" s="969">
        <v>18</v>
      </c>
      <c r="B27" s="977"/>
      <c r="C27" s="977"/>
      <c r="D27" s="977"/>
      <c r="E27" s="977"/>
      <c r="F27" s="977"/>
      <c r="G27" s="977"/>
      <c r="H27" s="977"/>
      <c r="I27" s="968">
        <v>18</v>
      </c>
    </row>
    <row r="28" spans="1:9" ht="11.25" customHeight="1">
      <c r="A28" s="969">
        <v>19</v>
      </c>
      <c r="B28" s="1032"/>
      <c r="C28" s="977"/>
      <c r="D28" s="977"/>
      <c r="E28" s="977"/>
      <c r="F28" s="977"/>
      <c r="G28" s="977"/>
      <c r="H28" s="977"/>
      <c r="I28" s="968">
        <v>19</v>
      </c>
    </row>
    <row r="29" spans="1:9" ht="11.25" customHeight="1">
      <c r="A29" s="969">
        <v>20</v>
      </c>
      <c r="B29" s="1032"/>
      <c r="C29" s="977"/>
      <c r="D29" s="977"/>
      <c r="E29" s="977"/>
      <c r="F29" s="977"/>
      <c r="G29" s="977"/>
      <c r="H29" s="977"/>
      <c r="I29" s="968">
        <v>20</v>
      </c>
    </row>
    <row r="30" spans="1:9" ht="11.25" customHeight="1">
      <c r="A30" s="969">
        <v>21</v>
      </c>
      <c r="B30" s="977"/>
      <c r="C30" s="977"/>
      <c r="D30" s="977"/>
      <c r="E30" s="977"/>
      <c r="F30" s="977"/>
      <c r="G30" s="977"/>
      <c r="H30" s="977"/>
      <c r="I30" s="968">
        <v>21</v>
      </c>
    </row>
    <row r="31" spans="1:9" ht="11.25" customHeight="1">
      <c r="A31" s="969">
        <v>22</v>
      </c>
      <c r="B31" s="977"/>
      <c r="C31" s="977"/>
      <c r="D31" s="977"/>
      <c r="E31" s="977"/>
      <c r="F31" s="977"/>
      <c r="G31" s="977"/>
      <c r="H31" s="977"/>
      <c r="I31" s="968">
        <v>22</v>
      </c>
    </row>
    <row r="32" spans="1:9" ht="11.25" customHeight="1">
      <c r="A32" s="969">
        <v>23</v>
      </c>
      <c r="B32" s="977"/>
      <c r="C32" s="977"/>
      <c r="D32" s="977"/>
      <c r="E32" s="977"/>
      <c r="F32" s="977"/>
      <c r="G32" s="977"/>
      <c r="H32" s="977"/>
      <c r="I32" s="968">
        <v>23</v>
      </c>
    </row>
    <row r="33" spans="1:9" ht="11.25" customHeight="1">
      <c r="A33" s="969">
        <v>24</v>
      </c>
      <c r="B33" s="977"/>
      <c r="C33" s="977"/>
      <c r="D33" s="977"/>
      <c r="E33" s="977"/>
      <c r="F33" s="977"/>
      <c r="G33" s="977"/>
      <c r="H33" s="977"/>
      <c r="I33" s="968">
        <v>24</v>
      </c>
    </row>
    <row r="34" spans="1:9" ht="11.25" customHeight="1">
      <c r="A34" s="969">
        <v>25</v>
      </c>
      <c r="B34" s="977"/>
      <c r="C34" s="977"/>
      <c r="D34" s="977"/>
      <c r="E34" s="977"/>
      <c r="F34" s="977"/>
      <c r="G34" s="977"/>
      <c r="H34" s="977"/>
      <c r="I34" s="968">
        <v>25</v>
      </c>
    </row>
    <row r="35" spans="1:9" ht="11.25" customHeight="1">
      <c r="A35" s="969">
        <v>26</v>
      </c>
      <c r="B35" s="1032"/>
      <c r="C35" s="977"/>
      <c r="D35" s="977"/>
      <c r="E35" s="977"/>
      <c r="F35" s="977"/>
      <c r="G35" s="977"/>
      <c r="H35" s="977"/>
      <c r="I35" s="968">
        <v>26</v>
      </c>
    </row>
    <row r="36" spans="1:9" ht="11.25" customHeight="1">
      <c r="A36" s="969">
        <v>27</v>
      </c>
      <c r="B36" s="977"/>
      <c r="C36" s="977"/>
      <c r="D36" s="977"/>
      <c r="E36" s="977"/>
      <c r="F36" s="977"/>
      <c r="G36" s="977"/>
      <c r="H36" s="977"/>
      <c r="I36" s="968">
        <v>27</v>
      </c>
    </row>
    <row r="37" spans="1:9" ht="11.25" customHeight="1">
      <c r="A37" s="969">
        <v>28</v>
      </c>
      <c r="B37" s="977"/>
      <c r="C37" s="977"/>
      <c r="D37" s="977"/>
      <c r="E37" s="977"/>
      <c r="F37" s="977"/>
      <c r="G37" s="977"/>
      <c r="H37" s="977"/>
      <c r="I37" s="968">
        <v>28</v>
      </c>
    </row>
    <row r="38" spans="1:9" ht="11.25" customHeight="1">
      <c r="A38" s="1024">
        <v>29</v>
      </c>
      <c r="B38" s="977"/>
      <c r="C38" s="977"/>
      <c r="D38" s="977"/>
      <c r="E38" s="977"/>
      <c r="F38" s="977"/>
      <c r="G38" s="977"/>
      <c r="H38" s="1033"/>
      <c r="I38" s="1025">
        <v>29</v>
      </c>
    </row>
    <row r="39" spans="1:9" ht="11.25" customHeight="1">
      <c r="A39" s="969">
        <v>30</v>
      </c>
      <c r="B39" s="977"/>
      <c r="C39" s="977"/>
      <c r="D39" s="977"/>
      <c r="E39" s="977"/>
      <c r="F39" s="977"/>
      <c r="G39" s="977"/>
      <c r="H39" s="977"/>
      <c r="I39" s="968">
        <v>30</v>
      </c>
    </row>
    <row r="40" spans="1:9" ht="11.25" customHeight="1">
      <c r="A40" s="969">
        <v>31</v>
      </c>
      <c r="B40" s="977"/>
      <c r="C40" s="977"/>
      <c r="D40" s="977"/>
      <c r="E40" s="977"/>
      <c r="F40" s="977"/>
      <c r="G40" s="977"/>
      <c r="H40" s="977"/>
      <c r="I40" s="968">
        <v>31</v>
      </c>
    </row>
    <row r="41" spans="1:9" ht="11.25" customHeight="1">
      <c r="A41" s="969">
        <v>32</v>
      </c>
      <c r="B41" s="977"/>
      <c r="C41" s="977"/>
      <c r="D41" s="977"/>
      <c r="E41" s="977"/>
      <c r="F41" s="977"/>
      <c r="G41" s="977"/>
      <c r="H41" s="977"/>
      <c r="I41" s="968">
        <v>32</v>
      </c>
    </row>
    <row r="42" spans="1:9" ht="11.25" customHeight="1">
      <c r="A42" s="969">
        <v>33</v>
      </c>
      <c r="B42" s="977"/>
      <c r="C42" s="977"/>
      <c r="D42" s="977"/>
      <c r="E42" s="977"/>
      <c r="F42" s="977"/>
      <c r="G42" s="977"/>
      <c r="H42" s="977"/>
      <c r="I42" s="968">
        <v>33</v>
      </c>
    </row>
    <row r="43" spans="1:9" ht="11.25" customHeight="1">
      <c r="A43" s="969">
        <v>34</v>
      </c>
      <c r="B43" s="977"/>
      <c r="C43" s="977"/>
      <c r="D43" s="977"/>
      <c r="E43" s="977"/>
      <c r="F43" s="977"/>
      <c r="G43" s="977"/>
      <c r="H43" s="977"/>
      <c r="I43" s="968">
        <v>34</v>
      </c>
    </row>
    <row r="44" spans="1:9" ht="11.25" customHeight="1">
      <c r="A44" s="969">
        <v>35</v>
      </c>
      <c r="B44" s="977"/>
      <c r="C44" s="977"/>
      <c r="D44" s="977"/>
      <c r="E44" s="977"/>
      <c r="F44" s="977"/>
      <c r="G44" s="977"/>
      <c r="H44" s="977"/>
      <c r="I44" s="968">
        <v>35</v>
      </c>
    </row>
    <row r="45" spans="1:9" ht="11.25" customHeight="1">
      <c r="A45" s="969">
        <v>36</v>
      </c>
      <c r="B45" s="977"/>
      <c r="C45" s="977"/>
      <c r="D45" s="977"/>
      <c r="E45" s="977"/>
      <c r="F45" s="977"/>
      <c r="G45" s="977"/>
      <c r="H45" s="977"/>
      <c r="I45" s="968">
        <v>36</v>
      </c>
    </row>
    <row r="46" spans="1:9" ht="11.25" customHeight="1">
      <c r="A46" s="969">
        <v>37</v>
      </c>
      <c r="B46" s="977"/>
      <c r="C46" s="977"/>
      <c r="D46" s="977"/>
      <c r="E46" s="977"/>
      <c r="F46" s="977"/>
      <c r="G46" s="977"/>
      <c r="H46" s="977"/>
      <c r="I46" s="968">
        <v>37</v>
      </c>
    </row>
    <row r="47" spans="1:9" ht="11.25" customHeight="1">
      <c r="A47" s="969">
        <v>38</v>
      </c>
      <c r="B47" s="977"/>
      <c r="C47" s="977"/>
      <c r="D47" s="977"/>
      <c r="E47" s="977"/>
      <c r="F47" s="977"/>
      <c r="G47" s="977"/>
      <c r="H47" s="977"/>
      <c r="I47" s="968">
        <v>38</v>
      </c>
    </row>
    <row r="48" spans="1:9" ht="11.25" customHeight="1">
      <c r="A48" s="969">
        <v>39</v>
      </c>
      <c r="B48" s="977"/>
      <c r="C48" s="977"/>
      <c r="D48" s="977"/>
      <c r="E48" s="977"/>
      <c r="F48" s="977"/>
      <c r="G48" s="977"/>
      <c r="H48" s="977"/>
      <c r="I48" s="968">
        <v>39</v>
      </c>
    </row>
    <row r="49" spans="1:9" ht="11.25" customHeight="1">
      <c r="A49" s="969">
        <v>40</v>
      </c>
      <c r="B49" s="977"/>
      <c r="C49" s="977"/>
      <c r="D49" s="977"/>
      <c r="E49" s="977"/>
      <c r="F49" s="977"/>
      <c r="G49" s="977"/>
      <c r="H49" s="977"/>
      <c r="I49" s="968">
        <v>40</v>
      </c>
    </row>
    <row r="50" spans="1:9" ht="11.25" customHeight="1">
      <c r="A50" s="1028"/>
      <c r="B50" s="1034"/>
      <c r="C50" s="1034"/>
      <c r="D50" s="1034"/>
      <c r="E50" s="1034"/>
      <c r="F50" s="1034"/>
      <c r="G50" s="1034"/>
      <c r="H50" s="1034"/>
      <c r="I50" s="958"/>
    </row>
    <row r="51" spans="1:9" ht="11.25" customHeight="1">
      <c r="A51" s="1028"/>
      <c r="B51" s="1034"/>
      <c r="C51" s="1034"/>
      <c r="D51" s="1034"/>
      <c r="E51" s="1034"/>
      <c r="F51" s="1034"/>
      <c r="G51" s="1034"/>
      <c r="H51" s="1034"/>
      <c r="I51" s="958"/>
    </row>
    <row r="52" spans="1:9" ht="11.25" customHeight="1">
      <c r="A52" s="1028"/>
      <c r="B52" s="1034"/>
      <c r="C52" s="1034"/>
      <c r="D52" s="1034"/>
      <c r="E52" s="1034"/>
      <c r="F52" s="1034"/>
      <c r="G52" s="1034"/>
      <c r="H52" s="1034"/>
      <c r="I52" s="958"/>
    </row>
    <row r="53" spans="1:9" ht="11.25" customHeight="1">
      <c r="A53" s="1028"/>
      <c r="B53" s="1034"/>
      <c r="C53" s="1034"/>
      <c r="D53" s="1034"/>
      <c r="E53" s="1034"/>
      <c r="F53" s="1034"/>
      <c r="G53" s="1034"/>
      <c r="H53" s="1034"/>
      <c r="I53" s="958"/>
    </row>
    <row r="54" spans="1:9" ht="11.25" customHeight="1">
      <c r="A54" s="1028"/>
      <c r="B54" s="1034"/>
      <c r="C54" s="1034"/>
      <c r="D54" s="1034"/>
      <c r="E54" s="1034"/>
      <c r="F54" s="1034"/>
      <c r="G54" s="1034"/>
      <c r="H54" s="1034"/>
      <c r="I54" s="958"/>
    </row>
    <row r="55" spans="1:9" ht="11.25" customHeight="1">
      <c r="A55" s="1028"/>
      <c r="B55" s="1034"/>
      <c r="C55" s="1034"/>
      <c r="D55" s="1034"/>
      <c r="E55" s="1034"/>
      <c r="F55" s="1034"/>
      <c r="G55" s="1034"/>
      <c r="H55" s="1034"/>
      <c r="I55" s="958"/>
    </row>
    <row r="56" spans="1:9" ht="11.25" customHeight="1">
      <c r="A56" s="1028"/>
      <c r="B56" s="1034"/>
      <c r="C56" s="1034"/>
      <c r="D56" s="1034"/>
      <c r="E56" s="1034"/>
      <c r="F56" s="1034"/>
      <c r="G56" s="1034"/>
      <c r="H56" s="1034"/>
      <c r="I56" s="958"/>
    </row>
    <row r="57" spans="1:9" ht="11.25" customHeight="1">
      <c r="A57" s="1028"/>
      <c r="B57" s="1034"/>
      <c r="C57" s="1034"/>
      <c r="D57" s="1034"/>
      <c r="E57" s="1034"/>
      <c r="F57" s="1034"/>
      <c r="G57" s="1034"/>
      <c r="H57" s="1034"/>
      <c r="I57" s="958"/>
    </row>
    <row r="58" spans="1:9" ht="11.25" customHeight="1">
      <c r="A58" s="1028"/>
      <c r="B58" s="1034"/>
      <c r="C58" s="1034"/>
      <c r="D58" s="1034"/>
      <c r="E58" s="1034"/>
      <c r="F58" s="1034"/>
      <c r="G58" s="1034"/>
      <c r="H58" s="1034"/>
      <c r="I58" s="958"/>
    </row>
    <row r="59" spans="1:9" ht="11.25" customHeight="1">
      <c r="A59" s="1028"/>
      <c r="B59" s="1034"/>
      <c r="C59" s="1034"/>
      <c r="D59" s="1034"/>
      <c r="E59" s="1034"/>
      <c r="F59" s="1034"/>
      <c r="G59" s="1034"/>
      <c r="H59" s="1034"/>
      <c r="I59" s="958"/>
    </row>
    <row r="60" spans="1:9" ht="11.25" customHeight="1">
      <c r="A60" s="1028"/>
      <c r="B60" s="1034"/>
      <c r="C60" s="1034"/>
      <c r="D60" s="1034"/>
      <c r="E60" s="1034"/>
      <c r="F60" s="1034"/>
      <c r="G60" s="1034"/>
      <c r="H60" s="1034"/>
      <c r="I60" s="958"/>
    </row>
    <row r="61" spans="1:9" ht="11.25" customHeight="1">
      <c r="A61" s="1028"/>
      <c r="B61" s="1034"/>
      <c r="C61" s="1034"/>
      <c r="D61" s="1034"/>
      <c r="E61" s="1034"/>
      <c r="F61" s="1034"/>
      <c r="G61" s="1034"/>
      <c r="H61" s="1034"/>
      <c r="I61" s="958"/>
    </row>
    <row r="62" spans="1:9" ht="11.25" customHeight="1" thickBot="1">
      <c r="A62" s="1015"/>
      <c r="B62" s="1016"/>
      <c r="C62" s="1016"/>
      <c r="D62" s="1016"/>
      <c r="E62" s="1016"/>
      <c r="F62" s="1016"/>
      <c r="G62" s="1016"/>
      <c r="H62" s="1016"/>
      <c r="I62" s="1017"/>
    </row>
    <row r="63" spans="1:9" ht="11.25" customHeight="1">
      <c r="A63" s="1018" t="s">
        <v>195</v>
      </c>
      <c r="B63" s="1019"/>
      <c r="C63" s="1020"/>
      <c r="D63" s="1020"/>
      <c r="E63" s="1020"/>
      <c r="F63" s="1020"/>
      <c r="G63" s="1020"/>
      <c r="H63" s="1020"/>
    </row>
    <row r="64" spans="1:9" ht="11.25" customHeight="1">
      <c r="A64" s="957"/>
      <c r="B64" s="581"/>
      <c r="C64" s="1020"/>
      <c r="D64" s="1020"/>
      <c r="E64" s="1020"/>
      <c r="F64" s="1020"/>
      <c r="G64" s="1020"/>
      <c r="H64" s="1020"/>
    </row>
    <row r="65" spans="1:8" ht="11.25" customHeight="1">
      <c r="A65" s="957"/>
      <c r="B65" s="1019"/>
      <c r="C65" s="1020"/>
      <c r="D65" s="1020"/>
      <c r="E65" s="1020"/>
      <c r="F65" s="1020"/>
      <c r="G65" s="1020"/>
      <c r="H65" s="1020"/>
    </row>
    <row r="66" spans="1:8" ht="11.25" customHeight="1"/>
    <row r="67" spans="1:8" ht="11.25" customHeight="1"/>
    <row r="68" spans="1:8" ht="11.25" customHeight="1"/>
    <row r="69" spans="1:8" ht="11.25" customHeight="1"/>
    <row r="70" spans="1:8" ht="11.25" customHeight="1"/>
    <row r="71" spans="1:8" ht="11.25" customHeight="1"/>
    <row r="72" spans="1:8" ht="11.25" customHeight="1"/>
    <row r="73" spans="1:8" ht="11.25" customHeight="1"/>
  </sheetData>
  <mergeCells count="1">
    <mergeCell ref="D18:F18"/>
  </mergeCells>
  <phoneticPr fontId="9" type="noConversion"/>
  <printOptions horizontalCentered="1" gridLinesSet="0"/>
  <pageMargins left="0.51181102362204722" right="0.51181102362204722" top="0.51181102362204722" bottom="0.51181102362204722" header="0.51181102362204722" footer="0.51181102362204722"/>
  <pageSetup orientation="portrait" horizontalDpi="4294967293" verticalDpi="300" r:id="rId1"/>
  <headerFooter alignWithMargins="0"/>
</worksheet>
</file>

<file path=xl/worksheets/sheet36.xml><?xml version="1.0" encoding="utf-8"?>
<worksheet xmlns="http://schemas.openxmlformats.org/spreadsheetml/2006/main" xmlns:r="http://schemas.openxmlformats.org/officeDocument/2006/relationships">
  <sheetPr codeName="Sheet34">
    <tabColor rgb="FF92D050"/>
    <pageSetUpPr fitToPage="1"/>
  </sheetPr>
  <dimension ref="A1:K51"/>
  <sheetViews>
    <sheetView showGridLines="0" workbookViewId="0"/>
  </sheetViews>
  <sheetFormatPr defaultColWidth="10.26953125" defaultRowHeight="15.75" customHeight="1"/>
  <cols>
    <col min="1" max="1" width="3.7265625" style="957" customWidth="1"/>
    <col min="2" max="2" width="4.1796875" style="957" customWidth="1"/>
    <col min="3" max="3" width="46.453125" style="1030" customWidth="1"/>
    <col min="4" max="5" width="11.7265625" style="1020" customWidth="1"/>
    <col min="6" max="6" width="11.7265625" style="1061" customWidth="1"/>
    <col min="7" max="9" width="11.7265625" style="1020" customWidth="1"/>
    <col min="10" max="10" width="4.1796875" style="957" customWidth="1"/>
    <col min="11" max="11" width="4" style="957" customWidth="1"/>
    <col min="12" max="255" width="10.26953125" style="957"/>
    <col min="256" max="256" width="3.7265625" style="957" customWidth="1"/>
    <col min="257" max="257" width="4.1796875" style="957" customWidth="1"/>
    <col min="258" max="258" width="46.453125" style="957" customWidth="1"/>
    <col min="259" max="264" width="11.7265625" style="957" customWidth="1"/>
    <col min="265" max="266" width="4.1796875" style="957" customWidth="1"/>
    <col min="267" max="511" width="10.26953125" style="957"/>
    <col min="512" max="512" width="3.7265625" style="957" customWidth="1"/>
    <col min="513" max="513" width="4.1796875" style="957" customWidth="1"/>
    <col min="514" max="514" width="46.453125" style="957" customWidth="1"/>
    <col min="515" max="520" width="11.7265625" style="957" customWidth="1"/>
    <col min="521" max="522" width="4.1796875" style="957" customWidth="1"/>
    <col min="523" max="767" width="10.26953125" style="957"/>
    <col min="768" max="768" width="3.7265625" style="957" customWidth="1"/>
    <col min="769" max="769" width="4.1796875" style="957" customWidth="1"/>
    <col min="770" max="770" width="46.453125" style="957" customWidth="1"/>
    <col min="771" max="776" width="11.7265625" style="957" customWidth="1"/>
    <col min="777" max="778" width="4.1796875" style="957" customWidth="1"/>
    <col min="779" max="1023" width="10.26953125" style="957"/>
    <col min="1024" max="1024" width="3.7265625" style="957" customWidth="1"/>
    <col min="1025" max="1025" width="4.1796875" style="957" customWidth="1"/>
    <col min="1026" max="1026" width="46.453125" style="957" customWidth="1"/>
    <col min="1027" max="1032" width="11.7265625" style="957" customWidth="1"/>
    <col min="1033" max="1034" width="4.1796875" style="957" customWidth="1"/>
    <col min="1035" max="1279" width="10.26953125" style="957"/>
    <col min="1280" max="1280" width="3.7265625" style="957" customWidth="1"/>
    <col min="1281" max="1281" width="4.1796875" style="957" customWidth="1"/>
    <col min="1282" max="1282" width="46.453125" style="957" customWidth="1"/>
    <col min="1283" max="1288" width="11.7265625" style="957" customWidth="1"/>
    <col min="1289" max="1290" width="4.1796875" style="957" customWidth="1"/>
    <col min="1291" max="1535" width="10.26953125" style="957"/>
    <col min="1536" max="1536" width="3.7265625" style="957" customWidth="1"/>
    <col min="1537" max="1537" width="4.1796875" style="957" customWidth="1"/>
    <col min="1538" max="1538" width="46.453125" style="957" customWidth="1"/>
    <col min="1539" max="1544" width="11.7265625" style="957" customWidth="1"/>
    <col min="1545" max="1546" width="4.1796875" style="957" customWidth="1"/>
    <col min="1547" max="1791" width="10.26953125" style="957"/>
    <col min="1792" max="1792" width="3.7265625" style="957" customWidth="1"/>
    <col min="1793" max="1793" width="4.1796875" style="957" customWidth="1"/>
    <col min="1794" max="1794" width="46.453125" style="957" customWidth="1"/>
    <col min="1795" max="1800" width="11.7265625" style="957" customWidth="1"/>
    <col min="1801" max="1802" width="4.1796875" style="957" customWidth="1"/>
    <col min="1803" max="2047" width="10.26953125" style="957"/>
    <col min="2048" max="2048" width="3.7265625" style="957" customWidth="1"/>
    <col min="2049" max="2049" width="4.1796875" style="957" customWidth="1"/>
    <col min="2050" max="2050" width="46.453125" style="957" customWidth="1"/>
    <col min="2051" max="2056" width="11.7265625" style="957" customWidth="1"/>
    <col min="2057" max="2058" width="4.1796875" style="957" customWidth="1"/>
    <col min="2059" max="2303" width="10.26953125" style="957"/>
    <col min="2304" max="2304" width="3.7265625" style="957" customWidth="1"/>
    <col min="2305" max="2305" width="4.1796875" style="957" customWidth="1"/>
    <col min="2306" max="2306" width="46.453125" style="957" customWidth="1"/>
    <col min="2307" max="2312" width="11.7265625" style="957" customWidth="1"/>
    <col min="2313" max="2314" width="4.1796875" style="957" customWidth="1"/>
    <col min="2315" max="2559" width="10.26953125" style="957"/>
    <col min="2560" max="2560" width="3.7265625" style="957" customWidth="1"/>
    <col min="2561" max="2561" width="4.1796875" style="957" customWidth="1"/>
    <col min="2562" max="2562" width="46.453125" style="957" customWidth="1"/>
    <col min="2563" max="2568" width="11.7265625" style="957" customWidth="1"/>
    <col min="2569" max="2570" width="4.1796875" style="957" customWidth="1"/>
    <col min="2571" max="2815" width="10.26953125" style="957"/>
    <col min="2816" max="2816" width="3.7265625" style="957" customWidth="1"/>
    <col min="2817" max="2817" width="4.1796875" style="957" customWidth="1"/>
    <col min="2818" max="2818" width="46.453125" style="957" customWidth="1"/>
    <col min="2819" max="2824" width="11.7265625" style="957" customWidth="1"/>
    <col min="2825" max="2826" width="4.1796875" style="957" customWidth="1"/>
    <col min="2827" max="3071" width="10.26953125" style="957"/>
    <col min="3072" max="3072" width="3.7265625" style="957" customWidth="1"/>
    <col min="3073" max="3073" width="4.1796875" style="957" customWidth="1"/>
    <col min="3074" max="3074" width="46.453125" style="957" customWidth="1"/>
    <col min="3075" max="3080" width="11.7265625" style="957" customWidth="1"/>
    <col min="3081" max="3082" width="4.1796875" style="957" customWidth="1"/>
    <col min="3083" max="3327" width="10.26953125" style="957"/>
    <col min="3328" max="3328" width="3.7265625" style="957" customWidth="1"/>
    <col min="3329" max="3329" width="4.1796875" style="957" customWidth="1"/>
    <col min="3330" max="3330" width="46.453125" style="957" customWidth="1"/>
    <col min="3331" max="3336" width="11.7265625" style="957" customWidth="1"/>
    <col min="3337" max="3338" width="4.1796875" style="957" customWidth="1"/>
    <col min="3339" max="3583" width="10.26953125" style="957"/>
    <col min="3584" max="3584" width="3.7265625" style="957" customWidth="1"/>
    <col min="3585" max="3585" width="4.1796875" style="957" customWidth="1"/>
    <col min="3586" max="3586" width="46.453125" style="957" customWidth="1"/>
    <col min="3587" max="3592" width="11.7265625" style="957" customWidth="1"/>
    <col min="3593" max="3594" width="4.1796875" style="957" customWidth="1"/>
    <col min="3595" max="3839" width="10.26953125" style="957"/>
    <col min="3840" max="3840" width="3.7265625" style="957" customWidth="1"/>
    <col min="3841" max="3841" width="4.1796875" style="957" customWidth="1"/>
    <col min="3842" max="3842" width="46.453125" style="957" customWidth="1"/>
    <col min="3843" max="3848" width="11.7265625" style="957" customWidth="1"/>
    <col min="3849" max="3850" width="4.1796875" style="957" customWidth="1"/>
    <col min="3851" max="4095" width="10.26953125" style="957"/>
    <col min="4096" max="4096" width="3.7265625" style="957" customWidth="1"/>
    <col min="4097" max="4097" width="4.1796875" style="957" customWidth="1"/>
    <col min="4098" max="4098" width="46.453125" style="957" customWidth="1"/>
    <col min="4099" max="4104" width="11.7265625" style="957" customWidth="1"/>
    <col min="4105" max="4106" width="4.1796875" style="957" customWidth="1"/>
    <col min="4107" max="4351" width="10.26953125" style="957"/>
    <col min="4352" max="4352" width="3.7265625" style="957" customWidth="1"/>
    <col min="4353" max="4353" width="4.1796875" style="957" customWidth="1"/>
    <col min="4354" max="4354" width="46.453125" style="957" customWidth="1"/>
    <col min="4355" max="4360" width="11.7265625" style="957" customWidth="1"/>
    <col min="4361" max="4362" width="4.1796875" style="957" customWidth="1"/>
    <col min="4363" max="4607" width="10.26953125" style="957"/>
    <col min="4608" max="4608" width="3.7265625" style="957" customWidth="1"/>
    <col min="4609" max="4609" width="4.1796875" style="957" customWidth="1"/>
    <col min="4610" max="4610" width="46.453125" style="957" customWidth="1"/>
    <col min="4611" max="4616" width="11.7265625" style="957" customWidth="1"/>
    <col min="4617" max="4618" width="4.1796875" style="957" customWidth="1"/>
    <col min="4619" max="4863" width="10.26953125" style="957"/>
    <col min="4864" max="4864" width="3.7265625" style="957" customWidth="1"/>
    <col min="4865" max="4865" width="4.1796875" style="957" customWidth="1"/>
    <col min="4866" max="4866" width="46.453125" style="957" customWidth="1"/>
    <col min="4867" max="4872" width="11.7265625" style="957" customWidth="1"/>
    <col min="4873" max="4874" width="4.1796875" style="957" customWidth="1"/>
    <col min="4875" max="5119" width="10.26953125" style="957"/>
    <col min="5120" max="5120" width="3.7265625" style="957" customWidth="1"/>
    <col min="5121" max="5121" width="4.1796875" style="957" customWidth="1"/>
    <col min="5122" max="5122" width="46.453125" style="957" customWidth="1"/>
    <col min="5123" max="5128" width="11.7265625" style="957" customWidth="1"/>
    <col min="5129" max="5130" width="4.1796875" style="957" customWidth="1"/>
    <col min="5131" max="5375" width="10.26953125" style="957"/>
    <col min="5376" max="5376" width="3.7265625" style="957" customWidth="1"/>
    <col min="5377" max="5377" width="4.1796875" style="957" customWidth="1"/>
    <col min="5378" max="5378" width="46.453125" style="957" customWidth="1"/>
    <col min="5379" max="5384" width="11.7265625" style="957" customWidth="1"/>
    <col min="5385" max="5386" width="4.1796875" style="957" customWidth="1"/>
    <col min="5387" max="5631" width="10.26953125" style="957"/>
    <col min="5632" max="5632" width="3.7265625" style="957" customWidth="1"/>
    <col min="5633" max="5633" width="4.1796875" style="957" customWidth="1"/>
    <col min="5634" max="5634" width="46.453125" style="957" customWidth="1"/>
    <col min="5635" max="5640" width="11.7265625" style="957" customWidth="1"/>
    <col min="5641" max="5642" width="4.1796875" style="957" customWidth="1"/>
    <col min="5643" max="5887" width="10.26953125" style="957"/>
    <col min="5888" max="5888" width="3.7265625" style="957" customWidth="1"/>
    <col min="5889" max="5889" width="4.1796875" style="957" customWidth="1"/>
    <col min="5890" max="5890" width="46.453125" style="957" customWidth="1"/>
    <col min="5891" max="5896" width="11.7265625" style="957" customWidth="1"/>
    <col min="5897" max="5898" width="4.1796875" style="957" customWidth="1"/>
    <col min="5899" max="6143" width="10.26953125" style="957"/>
    <col min="6144" max="6144" width="3.7265625" style="957" customWidth="1"/>
    <col min="6145" max="6145" width="4.1796875" style="957" customWidth="1"/>
    <col min="6146" max="6146" width="46.453125" style="957" customWidth="1"/>
    <col min="6147" max="6152" width="11.7265625" style="957" customWidth="1"/>
    <col min="6153" max="6154" width="4.1796875" style="957" customWidth="1"/>
    <col min="6155" max="6399" width="10.26953125" style="957"/>
    <col min="6400" max="6400" width="3.7265625" style="957" customWidth="1"/>
    <col min="6401" max="6401" width="4.1796875" style="957" customWidth="1"/>
    <col min="6402" max="6402" width="46.453125" style="957" customWidth="1"/>
    <col min="6403" max="6408" width="11.7265625" style="957" customWidth="1"/>
    <col min="6409" max="6410" width="4.1796875" style="957" customWidth="1"/>
    <col min="6411" max="6655" width="10.26953125" style="957"/>
    <col min="6656" max="6656" width="3.7265625" style="957" customWidth="1"/>
    <col min="6657" max="6657" width="4.1796875" style="957" customWidth="1"/>
    <col min="6658" max="6658" width="46.453125" style="957" customWidth="1"/>
    <col min="6659" max="6664" width="11.7265625" style="957" customWidth="1"/>
    <col min="6665" max="6666" width="4.1796875" style="957" customWidth="1"/>
    <col min="6667" max="6911" width="10.26953125" style="957"/>
    <col min="6912" max="6912" width="3.7265625" style="957" customWidth="1"/>
    <col min="6913" max="6913" width="4.1796875" style="957" customWidth="1"/>
    <col min="6914" max="6914" width="46.453125" style="957" customWidth="1"/>
    <col min="6915" max="6920" width="11.7265625" style="957" customWidth="1"/>
    <col min="6921" max="6922" width="4.1796875" style="957" customWidth="1"/>
    <col min="6923" max="7167" width="10.26953125" style="957"/>
    <col min="7168" max="7168" width="3.7265625" style="957" customWidth="1"/>
    <col min="7169" max="7169" width="4.1796875" style="957" customWidth="1"/>
    <col min="7170" max="7170" width="46.453125" style="957" customWidth="1"/>
    <col min="7171" max="7176" width="11.7265625" style="957" customWidth="1"/>
    <col min="7177" max="7178" width="4.1796875" style="957" customWidth="1"/>
    <col min="7179" max="7423" width="10.26953125" style="957"/>
    <col min="7424" max="7424" width="3.7265625" style="957" customWidth="1"/>
    <col min="7425" max="7425" width="4.1796875" style="957" customWidth="1"/>
    <col min="7426" max="7426" width="46.453125" style="957" customWidth="1"/>
    <col min="7427" max="7432" width="11.7265625" style="957" customWidth="1"/>
    <col min="7433" max="7434" width="4.1796875" style="957" customWidth="1"/>
    <col min="7435" max="7679" width="10.26953125" style="957"/>
    <col min="7680" max="7680" width="3.7265625" style="957" customWidth="1"/>
    <col min="7681" max="7681" width="4.1796875" style="957" customWidth="1"/>
    <col min="7682" max="7682" width="46.453125" style="957" customWidth="1"/>
    <col min="7683" max="7688" width="11.7265625" style="957" customWidth="1"/>
    <col min="7689" max="7690" width="4.1796875" style="957" customWidth="1"/>
    <col min="7691" max="7935" width="10.26953125" style="957"/>
    <col min="7936" max="7936" width="3.7265625" style="957" customWidth="1"/>
    <col min="7937" max="7937" width="4.1796875" style="957" customWidth="1"/>
    <col min="7938" max="7938" width="46.453125" style="957" customWidth="1"/>
    <col min="7939" max="7944" width="11.7265625" style="957" customWidth="1"/>
    <col min="7945" max="7946" width="4.1796875" style="957" customWidth="1"/>
    <col min="7947" max="8191" width="10.26953125" style="957"/>
    <col min="8192" max="8192" width="3.7265625" style="957" customWidth="1"/>
    <col min="8193" max="8193" width="4.1796875" style="957" customWidth="1"/>
    <col min="8194" max="8194" width="46.453125" style="957" customWidth="1"/>
    <col min="8195" max="8200" width="11.7265625" style="957" customWidth="1"/>
    <col min="8201" max="8202" width="4.1796875" style="957" customWidth="1"/>
    <col min="8203" max="8447" width="10.26953125" style="957"/>
    <col min="8448" max="8448" width="3.7265625" style="957" customWidth="1"/>
    <col min="8449" max="8449" width="4.1796875" style="957" customWidth="1"/>
    <col min="8450" max="8450" width="46.453125" style="957" customWidth="1"/>
    <col min="8451" max="8456" width="11.7265625" style="957" customWidth="1"/>
    <col min="8457" max="8458" width="4.1796875" style="957" customWidth="1"/>
    <col min="8459" max="8703" width="10.26953125" style="957"/>
    <col min="8704" max="8704" width="3.7265625" style="957" customWidth="1"/>
    <col min="8705" max="8705" width="4.1796875" style="957" customWidth="1"/>
    <col min="8706" max="8706" width="46.453125" style="957" customWidth="1"/>
    <col min="8707" max="8712" width="11.7265625" style="957" customWidth="1"/>
    <col min="8713" max="8714" width="4.1796875" style="957" customWidth="1"/>
    <col min="8715" max="8959" width="10.26953125" style="957"/>
    <col min="8960" max="8960" width="3.7265625" style="957" customWidth="1"/>
    <col min="8961" max="8961" width="4.1796875" style="957" customWidth="1"/>
    <col min="8962" max="8962" width="46.453125" style="957" customWidth="1"/>
    <col min="8963" max="8968" width="11.7265625" style="957" customWidth="1"/>
    <col min="8969" max="8970" width="4.1796875" style="957" customWidth="1"/>
    <col min="8971" max="9215" width="10.26953125" style="957"/>
    <col min="9216" max="9216" width="3.7265625" style="957" customWidth="1"/>
    <col min="9217" max="9217" width="4.1796875" style="957" customWidth="1"/>
    <col min="9218" max="9218" width="46.453125" style="957" customWidth="1"/>
    <col min="9219" max="9224" width="11.7265625" style="957" customWidth="1"/>
    <col min="9225" max="9226" width="4.1796875" style="957" customWidth="1"/>
    <col min="9227" max="9471" width="10.26953125" style="957"/>
    <col min="9472" max="9472" width="3.7265625" style="957" customWidth="1"/>
    <col min="9473" max="9473" width="4.1796875" style="957" customWidth="1"/>
    <col min="9474" max="9474" width="46.453125" style="957" customWidth="1"/>
    <col min="9475" max="9480" width="11.7265625" style="957" customWidth="1"/>
    <col min="9481" max="9482" width="4.1796875" style="957" customWidth="1"/>
    <col min="9483" max="9727" width="10.26953125" style="957"/>
    <col min="9728" max="9728" width="3.7265625" style="957" customWidth="1"/>
    <col min="9729" max="9729" width="4.1796875" style="957" customWidth="1"/>
    <col min="9730" max="9730" width="46.453125" style="957" customWidth="1"/>
    <col min="9731" max="9736" width="11.7265625" style="957" customWidth="1"/>
    <col min="9737" max="9738" width="4.1796875" style="957" customWidth="1"/>
    <col min="9739" max="9983" width="10.26953125" style="957"/>
    <col min="9984" max="9984" width="3.7265625" style="957" customWidth="1"/>
    <col min="9985" max="9985" width="4.1796875" style="957" customWidth="1"/>
    <col min="9986" max="9986" width="46.453125" style="957" customWidth="1"/>
    <col min="9987" max="9992" width="11.7265625" style="957" customWidth="1"/>
    <col min="9993" max="9994" width="4.1796875" style="957" customWidth="1"/>
    <col min="9995" max="10239" width="10.26953125" style="957"/>
    <col min="10240" max="10240" width="3.7265625" style="957" customWidth="1"/>
    <col min="10241" max="10241" width="4.1796875" style="957" customWidth="1"/>
    <col min="10242" max="10242" width="46.453125" style="957" customWidth="1"/>
    <col min="10243" max="10248" width="11.7265625" style="957" customWidth="1"/>
    <col min="10249" max="10250" width="4.1796875" style="957" customWidth="1"/>
    <col min="10251" max="10495" width="10.26953125" style="957"/>
    <col min="10496" max="10496" width="3.7265625" style="957" customWidth="1"/>
    <col min="10497" max="10497" width="4.1796875" style="957" customWidth="1"/>
    <col min="10498" max="10498" width="46.453125" style="957" customWidth="1"/>
    <col min="10499" max="10504" width="11.7265625" style="957" customWidth="1"/>
    <col min="10505" max="10506" width="4.1796875" style="957" customWidth="1"/>
    <col min="10507" max="10751" width="10.26953125" style="957"/>
    <col min="10752" max="10752" width="3.7265625" style="957" customWidth="1"/>
    <col min="10753" max="10753" width="4.1796875" style="957" customWidth="1"/>
    <col min="10754" max="10754" width="46.453125" style="957" customWidth="1"/>
    <col min="10755" max="10760" width="11.7265625" style="957" customWidth="1"/>
    <col min="10761" max="10762" width="4.1796875" style="957" customWidth="1"/>
    <col min="10763" max="11007" width="10.26953125" style="957"/>
    <col min="11008" max="11008" width="3.7265625" style="957" customWidth="1"/>
    <col min="11009" max="11009" width="4.1796875" style="957" customWidth="1"/>
    <col min="11010" max="11010" width="46.453125" style="957" customWidth="1"/>
    <col min="11011" max="11016" width="11.7265625" style="957" customWidth="1"/>
    <col min="11017" max="11018" width="4.1796875" style="957" customWidth="1"/>
    <col min="11019" max="11263" width="10.26953125" style="957"/>
    <col min="11264" max="11264" width="3.7265625" style="957" customWidth="1"/>
    <col min="11265" max="11265" width="4.1796875" style="957" customWidth="1"/>
    <col min="11266" max="11266" width="46.453125" style="957" customWidth="1"/>
    <col min="11267" max="11272" width="11.7265625" style="957" customWidth="1"/>
    <col min="11273" max="11274" width="4.1796875" style="957" customWidth="1"/>
    <col min="11275" max="11519" width="10.26953125" style="957"/>
    <col min="11520" max="11520" width="3.7265625" style="957" customWidth="1"/>
    <col min="11521" max="11521" width="4.1796875" style="957" customWidth="1"/>
    <col min="11522" max="11522" width="46.453125" style="957" customWidth="1"/>
    <col min="11523" max="11528" width="11.7265625" style="957" customWidth="1"/>
    <col min="11529" max="11530" width="4.1796875" style="957" customWidth="1"/>
    <col min="11531" max="11775" width="10.26953125" style="957"/>
    <col min="11776" max="11776" width="3.7265625" style="957" customWidth="1"/>
    <col min="11777" max="11777" width="4.1796875" style="957" customWidth="1"/>
    <col min="11778" max="11778" width="46.453125" style="957" customWidth="1"/>
    <col min="11779" max="11784" width="11.7265625" style="957" customWidth="1"/>
    <col min="11785" max="11786" width="4.1796875" style="957" customWidth="1"/>
    <col min="11787" max="12031" width="10.26953125" style="957"/>
    <col min="12032" max="12032" width="3.7265625" style="957" customWidth="1"/>
    <col min="12033" max="12033" width="4.1796875" style="957" customWidth="1"/>
    <col min="12034" max="12034" width="46.453125" style="957" customWidth="1"/>
    <col min="12035" max="12040" width="11.7265625" style="957" customWidth="1"/>
    <col min="12041" max="12042" width="4.1796875" style="957" customWidth="1"/>
    <col min="12043" max="12287" width="10.26953125" style="957"/>
    <col min="12288" max="12288" width="3.7265625" style="957" customWidth="1"/>
    <col min="12289" max="12289" width="4.1796875" style="957" customWidth="1"/>
    <col min="12290" max="12290" width="46.453125" style="957" customWidth="1"/>
    <col min="12291" max="12296" width="11.7265625" style="957" customWidth="1"/>
    <col min="12297" max="12298" width="4.1796875" style="957" customWidth="1"/>
    <col min="12299" max="12543" width="10.26953125" style="957"/>
    <col min="12544" max="12544" width="3.7265625" style="957" customWidth="1"/>
    <col min="12545" max="12545" width="4.1796875" style="957" customWidth="1"/>
    <col min="12546" max="12546" width="46.453125" style="957" customWidth="1"/>
    <col min="12547" max="12552" width="11.7265625" style="957" customWidth="1"/>
    <col min="12553" max="12554" width="4.1796875" style="957" customWidth="1"/>
    <col min="12555" max="12799" width="10.26953125" style="957"/>
    <col min="12800" max="12800" width="3.7265625" style="957" customWidth="1"/>
    <col min="12801" max="12801" width="4.1796875" style="957" customWidth="1"/>
    <col min="12802" max="12802" width="46.453125" style="957" customWidth="1"/>
    <col min="12803" max="12808" width="11.7265625" style="957" customWidth="1"/>
    <col min="12809" max="12810" width="4.1796875" style="957" customWidth="1"/>
    <col min="12811" max="13055" width="10.26953125" style="957"/>
    <col min="13056" max="13056" width="3.7265625" style="957" customWidth="1"/>
    <col min="13057" max="13057" width="4.1796875" style="957" customWidth="1"/>
    <col min="13058" max="13058" width="46.453125" style="957" customWidth="1"/>
    <col min="13059" max="13064" width="11.7265625" style="957" customWidth="1"/>
    <col min="13065" max="13066" width="4.1796875" style="957" customWidth="1"/>
    <col min="13067" max="13311" width="10.26953125" style="957"/>
    <col min="13312" max="13312" width="3.7265625" style="957" customWidth="1"/>
    <col min="13313" max="13313" width="4.1796875" style="957" customWidth="1"/>
    <col min="13314" max="13314" width="46.453125" style="957" customWidth="1"/>
    <col min="13315" max="13320" width="11.7265625" style="957" customWidth="1"/>
    <col min="13321" max="13322" width="4.1796875" style="957" customWidth="1"/>
    <col min="13323" max="13567" width="10.26953125" style="957"/>
    <col min="13568" max="13568" width="3.7265625" style="957" customWidth="1"/>
    <col min="13569" max="13569" width="4.1796875" style="957" customWidth="1"/>
    <col min="13570" max="13570" width="46.453125" style="957" customWidth="1"/>
    <col min="13571" max="13576" width="11.7265625" style="957" customWidth="1"/>
    <col min="13577" max="13578" width="4.1796875" style="957" customWidth="1"/>
    <col min="13579" max="13823" width="10.26953125" style="957"/>
    <col min="13824" max="13824" width="3.7265625" style="957" customWidth="1"/>
    <col min="13825" max="13825" width="4.1796875" style="957" customWidth="1"/>
    <col min="13826" max="13826" width="46.453125" style="957" customWidth="1"/>
    <col min="13827" max="13832" width="11.7265625" style="957" customWidth="1"/>
    <col min="13833" max="13834" width="4.1796875" style="957" customWidth="1"/>
    <col min="13835" max="14079" width="10.26953125" style="957"/>
    <col min="14080" max="14080" width="3.7265625" style="957" customWidth="1"/>
    <col min="14081" max="14081" width="4.1796875" style="957" customWidth="1"/>
    <col min="14082" max="14082" width="46.453125" style="957" customWidth="1"/>
    <col min="14083" max="14088" width="11.7265625" style="957" customWidth="1"/>
    <col min="14089" max="14090" width="4.1796875" style="957" customWidth="1"/>
    <col min="14091" max="14335" width="10.26953125" style="957"/>
    <col min="14336" max="14336" width="3.7265625" style="957" customWidth="1"/>
    <col min="14337" max="14337" width="4.1796875" style="957" customWidth="1"/>
    <col min="14338" max="14338" width="46.453125" style="957" customWidth="1"/>
    <col min="14339" max="14344" width="11.7265625" style="957" customWidth="1"/>
    <col min="14345" max="14346" width="4.1796875" style="957" customWidth="1"/>
    <col min="14347" max="14591" width="10.26953125" style="957"/>
    <col min="14592" max="14592" width="3.7265625" style="957" customWidth="1"/>
    <col min="14593" max="14593" width="4.1796875" style="957" customWidth="1"/>
    <col min="14594" max="14594" width="46.453125" style="957" customWidth="1"/>
    <col min="14595" max="14600" width="11.7265625" style="957" customWidth="1"/>
    <col min="14601" max="14602" width="4.1796875" style="957" customWidth="1"/>
    <col min="14603" max="14847" width="10.26953125" style="957"/>
    <col min="14848" max="14848" width="3.7265625" style="957" customWidth="1"/>
    <col min="14849" max="14849" width="4.1796875" style="957" customWidth="1"/>
    <col min="14850" max="14850" width="46.453125" style="957" customWidth="1"/>
    <col min="14851" max="14856" width="11.7265625" style="957" customWidth="1"/>
    <col min="14857" max="14858" width="4.1796875" style="957" customWidth="1"/>
    <col min="14859" max="15103" width="10.26953125" style="957"/>
    <col min="15104" max="15104" width="3.7265625" style="957" customWidth="1"/>
    <col min="15105" max="15105" width="4.1796875" style="957" customWidth="1"/>
    <col min="15106" max="15106" width="46.453125" style="957" customWidth="1"/>
    <col min="15107" max="15112" width="11.7265625" style="957" customWidth="1"/>
    <col min="15113" max="15114" width="4.1796875" style="957" customWidth="1"/>
    <col min="15115" max="15359" width="10.26953125" style="957"/>
    <col min="15360" max="15360" width="3.7265625" style="957" customWidth="1"/>
    <col min="15361" max="15361" width="4.1796875" style="957" customWidth="1"/>
    <col min="15362" max="15362" width="46.453125" style="957" customWidth="1"/>
    <col min="15363" max="15368" width="11.7265625" style="957" customWidth="1"/>
    <col min="15369" max="15370" width="4.1796875" style="957" customWidth="1"/>
    <col min="15371" max="15615" width="10.26953125" style="957"/>
    <col min="15616" max="15616" width="3.7265625" style="957" customWidth="1"/>
    <col min="15617" max="15617" width="4.1796875" style="957" customWidth="1"/>
    <col min="15618" max="15618" width="46.453125" style="957" customWidth="1"/>
    <col min="15619" max="15624" width="11.7265625" style="957" customWidth="1"/>
    <col min="15625" max="15626" width="4.1796875" style="957" customWidth="1"/>
    <col min="15627" max="15871" width="10.26953125" style="957"/>
    <col min="15872" max="15872" width="3.7265625" style="957" customWidth="1"/>
    <col min="15873" max="15873" width="4.1796875" style="957" customWidth="1"/>
    <col min="15874" max="15874" width="46.453125" style="957" customWidth="1"/>
    <col min="15875" max="15880" width="11.7265625" style="957" customWidth="1"/>
    <col min="15881" max="15882" width="4.1796875" style="957" customWidth="1"/>
    <col min="15883" max="16127" width="10.26953125" style="957"/>
    <col min="16128" max="16128" width="3.7265625" style="957" customWidth="1"/>
    <col min="16129" max="16129" width="4.1796875" style="957" customWidth="1"/>
    <col min="16130" max="16130" width="46.453125" style="957" customWidth="1"/>
    <col min="16131" max="16136" width="11.7265625" style="957" customWidth="1"/>
    <col min="16137" max="16138" width="4.1796875" style="957" customWidth="1"/>
    <col min="16139" max="16384" width="10.26953125" style="957"/>
  </cols>
  <sheetData>
    <row r="1" spans="2:11" ht="15.75" customHeight="1" thickBot="1">
      <c r="B1" s="2255"/>
      <c r="J1" s="2256"/>
    </row>
    <row r="2" spans="2:11" s="1039" customFormat="1" ht="15.75" customHeight="1">
      <c r="B2" s="1035" t="s">
        <v>1599</v>
      </c>
      <c r="C2" s="1036"/>
      <c r="D2" s="1036"/>
      <c r="E2" s="1036"/>
      <c r="F2" s="1036"/>
      <c r="G2" s="1036"/>
      <c r="H2" s="1036"/>
      <c r="I2" s="1037"/>
      <c r="J2" s="1038"/>
      <c r="K2" s="2289">
        <v>30</v>
      </c>
    </row>
    <row r="3" spans="2:11" ht="14.25" customHeight="1">
      <c r="B3" s="951" t="s">
        <v>808</v>
      </c>
      <c r="C3" s="952"/>
      <c r="D3" s="952"/>
      <c r="E3" s="952"/>
      <c r="F3" s="1040"/>
      <c r="G3" s="952"/>
      <c r="H3" s="952"/>
      <c r="I3" s="952"/>
      <c r="J3" s="953"/>
    </row>
    <row r="4" spans="2:11" ht="11.25" customHeight="1">
      <c r="B4" s="951"/>
      <c r="C4" s="952"/>
      <c r="D4" s="952"/>
      <c r="E4" s="952"/>
      <c r="F4" s="1040"/>
      <c r="G4" s="952"/>
      <c r="H4" s="952"/>
      <c r="I4" s="952"/>
      <c r="J4" s="953"/>
    </row>
    <row r="5" spans="2:11" ht="11.25" customHeight="1">
      <c r="B5" s="1041" t="s">
        <v>148</v>
      </c>
      <c r="C5" s="952"/>
      <c r="D5" s="952"/>
      <c r="E5" s="952"/>
      <c r="F5" s="1040"/>
      <c r="G5" s="952"/>
      <c r="H5" s="952"/>
      <c r="I5" s="952"/>
      <c r="J5" s="953"/>
    </row>
    <row r="6" spans="2:11" ht="11.25" customHeight="1">
      <c r="B6" s="1042"/>
      <c r="C6" s="1043"/>
      <c r="D6" s="957"/>
      <c r="E6" s="957"/>
      <c r="F6" s="1044"/>
      <c r="G6" s="957"/>
      <c r="H6" s="957"/>
      <c r="I6" s="957"/>
      <c r="J6" s="990"/>
    </row>
    <row r="7" spans="2:11" ht="11.25" customHeight="1">
      <c r="B7" s="1045" t="s">
        <v>963</v>
      </c>
      <c r="C7" s="1046" t="s">
        <v>1299</v>
      </c>
      <c r="D7" s="957"/>
      <c r="E7" s="957"/>
      <c r="F7" s="1044"/>
      <c r="G7" s="957"/>
      <c r="H7" s="957"/>
      <c r="I7" s="957"/>
      <c r="J7" s="990"/>
    </row>
    <row r="8" spans="2:11" ht="11.25" customHeight="1">
      <c r="B8" s="1045" t="s">
        <v>966</v>
      </c>
      <c r="C8" s="1046" t="s">
        <v>1300</v>
      </c>
      <c r="D8" s="957"/>
      <c r="E8" s="957"/>
      <c r="F8" s="1044"/>
      <c r="G8" s="957"/>
      <c r="H8" s="957"/>
      <c r="I8" s="957"/>
      <c r="J8" s="990"/>
    </row>
    <row r="9" spans="2:11" ht="11.25" customHeight="1">
      <c r="B9" s="1045" t="s">
        <v>967</v>
      </c>
      <c r="C9" s="1046" t="s">
        <v>1301</v>
      </c>
      <c r="D9" s="957"/>
      <c r="E9" s="957"/>
      <c r="F9" s="1044"/>
      <c r="G9" s="957"/>
      <c r="H9" s="957"/>
      <c r="I9" s="957"/>
      <c r="J9" s="990"/>
    </row>
    <row r="10" spans="2:11" ht="11.25" customHeight="1">
      <c r="B10" s="1045" t="s">
        <v>1347</v>
      </c>
      <c r="C10" s="1046" t="s">
        <v>1302</v>
      </c>
      <c r="D10" s="957"/>
      <c r="E10" s="957"/>
      <c r="F10" s="1044"/>
      <c r="G10" s="957"/>
      <c r="H10" s="957"/>
      <c r="I10" s="957"/>
      <c r="J10" s="990"/>
    </row>
    <row r="11" spans="2:11" ht="11.25" customHeight="1">
      <c r="B11" s="1045" t="s">
        <v>730</v>
      </c>
      <c r="C11" s="1046" t="s">
        <v>1303</v>
      </c>
      <c r="D11" s="957"/>
      <c r="E11" s="957"/>
      <c r="F11" s="1044"/>
      <c r="G11" s="957"/>
      <c r="H11" s="957"/>
      <c r="I11" s="957"/>
      <c r="J11" s="990"/>
    </row>
    <row r="12" spans="2:11" ht="11.25" customHeight="1">
      <c r="B12" s="1047"/>
      <c r="C12" s="1048"/>
      <c r="D12" s="994"/>
      <c r="E12" s="994"/>
      <c r="F12" s="1049"/>
      <c r="G12" s="994"/>
      <c r="H12" s="994"/>
      <c r="I12" s="994"/>
      <c r="J12" s="995"/>
    </row>
    <row r="13" spans="2:11" ht="11.25" customHeight="1">
      <c r="B13" s="271"/>
      <c r="C13" s="272"/>
      <c r="D13" s="1000"/>
      <c r="E13" s="1000"/>
      <c r="F13" s="1001"/>
      <c r="G13" s="1000"/>
      <c r="H13" s="964" t="s">
        <v>1304</v>
      </c>
      <c r="I13" s="1000"/>
      <c r="J13" s="990"/>
    </row>
    <row r="14" spans="2:11" ht="11.25" customHeight="1">
      <c r="B14" s="963"/>
      <c r="C14" s="1050"/>
      <c r="D14" s="1000"/>
      <c r="E14" s="1000"/>
      <c r="F14" s="1005" t="s">
        <v>1305</v>
      </c>
      <c r="G14" s="964"/>
      <c r="H14" s="964" t="s">
        <v>1306</v>
      </c>
      <c r="I14" s="964"/>
      <c r="J14" s="990"/>
    </row>
    <row r="15" spans="2:11" ht="11.25" customHeight="1">
      <c r="B15" s="963"/>
      <c r="C15" s="1000"/>
      <c r="D15" s="964" t="s">
        <v>1307</v>
      </c>
      <c r="E15" s="964" t="s">
        <v>1308</v>
      </c>
      <c r="F15" s="1005" t="s">
        <v>1309</v>
      </c>
      <c r="G15" s="1000"/>
      <c r="H15" s="964" t="s">
        <v>1310</v>
      </c>
      <c r="I15" s="964" t="s">
        <v>143</v>
      </c>
      <c r="J15" s="958"/>
    </row>
    <row r="16" spans="2:11" ht="11.25" customHeight="1">
      <c r="B16" s="963" t="s">
        <v>704</v>
      </c>
      <c r="C16" s="964" t="s">
        <v>1311</v>
      </c>
      <c r="D16" s="964" t="s">
        <v>1312</v>
      </c>
      <c r="E16" s="964" t="s">
        <v>1313</v>
      </c>
      <c r="F16" s="1005" t="s">
        <v>1314</v>
      </c>
      <c r="G16" s="964" t="s">
        <v>1315</v>
      </c>
      <c r="H16" s="964" t="s">
        <v>1316</v>
      </c>
      <c r="I16" s="964" t="s">
        <v>1317</v>
      </c>
      <c r="J16" s="958" t="s">
        <v>704</v>
      </c>
    </row>
    <row r="17" spans="2:10" ht="11.25" customHeight="1">
      <c r="B17" s="963" t="s">
        <v>750</v>
      </c>
      <c r="C17" s="1000"/>
      <c r="D17" s="964" t="s">
        <v>639</v>
      </c>
      <c r="E17" s="964" t="s">
        <v>1318</v>
      </c>
      <c r="F17" s="1005" t="s">
        <v>1319</v>
      </c>
      <c r="G17" s="964" t="s">
        <v>1319</v>
      </c>
      <c r="H17" s="964" t="s">
        <v>1319</v>
      </c>
      <c r="I17" s="964" t="s">
        <v>639</v>
      </c>
      <c r="J17" s="958" t="s">
        <v>750</v>
      </c>
    </row>
    <row r="18" spans="2:10" ht="11.25" customHeight="1">
      <c r="B18" s="969"/>
      <c r="C18" s="967" t="s">
        <v>756</v>
      </c>
      <c r="D18" s="967" t="s">
        <v>757</v>
      </c>
      <c r="E18" s="967" t="s">
        <v>640</v>
      </c>
      <c r="F18" s="1051" t="s">
        <v>641</v>
      </c>
      <c r="G18" s="967" t="s">
        <v>642</v>
      </c>
      <c r="H18" s="967" t="s">
        <v>643</v>
      </c>
      <c r="I18" s="967" t="s">
        <v>644</v>
      </c>
      <c r="J18" s="968"/>
    </row>
    <row r="19" spans="2:10" ht="14.25" customHeight="1">
      <c r="B19" s="963"/>
      <c r="C19" s="1052" t="s">
        <v>1320</v>
      </c>
      <c r="D19" s="1000"/>
      <c r="E19" s="1000"/>
      <c r="F19" s="1001"/>
      <c r="G19" s="1000"/>
      <c r="H19" s="1000"/>
      <c r="I19" s="1000"/>
      <c r="J19" s="958"/>
    </row>
    <row r="20" spans="2:10" ht="3" customHeight="1">
      <c r="B20" s="963"/>
      <c r="C20" s="1050"/>
      <c r="D20" s="1000"/>
      <c r="E20" s="1000"/>
      <c r="F20" s="1001"/>
      <c r="G20" s="1000"/>
      <c r="H20" s="1000"/>
      <c r="I20" s="1000"/>
      <c r="J20" s="958"/>
    </row>
    <row r="21" spans="2:10" ht="11.25" customHeight="1">
      <c r="B21" s="969">
        <v>1</v>
      </c>
      <c r="C21" s="971" t="s">
        <v>1718</v>
      </c>
      <c r="D21" s="1053">
        <v>78042</v>
      </c>
      <c r="E21" s="1053">
        <v>0</v>
      </c>
      <c r="F21" s="1053">
        <v>-10153</v>
      </c>
      <c r="G21" s="1053">
        <v>0</v>
      </c>
      <c r="H21" s="1053">
        <v>0</v>
      </c>
      <c r="I21" s="1053">
        <f>D21+E21+F21+G21-H21</f>
        <v>67889</v>
      </c>
      <c r="J21" s="968">
        <v>1</v>
      </c>
    </row>
    <row r="22" spans="2:10" ht="11.25" customHeight="1">
      <c r="B22" s="969">
        <v>2</v>
      </c>
      <c r="C22" s="971" t="s">
        <v>1253</v>
      </c>
      <c r="D22" s="974">
        <v>1289</v>
      </c>
      <c r="E22" s="1053">
        <v>0</v>
      </c>
      <c r="F22" s="1053">
        <v>13</v>
      </c>
      <c r="G22" s="1053">
        <v>0</v>
      </c>
      <c r="H22" s="1053">
        <v>0</v>
      </c>
      <c r="I22" s="974">
        <f>D22+E22+F22+G22-H22</f>
        <v>1302</v>
      </c>
      <c r="J22" s="968">
        <v>2</v>
      </c>
    </row>
    <row r="23" spans="2:10" ht="11.25" customHeight="1">
      <c r="B23" s="969">
        <v>3</v>
      </c>
      <c r="C23" s="971" t="s">
        <v>1232</v>
      </c>
      <c r="D23" s="974">
        <v>10384</v>
      </c>
      <c r="E23" s="1053">
        <v>0</v>
      </c>
      <c r="F23" s="1053">
        <v>-396</v>
      </c>
      <c r="G23" s="1053">
        <v>0</v>
      </c>
      <c r="H23" s="1053">
        <v>0</v>
      </c>
      <c r="I23" s="1053">
        <f>D23+E23+F23+G23-H23</f>
        <v>9988</v>
      </c>
      <c r="J23" s="968">
        <v>3</v>
      </c>
    </row>
    <row r="24" spans="2:10" ht="11.25" customHeight="1">
      <c r="B24" s="969">
        <v>4</v>
      </c>
      <c r="C24" s="971"/>
      <c r="D24" s="974"/>
      <c r="E24" s="1053"/>
      <c r="F24" s="1053"/>
      <c r="G24" s="1053"/>
      <c r="H24" s="1053"/>
      <c r="I24" s="1053"/>
      <c r="J24" s="968">
        <v>4</v>
      </c>
    </row>
    <row r="25" spans="2:10" ht="11.25" customHeight="1">
      <c r="B25" s="969">
        <v>5</v>
      </c>
      <c r="C25" s="971"/>
      <c r="D25" s="974"/>
      <c r="E25" s="1053"/>
      <c r="F25" s="1053"/>
      <c r="G25" s="1053"/>
      <c r="H25" s="1053"/>
      <c r="I25" s="1053"/>
      <c r="J25" s="968">
        <v>5</v>
      </c>
    </row>
    <row r="26" spans="2:10" ht="11.25" customHeight="1">
      <c r="B26" s="969">
        <v>6</v>
      </c>
      <c r="C26" s="971"/>
      <c r="D26" s="974"/>
      <c r="E26" s="1053"/>
      <c r="F26" s="1053"/>
      <c r="G26" s="1053"/>
      <c r="H26" s="1053"/>
      <c r="I26" s="1053"/>
      <c r="J26" s="968">
        <v>6</v>
      </c>
    </row>
    <row r="27" spans="2:10" ht="11.25" customHeight="1">
      <c r="B27" s="969">
        <v>7</v>
      </c>
      <c r="C27" s="971"/>
      <c r="D27" s="974"/>
      <c r="E27" s="1053"/>
      <c r="F27" s="1053"/>
      <c r="G27" s="1053"/>
      <c r="H27" s="1053"/>
      <c r="I27" s="974"/>
      <c r="J27" s="968">
        <v>7</v>
      </c>
    </row>
    <row r="28" spans="2:10" ht="11.25" customHeight="1">
      <c r="B28" s="969">
        <v>8</v>
      </c>
      <c r="C28" s="971"/>
      <c r="D28" s="974"/>
      <c r="E28" s="1053"/>
      <c r="F28" s="1053"/>
      <c r="G28" s="1053"/>
      <c r="H28" s="1053"/>
      <c r="I28" s="974"/>
      <c r="J28" s="968">
        <v>8</v>
      </c>
    </row>
    <row r="29" spans="2:10" ht="11.25" customHeight="1">
      <c r="B29" s="969">
        <v>9</v>
      </c>
      <c r="C29" s="971"/>
      <c r="D29" s="974"/>
      <c r="E29" s="1053"/>
      <c r="F29" s="1053"/>
      <c r="G29" s="1053"/>
      <c r="H29" s="1053"/>
      <c r="I29" s="974"/>
      <c r="J29" s="968">
        <v>9</v>
      </c>
    </row>
    <row r="30" spans="2:10" ht="11.25" customHeight="1">
      <c r="B30" s="969">
        <v>10</v>
      </c>
      <c r="C30" s="971"/>
      <c r="D30" s="974"/>
      <c r="E30" s="1053"/>
      <c r="F30" s="1053"/>
      <c r="G30" s="1053"/>
      <c r="H30" s="1053"/>
      <c r="I30" s="974"/>
      <c r="J30" s="968">
        <v>10</v>
      </c>
    </row>
    <row r="31" spans="2:10" ht="11.25" customHeight="1">
      <c r="B31" s="969">
        <v>11</v>
      </c>
      <c r="C31" s="971"/>
      <c r="D31" s="974"/>
      <c r="E31" s="1053"/>
      <c r="F31" s="1053"/>
      <c r="G31" s="1053"/>
      <c r="H31" s="1053"/>
      <c r="I31" s="974"/>
      <c r="J31" s="968">
        <v>11</v>
      </c>
    </row>
    <row r="32" spans="2:10" ht="11.25" customHeight="1">
      <c r="B32" s="969">
        <v>12</v>
      </c>
      <c r="C32" s="971"/>
      <c r="D32" s="974"/>
      <c r="E32" s="1053"/>
      <c r="F32" s="1053"/>
      <c r="G32" s="1053"/>
      <c r="H32" s="1053"/>
      <c r="I32" s="974"/>
      <c r="J32" s="968">
        <v>12</v>
      </c>
    </row>
    <row r="33" spans="1:11" ht="11.25" customHeight="1">
      <c r="A33" s="2710" t="s">
        <v>1685</v>
      </c>
      <c r="B33" s="969">
        <v>13</v>
      </c>
      <c r="C33" s="971" t="s">
        <v>1203</v>
      </c>
      <c r="D33" s="974">
        <f t="shared" ref="D33:I33" si="0">SUM(D21:D32)</f>
        <v>89715</v>
      </c>
      <c r="E33" s="1053">
        <f t="shared" si="0"/>
        <v>0</v>
      </c>
      <c r="F33" s="1053">
        <f t="shared" si="0"/>
        <v>-10536</v>
      </c>
      <c r="G33" s="1053">
        <f t="shared" si="0"/>
        <v>0</v>
      </c>
      <c r="H33" s="1053">
        <f t="shared" si="0"/>
        <v>0</v>
      </c>
      <c r="I33" s="974">
        <f t="shared" si="0"/>
        <v>79179</v>
      </c>
      <c r="J33" s="968">
        <v>13</v>
      </c>
    </row>
    <row r="34" spans="1:11" ht="14.25" customHeight="1">
      <c r="A34" s="2710"/>
      <c r="B34" s="963"/>
      <c r="C34" s="1054" t="s">
        <v>1204</v>
      </c>
      <c r="D34" s="1000"/>
      <c r="E34" s="1001"/>
      <c r="F34" s="1001"/>
      <c r="G34" s="1001"/>
      <c r="H34" s="1001"/>
      <c r="I34" s="1000"/>
      <c r="J34" s="958"/>
      <c r="K34" s="2711" t="str">
        <f>'Annual Report'!$A$2</f>
        <v>Road Initials:    GTC           Year  2013</v>
      </c>
    </row>
    <row r="35" spans="1:11" ht="3" customHeight="1">
      <c r="A35" s="2710"/>
      <c r="B35" s="963"/>
      <c r="C35" s="1050"/>
      <c r="D35" s="1000"/>
      <c r="E35" s="1001"/>
      <c r="F35" s="1001"/>
      <c r="G35" s="1001"/>
      <c r="H35" s="1001"/>
      <c r="I35" s="1000"/>
      <c r="J35" s="958"/>
      <c r="K35" s="2711" t="str">
        <f>'Annual Report'!$A$2</f>
        <v>Road Initials:    GTC           Year  2013</v>
      </c>
    </row>
    <row r="36" spans="1:11" ht="11.25" customHeight="1">
      <c r="A36" s="2710"/>
      <c r="B36" s="969">
        <v>14</v>
      </c>
      <c r="C36" s="971" t="s">
        <v>1234</v>
      </c>
      <c r="D36" s="1053">
        <v>3138</v>
      </c>
      <c r="E36" s="1053">
        <v>0</v>
      </c>
      <c r="F36" s="1053">
        <v>176</v>
      </c>
      <c r="G36" s="1053">
        <v>0</v>
      </c>
      <c r="H36" s="1053">
        <v>0</v>
      </c>
      <c r="I36" s="1053">
        <f>D36+E36+F36+G36-H36</f>
        <v>3314</v>
      </c>
      <c r="J36" s="968">
        <v>14</v>
      </c>
      <c r="K36" s="2711" t="str">
        <f>'Annual Report'!$A$2</f>
        <v>Road Initials:    GTC           Year  2013</v>
      </c>
    </row>
    <row r="37" spans="1:11" ht="11.25" customHeight="1">
      <c r="A37" s="2710"/>
      <c r="B37" s="969">
        <v>15</v>
      </c>
      <c r="C37" s="975"/>
      <c r="D37" s="1053"/>
      <c r="E37" s="1053"/>
      <c r="F37" s="1053"/>
      <c r="G37" s="1053"/>
      <c r="H37" s="1053"/>
      <c r="I37" s="1053"/>
      <c r="J37" s="968">
        <v>15</v>
      </c>
      <c r="K37" s="2711" t="str">
        <f>'Annual Report'!$A$2</f>
        <v>Road Initials:    GTC           Year  2013</v>
      </c>
    </row>
    <row r="38" spans="1:11" ht="11.25" customHeight="1">
      <c r="A38" s="2710"/>
      <c r="B38" s="969">
        <v>16</v>
      </c>
      <c r="C38" s="975"/>
      <c r="D38" s="1053"/>
      <c r="E38" s="1053"/>
      <c r="F38" s="1053"/>
      <c r="G38" s="1053"/>
      <c r="H38" s="1053"/>
      <c r="I38" s="1053"/>
      <c r="J38" s="968">
        <v>16</v>
      </c>
      <c r="K38" s="2711" t="str">
        <f>'Annual Report'!$A$2</f>
        <v>Road Initials:    GTC           Year  2013</v>
      </c>
    </row>
    <row r="39" spans="1:11" ht="11.25" customHeight="1">
      <c r="A39" s="2710"/>
      <c r="B39" s="1055">
        <v>17</v>
      </c>
      <c r="C39" s="975"/>
      <c r="D39" s="1053"/>
      <c r="E39" s="1053"/>
      <c r="F39" s="1053"/>
      <c r="G39" s="1053"/>
      <c r="H39" s="1053"/>
      <c r="I39" s="1053"/>
      <c r="J39" s="1056">
        <v>17</v>
      </c>
      <c r="K39" s="2711" t="str">
        <f>'Annual Report'!$A$2</f>
        <v>Road Initials:    GTC           Year  2013</v>
      </c>
    </row>
    <row r="40" spans="1:11" ht="11.25" customHeight="1">
      <c r="A40" s="2710"/>
      <c r="B40" s="969">
        <v>18</v>
      </c>
      <c r="C40" s="975"/>
      <c r="D40" s="1053"/>
      <c r="E40" s="1053"/>
      <c r="F40" s="1053"/>
      <c r="G40" s="1053"/>
      <c r="H40" s="1053"/>
      <c r="I40" s="1053"/>
      <c r="J40" s="968">
        <v>18</v>
      </c>
      <c r="K40" s="2711" t="str">
        <f>'Annual Report'!$A$2</f>
        <v>Road Initials:    GTC           Year  2013</v>
      </c>
    </row>
    <row r="41" spans="1:11" ht="11.25" customHeight="1">
      <c r="A41" s="2710"/>
      <c r="B41" s="969">
        <v>19</v>
      </c>
      <c r="C41" s="971"/>
      <c r="D41" s="974"/>
      <c r="E41" s="1053"/>
      <c r="F41" s="1053"/>
      <c r="G41" s="1053"/>
      <c r="H41" s="1053"/>
      <c r="I41" s="1053"/>
      <c r="J41" s="968">
        <v>19</v>
      </c>
      <c r="K41" s="2711" t="str">
        <f>'Annual Report'!$A$2</f>
        <v>Road Initials:    GTC           Year  2013</v>
      </c>
    </row>
    <row r="42" spans="1:11" ht="11.25" customHeight="1">
      <c r="A42" s="2710"/>
      <c r="B42" s="969">
        <v>20</v>
      </c>
      <c r="C42" s="971"/>
      <c r="D42" s="974"/>
      <c r="E42" s="1053"/>
      <c r="F42" s="1053"/>
      <c r="G42" s="1053"/>
      <c r="H42" s="1053"/>
      <c r="I42" s="1053"/>
      <c r="J42" s="968">
        <v>20</v>
      </c>
      <c r="K42" s="2711" t="str">
        <f>'Annual Report'!$A$2</f>
        <v>Road Initials:    GTC           Year  2013</v>
      </c>
    </row>
    <row r="43" spans="1:11" ht="11.25" customHeight="1">
      <c r="A43" s="2710"/>
      <c r="B43" s="969">
        <v>21</v>
      </c>
      <c r="C43" s="971"/>
      <c r="D43" s="974"/>
      <c r="E43" s="1053"/>
      <c r="F43" s="1053"/>
      <c r="G43" s="1053"/>
      <c r="H43" s="1053"/>
      <c r="I43" s="1053"/>
      <c r="J43" s="968">
        <v>21</v>
      </c>
      <c r="K43" s="2711" t="str">
        <f>'Annual Report'!$A$2</f>
        <v>Road Initials:    GTC           Year  2013</v>
      </c>
    </row>
    <row r="44" spans="1:11" ht="11.25" customHeight="1">
      <c r="A44" s="2710"/>
      <c r="B44" s="969">
        <v>22</v>
      </c>
      <c r="C44" s="971"/>
      <c r="D44" s="974"/>
      <c r="E44" s="1053"/>
      <c r="F44" s="1053"/>
      <c r="G44" s="1053"/>
      <c r="H44" s="1053"/>
      <c r="I44" s="1053"/>
      <c r="J44" s="968">
        <v>22</v>
      </c>
      <c r="K44" s="2711" t="str">
        <f>'Annual Report'!$A$2</f>
        <v>Road Initials:    GTC           Year  2013</v>
      </c>
    </row>
    <row r="45" spans="1:11" ht="11.25" customHeight="1">
      <c r="A45" s="2710"/>
      <c r="B45" s="969">
        <v>23</v>
      </c>
      <c r="C45" s="971"/>
      <c r="D45" s="974"/>
      <c r="E45" s="1053"/>
      <c r="F45" s="1053"/>
      <c r="G45" s="1053"/>
      <c r="H45" s="1053"/>
      <c r="I45" s="1053"/>
      <c r="J45" s="968">
        <v>23</v>
      </c>
      <c r="K45" s="2711" t="str">
        <f>'Annual Report'!$A$2</f>
        <v>Road Initials:    GTC           Year  2013</v>
      </c>
    </row>
    <row r="46" spans="1:11" ht="11.25" customHeight="1">
      <c r="A46" s="2710"/>
      <c r="B46" s="969">
        <v>24</v>
      </c>
      <c r="C46" s="971"/>
      <c r="D46" s="974"/>
      <c r="E46" s="1053"/>
      <c r="F46" s="1053"/>
      <c r="G46" s="1053"/>
      <c r="H46" s="1053"/>
      <c r="I46" s="1053"/>
      <c r="J46" s="968">
        <v>24</v>
      </c>
      <c r="K46" s="2711" t="str">
        <f>'Annual Report'!$A$2</f>
        <v>Road Initials:    GTC           Year  2013</v>
      </c>
    </row>
    <row r="47" spans="1:11" ht="11.25" customHeight="1">
      <c r="A47" s="2710"/>
      <c r="B47" s="969">
        <v>25</v>
      </c>
      <c r="C47" s="971" t="s">
        <v>1205</v>
      </c>
      <c r="D47" s="974">
        <f t="shared" ref="D47:I47" si="1">SUM(D36:D46)</f>
        <v>3138</v>
      </c>
      <c r="E47" s="1053">
        <f t="shared" si="1"/>
        <v>0</v>
      </c>
      <c r="F47" s="1053">
        <f t="shared" si="1"/>
        <v>176</v>
      </c>
      <c r="G47" s="1053">
        <f t="shared" si="1"/>
        <v>0</v>
      </c>
      <c r="H47" s="1053">
        <f t="shared" si="1"/>
        <v>0</v>
      </c>
      <c r="I47" s="974">
        <f t="shared" si="1"/>
        <v>3314</v>
      </c>
      <c r="J47" s="968">
        <v>25</v>
      </c>
      <c r="K47" s="2711" t="str">
        <f>'Annual Report'!$A$2</f>
        <v>Road Initials:    GTC           Year  2013</v>
      </c>
    </row>
    <row r="48" spans="1:11" ht="11.25" customHeight="1">
      <c r="A48" s="2710"/>
      <c r="B48" s="969">
        <v>26</v>
      </c>
      <c r="C48" s="1026"/>
      <c r="D48" s="974"/>
      <c r="E48" s="1053"/>
      <c r="F48" s="1053"/>
      <c r="G48" s="1053"/>
      <c r="H48" s="1053"/>
      <c r="I48" s="974"/>
      <c r="J48" s="968">
        <v>26</v>
      </c>
      <c r="K48" s="2711" t="str">
        <f>'Annual Report'!$A$2</f>
        <v>Road Initials:    GTC           Year  2013</v>
      </c>
    </row>
    <row r="49" spans="1:11" ht="11.25" customHeight="1" thickBot="1">
      <c r="A49" s="2710"/>
      <c r="B49" s="1057">
        <v>27</v>
      </c>
      <c r="C49" s="1058" t="s">
        <v>982</v>
      </c>
      <c r="D49" s="1059">
        <f t="shared" ref="D49:I49" si="2">D33+D47</f>
        <v>92853</v>
      </c>
      <c r="E49" s="2287">
        <f t="shared" si="2"/>
        <v>0</v>
      </c>
      <c r="F49" s="2287">
        <f t="shared" si="2"/>
        <v>-10360</v>
      </c>
      <c r="G49" s="2287">
        <f t="shared" si="2"/>
        <v>0</v>
      </c>
      <c r="H49" s="2287">
        <f t="shared" si="2"/>
        <v>0</v>
      </c>
      <c r="I49" s="1059">
        <f t="shared" si="2"/>
        <v>82493</v>
      </c>
      <c r="J49" s="1060">
        <v>27</v>
      </c>
      <c r="K49" s="2711" t="str">
        <f>'Annual Report'!$A$2</f>
        <v>Road Initials:    GTC           Year  2013</v>
      </c>
    </row>
    <row r="50" spans="1:11" ht="13.15" customHeight="1">
      <c r="J50" s="2256"/>
    </row>
    <row r="51" spans="1:11" ht="11.25" customHeight="1"/>
  </sheetData>
  <mergeCells count="2">
    <mergeCell ref="A33:A49"/>
    <mergeCell ref="K34:K49"/>
  </mergeCells>
  <phoneticPr fontId="9" type="noConversion"/>
  <printOptions horizontalCentered="1" gridLinesSet="0"/>
  <pageMargins left="0.1" right="0.4" top="0.5" bottom="0.5" header="0" footer="0"/>
  <pageSetup scale="95" orientation="landscape" horizontalDpi="4294967293" verticalDpi="300" r:id="rId1"/>
  <headerFooter alignWithMargins="0"/>
  <drawing r:id="rId2"/>
</worksheet>
</file>

<file path=xl/worksheets/sheet37.xml><?xml version="1.0" encoding="utf-8"?>
<worksheet xmlns="http://schemas.openxmlformats.org/spreadsheetml/2006/main" xmlns:r="http://schemas.openxmlformats.org/officeDocument/2006/relationships">
  <sheetPr>
    <tabColor rgb="FF92D050"/>
    <pageSetUpPr fitToPage="1"/>
  </sheetPr>
  <dimension ref="A1:O161"/>
  <sheetViews>
    <sheetView showGridLines="0" zoomScale="113" zoomScaleNormal="113" workbookViewId="0"/>
  </sheetViews>
  <sheetFormatPr defaultColWidth="12.54296875" defaultRowHeight="10.5"/>
  <cols>
    <col min="1" max="2" width="3.54296875" style="919" customWidth="1"/>
    <col min="3" max="3" width="75" style="919" customWidth="1"/>
    <col min="4" max="4" width="17.1796875" style="919" customWidth="1"/>
    <col min="5" max="5" width="3.54296875" style="919" customWidth="1"/>
    <col min="6" max="6" width="9.54296875" style="919" customWidth="1"/>
    <col min="7" max="7" width="8.54296875" style="919" customWidth="1"/>
    <col min="8" max="8" width="9" style="919" customWidth="1"/>
    <col min="9" max="256" width="12.54296875" style="919"/>
    <col min="257" max="258" width="3.54296875" style="919" customWidth="1"/>
    <col min="259" max="259" width="75" style="919" customWidth="1"/>
    <col min="260" max="260" width="17.1796875" style="919" customWidth="1"/>
    <col min="261" max="261" width="3.54296875" style="919" customWidth="1"/>
    <col min="262" max="262" width="9.54296875" style="919" customWidth="1"/>
    <col min="263" max="263" width="8.54296875" style="919" customWidth="1"/>
    <col min="264" max="264" width="9" style="919" customWidth="1"/>
    <col min="265" max="512" width="12.54296875" style="919"/>
    <col min="513" max="514" width="3.54296875" style="919" customWidth="1"/>
    <col min="515" max="515" width="75" style="919" customWidth="1"/>
    <col min="516" max="516" width="17.1796875" style="919" customWidth="1"/>
    <col min="517" max="517" width="3.54296875" style="919" customWidth="1"/>
    <col min="518" max="518" width="9.54296875" style="919" customWidth="1"/>
    <col min="519" max="519" width="8.54296875" style="919" customWidth="1"/>
    <col min="520" max="520" width="9" style="919" customWidth="1"/>
    <col min="521" max="768" width="12.54296875" style="919"/>
    <col min="769" max="770" width="3.54296875" style="919" customWidth="1"/>
    <col min="771" max="771" width="75" style="919" customWidth="1"/>
    <col min="772" max="772" width="17.1796875" style="919" customWidth="1"/>
    <col min="773" max="773" width="3.54296875" style="919" customWidth="1"/>
    <col min="774" max="774" width="9.54296875" style="919" customWidth="1"/>
    <col min="775" max="775" width="8.54296875" style="919" customWidth="1"/>
    <col min="776" max="776" width="9" style="919" customWidth="1"/>
    <col min="777" max="1024" width="12.54296875" style="919"/>
    <col min="1025" max="1026" width="3.54296875" style="919" customWidth="1"/>
    <col min="1027" max="1027" width="75" style="919" customWidth="1"/>
    <col min="1028" max="1028" width="17.1796875" style="919" customWidth="1"/>
    <col min="1029" max="1029" width="3.54296875" style="919" customWidth="1"/>
    <col min="1030" max="1030" width="9.54296875" style="919" customWidth="1"/>
    <col min="1031" max="1031" width="8.54296875" style="919" customWidth="1"/>
    <col min="1032" max="1032" width="9" style="919" customWidth="1"/>
    <col min="1033" max="1280" width="12.54296875" style="919"/>
    <col min="1281" max="1282" width="3.54296875" style="919" customWidth="1"/>
    <col min="1283" max="1283" width="75" style="919" customWidth="1"/>
    <col min="1284" max="1284" width="17.1796875" style="919" customWidth="1"/>
    <col min="1285" max="1285" width="3.54296875" style="919" customWidth="1"/>
    <col min="1286" max="1286" width="9.54296875" style="919" customWidth="1"/>
    <col min="1287" max="1287" width="8.54296875" style="919" customWidth="1"/>
    <col min="1288" max="1288" width="9" style="919" customWidth="1"/>
    <col min="1289" max="1536" width="12.54296875" style="919"/>
    <col min="1537" max="1538" width="3.54296875" style="919" customWidth="1"/>
    <col min="1539" max="1539" width="75" style="919" customWidth="1"/>
    <col min="1540" max="1540" width="17.1796875" style="919" customWidth="1"/>
    <col min="1541" max="1541" width="3.54296875" style="919" customWidth="1"/>
    <col min="1542" max="1542" width="9.54296875" style="919" customWidth="1"/>
    <col min="1543" max="1543" width="8.54296875" style="919" customWidth="1"/>
    <col min="1544" max="1544" width="9" style="919" customWidth="1"/>
    <col min="1545" max="1792" width="12.54296875" style="919"/>
    <col min="1793" max="1794" width="3.54296875" style="919" customWidth="1"/>
    <col min="1795" max="1795" width="75" style="919" customWidth="1"/>
    <col min="1796" max="1796" width="17.1796875" style="919" customWidth="1"/>
    <col min="1797" max="1797" width="3.54296875" style="919" customWidth="1"/>
    <col min="1798" max="1798" width="9.54296875" style="919" customWidth="1"/>
    <col min="1799" max="1799" width="8.54296875" style="919" customWidth="1"/>
    <col min="1800" max="1800" width="9" style="919" customWidth="1"/>
    <col min="1801" max="2048" width="12.54296875" style="919"/>
    <col min="2049" max="2050" width="3.54296875" style="919" customWidth="1"/>
    <col min="2051" max="2051" width="75" style="919" customWidth="1"/>
    <col min="2052" max="2052" width="17.1796875" style="919" customWidth="1"/>
    <col min="2053" max="2053" width="3.54296875" style="919" customWidth="1"/>
    <col min="2054" max="2054" width="9.54296875" style="919" customWidth="1"/>
    <col min="2055" max="2055" width="8.54296875" style="919" customWidth="1"/>
    <col min="2056" max="2056" width="9" style="919" customWidth="1"/>
    <col min="2057" max="2304" width="12.54296875" style="919"/>
    <col min="2305" max="2306" width="3.54296875" style="919" customWidth="1"/>
    <col min="2307" max="2307" width="75" style="919" customWidth="1"/>
    <col min="2308" max="2308" width="17.1796875" style="919" customWidth="1"/>
    <col min="2309" max="2309" width="3.54296875" style="919" customWidth="1"/>
    <col min="2310" max="2310" width="9.54296875" style="919" customWidth="1"/>
    <col min="2311" max="2311" width="8.54296875" style="919" customWidth="1"/>
    <col min="2312" max="2312" width="9" style="919" customWidth="1"/>
    <col min="2313" max="2560" width="12.54296875" style="919"/>
    <col min="2561" max="2562" width="3.54296875" style="919" customWidth="1"/>
    <col min="2563" max="2563" width="75" style="919" customWidth="1"/>
    <col min="2564" max="2564" width="17.1796875" style="919" customWidth="1"/>
    <col min="2565" max="2565" width="3.54296875" style="919" customWidth="1"/>
    <col min="2566" max="2566" width="9.54296875" style="919" customWidth="1"/>
    <col min="2567" max="2567" width="8.54296875" style="919" customWidth="1"/>
    <col min="2568" max="2568" width="9" style="919" customWidth="1"/>
    <col min="2569" max="2816" width="12.54296875" style="919"/>
    <col min="2817" max="2818" width="3.54296875" style="919" customWidth="1"/>
    <col min="2819" max="2819" width="75" style="919" customWidth="1"/>
    <col min="2820" max="2820" width="17.1796875" style="919" customWidth="1"/>
    <col min="2821" max="2821" width="3.54296875" style="919" customWidth="1"/>
    <col min="2822" max="2822" width="9.54296875" style="919" customWidth="1"/>
    <col min="2823" max="2823" width="8.54296875" style="919" customWidth="1"/>
    <col min="2824" max="2824" width="9" style="919" customWidth="1"/>
    <col min="2825" max="3072" width="12.54296875" style="919"/>
    <col min="3073" max="3074" width="3.54296875" style="919" customWidth="1"/>
    <col min="3075" max="3075" width="75" style="919" customWidth="1"/>
    <col min="3076" max="3076" width="17.1796875" style="919" customWidth="1"/>
    <col min="3077" max="3077" width="3.54296875" style="919" customWidth="1"/>
    <col min="3078" max="3078" width="9.54296875" style="919" customWidth="1"/>
    <col min="3079" max="3079" width="8.54296875" style="919" customWidth="1"/>
    <col min="3080" max="3080" width="9" style="919" customWidth="1"/>
    <col min="3081" max="3328" width="12.54296875" style="919"/>
    <col min="3329" max="3330" width="3.54296875" style="919" customWidth="1"/>
    <col min="3331" max="3331" width="75" style="919" customWidth="1"/>
    <col min="3332" max="3332" width="17.1796875" style="919" customWidth="1"/>
    <col min="3333" max="3333" width="3.54296875" style="919" customWidth="1"/>
    <col min="3334" max="3334" width="9.54296875" style="919" customWidth="1"/>
    <col min="3335" max="3335" width="8.54296875" style="919" customWidth="1"/>
    <col min="3336" max="3336" width="9" style="919" customWidth="1"/>
    <col min="3337" max="3584" width="12.54296875" style="919"/>
    <col min="3585" max="3586" width="3.54296875" style="919" customWidth="1"/>
    <col min="3587" max="3587" width="75" style="919" customWidth="1"/>
    <col min="3588" max="3588" width="17.1796875" style="919" customWidth="1"/>
    <col min="3589" max="3589" width="3.54296875" style="919" customWidth="1"/>
    <col min="3590" max="3590" width="9.54296875" style="919" customWidth="1"/>
    <col min="3591" max="3591" width="8.54296875" style="919" customWidth="1"/>
    <col min="3592" max="3592" width="9" style="919" customWidth="1"/>
    <col min="3593" max="3840" width="12.54296875" style="919"/>
    <col min="3841" max="3842" width="3.54296875" style="919" customWidth="1"/>
    <col min="3843" max="3843" width="75" style="919" customWidth="1"/>
    <col min="3844" max="3844" width="17.1796875" style="919" customWidth="1"/>
    <col min="3845" max="3845" width="3.54296875" style="919" customWidth="1"/>
    <col min="3846" max="3846" width="9.54296875" style="919" customWidth="1"/>
    <col min="3847" max="3847" width="8.54296875" style="919" customWidth="1"/>
    <col min="3848" max="3848" width="9" style="919" customWidth="1"/>
    <col min="3849" max="4096" width="12.54296875" style="919"/>
    <col min="4097" max="4098" width="3.54296875" style="919" customWidth="1"/>
    <col min="4099" max="4099" width="75" style="919" customWidth="1"/>
    <col min="4100" max="4100" width="17.1796875" style="919" customWidth="1"/>
    <col min="4101" max="4101" width="3.54296875" style="919" customWidth="1"/>
    <col min="4102" max="4102" width="9.54296875" style="919" customWidth="1"/>
    <col min="4103" max="4103" width="8.54296875" style="919" customWidth="1"/>
    <col min="4104" max="4104" width="9" style="919" customWidth="1"/>
    <col min="4105" max="4352" width="12.54296875" style="919"/>
    <col min="4353" max="4354" width="3.54296875" style="919" customWidth="1"/>
    <col min="4355" max="4355" width="75" style="919" customWidth="1"/>
    <col min="4356" max="4356" width="17.1796875" style="919" customWidth="1"/>
    <col min="4357" max="4357" width="3.54296875" style="919" customWidth="1"/>
    <col min="4358" max="4358" width="9.54296875" style="919" customWidth="1"/>
    <col min="4359" max="4359" width="8.54296875" style="919" customWidth="1"/>
    <col min="4360" max="4360" width="9" style="919" customWidth="1"/>
    <col min="4361" max="4608" width="12.54296875" style="919"/>
    <col min="4609" max="4610" width="3.54296875" style="919" customWidth="1"/>
    <col min="4611" max="4611" width="75" style="919" customWidth="1"/>
    <col min="4612" max="4612" width="17.1796875" style="919" customWidth="1"/>
    <col min="4613" max="4613" width="3.54296875" style="919" customWidth="1"/>
    <col min="4614" max="4614" width="9.54296875" style="919" customWidth="1"/>
    <col min="4615" max="4615" width="8.54296875" style="919" customWidth="1"/>
    <col min="4616" max="4616" width="9" style="919" customWidth="1"/>
    <col min="4617" max="4864" width="12.54296875" style="919"/>
    <col min="4865" max="4866" width="3.54296875" style="919" customWidth="1"/>
    <col min="4867" max="4867" width="75" style="919" customWidth="1"/>
    <col min="4868" max="4868" width="17.1796875" style="919" customWidth="1"/>
    <col min="4869" max="4869" width="3.54296875" style="919" customWidth="1"/>
    <col min="4870" max="4870" width="9.54296875" style="919" customWidth="1"/>
    <col min="4871" max="4871" width="8.54296875" style="919" customWidth="1"/>
    <col min="4872" max="4872" width="9" style="919" customWidth="1"/>
    <col min="4873" max="5120" width="12.54296875" style="919"/>
    <col min="5121" max="5122" width="3.54296875" style="919" customWidth="1"/>
    <col min="5123" max="5123" width="75" style="919" customWidth="1"/>
    <col min="5124" max="5124" width="17.1796875" style="919" customWidth="1"/>
    <col min="5125" max="5125" width="3.54296875" style="919" customWidth="1"/>
    <col min="5126" max="5126" width="9.54296875" style="919" customWidth="1"/>
    <col min="5127" max="5127" width="8.54296875" style="919" customWidth="1"/>
    <col min="5128" max="5128" width="9" style="919" customWidth="1"/>
    <col min="5129" max="5376" width="12.54296875" style="919"/>
    <col min="5377" max="5378" width="3.54296875" style="919" customWidth="1"/>
    <col min="5379" max="5379" width="75" style="919" customWidth="1"/>
    <col min="5380" max="5380" width="17.1796875" style="919" customWidth="1"/>
    <col min="5381" max="5381" width="3.54296875" style="919" customWidth="1"/>
    <col min="5382" max="5382" width="9.54296875" style="919" customWidth="1"/>
    <col min="5383" max="5383" width="8.54296875" style="919" customWidth="1"/>
    <col min="5384" max="5384" width="9" style="919" customWidth="1"/>
    <col min="5385" max="5632" width="12.54296875" style="919"/>
    <col min="5633" max="5634" width="3.54296875" style="919" customWidth="1"/>
    <col min="5635" max="5635" width="75" style="919" customWidth="1"/>
    <col min="5636" max="5636" width="17.1796875" style="919" customWidth="1"/>
    <col min="5637" max="5637" width="3.54296875" style="919" customWidth="1"/>
    <col min="5638" max="5638" width="9.54296875" style="919" customWidth="1"/>
    <col min="5639" max="5639" width="8.54296875" style="919" customWidth="1"/>
    <col min="5640" max="5640" width="9" style="919" customWidth="1"/>
    <col min="5641" max="5888" width="12.54296875" style="919"/>
    <col min="5889" max="5890" width="3.54296875" style="919" customWidth="1"/>
    <col min="5891" max="5891" width="75" style="919" customWidth="1"/>
    <col min="5892" max="5892" width="17.1796875" style="919" customWidth="1"/>
    <col min="5893" max="5893" width="3.54296875" style="919" customWidth="1"/>
    <col min="5894" max="5894" width="9.54296875" style="919" customWidth="1"/>
    <col min="5895" max="5895" width="8.54296875" style="919" customWidth="1"/>
    <col min="5896" max="5896" width="9" style="919" customWidth="1"/>
    <col min="5897" max="6144" width="12.54296875" style="919"/>
    <col min="6145" max="6146" width="3.54296875" style="919" customWidth="1"/>
    <col min="6147" max="6147" width="75" style="919" customWidth="1"/>
    <col min="6148" max="6148" width="17.1796875" style="919" customWidth="1"/>
    <col min="6149" max="6149" width="3.54296875" style="919" customWidth="1"/>
    <col min="6150" max="6150" width="9.54296875" style="919" customWidth="1"/>
    <col min="6151" max="6151" width="8.54296875" style="919" customWidth="1"/>
    <col min="6152" max="6152" width="9" style="919" customWidth="1"/>
    <col min="6153" max="6400" width="12.54296875" style="919"/>
    <col min="6401" max="6402" width="3.54296875" style="919" customWidth="1"/>
    <col min="6403" max="6403" width="75" style="919" customWidth="1"/>
    <col min="6404" max="6404" width="17.1796875" style="919" customWidth="1"/>
    <col min="6405" max="6405" width="3.54296875" style="919" customWidth="1"/>
    <col min="6406" max="6406" width="9.54296875" style="919" customWidth="1"/>
    <col min="6407" max="6407" width="8.54296875" style="919" customWidth="1"/>
    <col min="6408" max="6408" width="9" style="919" customWidth="1"/>
    <col min="6409" max="6656" width="12.54296875" style="919"/>
    <col min="6657" max="6658" width="3.54296875" style="919" customWidth="1"/>
    <col min="6659" max="6659" width="75" style="919" customWidth="1"/>
    <col min="6660" max="6660" width="17.1796875" style="919" customWidth="1"/>
    <col min="6661" max="6661" width="3.54296875" style="919" customWidth="1"/>
    <col min="6662" max="6662" width="9.54296875" style="919" customWidth="1"/>
    <col min="6663" max="6663" width="8.54296875" style="919" customWidth="1"/>
    <col min="6664" max="6664" width="9" style="919" customWidth="1"/>
    <col min="6665" max="6912" width="12.54296875" style="919"/>
    <col min="6913" max="6914" width="3.54296875" style="919" customWidth="1"/>
    <col min="6915" max="6915" width="75" style="919" customWidth="1"/>
    <col min="6916" max="6916" width="17.1796875" style="919" customWidth="1"/>
    <col min="6917" max="6917" width="3.54296875" style="919" customWidth="1"/>
    <col min="6918" max="6918" width="9.54296875" style="919" customWidth="1"/>
    <col min="6919" max="6919" width="8.54296875" style="919" customWidth="1"/>
    <col min="6920" max="6920" width="9" style="919" customWidth="1"/>
    <col min="6921" max="7168" width="12.54296875" style="919"/>
    <col min="7169" max="7170" width="3.54296875" style="919" customWidth="1"/>
    <col min="7171" max="7171" width="75" style="919" customWidth="1"/>
    <col min="7172" max="7172" width="17.1796875" style="919" customWidth="1"/>
    <col min="7173" max="7173" width="3.54296875" style="919" customWidth="1"/>
    <col min="7174" max="7174" width="9.54296875" style="919" customWidth="1"/>
    <col min="7175" max="7175" width="8.54296875" style="919" customWidth="1"/>
    <col min="7176" max="7176" width="9" style="919" customWidth="1"/>
    <col min="7177" max="7424" width="12.54296875" style="919"/>
    <col min="7425" max="7426" width="3.54296875" style="919" customWidth="1"/>
    <col min="7427" max="7427" width="75" style="919" customWidth="1"/>
    <col min="7428" max="7428" width="17.1796875" style="919" customWidth="1"/>
    <col min="7429" max="7429" width="3.54296875" style="919" customWidth="1"/>
    <col min="7430" max="7430" width="9.54296875" style="919" customWidth="1"/>
    <col min="7431" max="7431" width="8.54296875" style="919" customWidth="1"/>
    <col min="7432" max="7432" width="9" style="919" customWidth="1"/>
    <col min="7433" max="7680" width="12.54296875" style="919"/>
    <col min="7681" max="7682" width="3.54296875" style="919" customWidth="1"/>
    <col min="7683" max="7683" width="75" style="919" customWidth="1"/>
    <col min="7684" max="7684" width="17.1796875" style="919" customWidth="1"/>
    <col min="7685" max="7685" width="3.54296875" style="919" customWidth="1"/>
    <col min="7686" max="7686" width="9.54296875" style="919" customWidth="1"/>
    <col min="7687" max="7687" width="8.54296875" style="919" customWidth="1"/>
    <col min="7688" max="7688" width="9" style="919" customWidth="1"/>
    <col min="7689" max="7936" width="12.54296875" style="919"/>
    <col min="7937" max="7938" width="3.54296875" style="919" customWidth="1"/>
    <col min="7939" max="7939" width="75" style="919" customWidth="1"/>
    <col min="7940" max="7940" width="17.1796875" style="919" customWidth="1"/>
    <col min="7941" max="7941" width="3.54296875" style="919" customWidth="1"/>
    <col min="7942" max="7942" width="9.54296875" style="919" customWidth="1"/>
    <col min="7943" max="7943" width="8.54296875" style="919" customWidth="1"/>
    <col min="7944" max="7944" width="9" style="919" customWidth="1"/>
    <col min="7945" max="8192" width="12.54296875" style="919"/>
    <col min="8193" max="8194" width="3.54296875" style="919" customWidth="1"/>
    <col min="8195" max="8195" width="75" style="919" customWidth="1"/>
    <col min="8196" max="8196" width="17.1796875" style="919" customWidth="1"/>
    <col min="8197" max="8197" width="3.54296875" style="919" customWidth="1"/>
    <col min="8198" max="8198" width="9.54296875" style="919" customWidth="1"/>
    <col min="8199" max="8199" width="8.54296875" style="919" customWidth="1"/>
    <col min="8200" max="8200" width="9" style="919" customWidth="1"/>
    <col min="8201" max="8448" width="12.54296875" style="919"/>
    <col min="8449" max="8450" width="3.54296875" style="919" customWidth="1"/>
    <col min="8451" max="8451" width="75" style="919" customWidth="1"/>
    <col min="8452" max="8452" width="17.1796875" style="919" customWidth="1"/>
    <col min="8453" max="8453" width="3.54296875" style="919" customWidth="1"/>
    <col min="8454" max="8454" width="9.54296875" style="919" customWidth="1"/>
    <col min="8455" max="8455" width="8.54296875" style="919" customWidth="1"/>
    <col min="8456" max="8456" width="9" style="919" customWidth="1"/>
    <col min="8457" max="8704" width="12.54296875" style="919"/>
    <col min="8705" max="8706" width="3.54296875" style="919" customWidth="1"/>
    <col min="8707" max="8707" width="75" style="919" customWidth="1"/>
    <col min="8708" max="8708" width="17.1796875" style="919" customWidth="1"/>
    <col min="8709" max="8709" width="3.54296875" style="919" customWidth="1"/>
    <col min="8710" max="8710" width="9.54296875" style="919" customWidth="1"/>
    <col min="8711" max="8711" width="8.54296875" style="919" customWidth="1"/>
    <col min="8712" max="8712" width="9" style="919" customWidth="1"/>
    <col min="8713" max="8960" width="12.54296875" style="919"/>
    <col min="8961" max="8962" width="3.54296875" style="919" customWidth="1"/>
    <col min="8963" max="8963" width="75" style="919" customWidth="1"/>
    <col min="8964" max="8964" width="17.1796875" style="919" customWidth="1"/>
    <col min="8965" max="8965" width="3.54296875" style="919" customWidth="1"/>
    <col min="8966" max="8966" width="9.54296875" style="919" customWidth="1"/>
    <col min="8967" max="8967" width="8.54296875" style="919" customWidth="1"/>
    <col min="8968" max="8968" width="9" style="919" customWidth="1"/>
    <col min="8969" max="9216" width="12.54296875" style="919"/>
    <col min="9217" max="9218" width="3.54296875" style="919" customWidth="1"/>
    <col min="9219" max="9219" width="75" style="919" customWidth="1"/>
    <col min="9220" max="9220" width="17.1796875" style="919" customWidth="1"/>
    <col min="9221" max="9221" width="3.54296875" style="919" customWidth="1"/>
    <col min="9222" max="9222" width="9.54296875" style="919" customWidth="1"/>
    <col min="9223" max="9223" width="8.54296875" style="919" customWidth="1"/>
    <col min="9224" max="9224" width="9" style="919" customWidth="1"/>
    <col min="9225" max="9472" width="12.54296875" style="919"/>
    <col min="9473" max="9474" width="3.54296875" style="919" customWidth="1"/>
    <col min="9475" max="9475" width="75" style="919" customWidth="1"/>
    <col min="9476" max="9476" width="17.1796875" style="919" customWidth="1"/>
    <col min="9477" max="9477" width="3.54296875" style="919" customWidth="1"/>
    <col min="9478" max="9478" width="9.54296875" style="919" customWidth="1"/>
    <col min="9479" max="9479" width="8.54296875" style="919" customWidth="1"/>
    <col min="9480" max="9480" width="9" style="919" customWidth="1"/>
    <col min="9481" max="9728" width="12.54296875" style="919"/>
    <col min="9729" max="9730" width="3.54296875" style="919" customWidth="1"/>
    <col min="9731" max="9731" width="75" style="919" customWidth="1"/>
    <col min="9732" max="9732" width="17.1796875" style="919" customWidth="1"/>
    <col min="9733" max="9733" width="3.54296875" style="919" customWidth="1"/>
    <col min="9734" max="9734" width="9.54296875" style="919" customWidth="1"/>
    <col min="9735" max="9735" width="8.54296875" style="919" customWidth="1"/>
    <col min="9736" max="9736" width="9" style="919" customWidth="1"/>
    <col min="9737" max="9984" width="12.54296875" style="919"/>
    <col min="9985" max="9986" width="3.54296875" style="919" customWidth="1"/>
    <col min="9987" max="9987" width="75" style="919" customWidth="1"/>
    <col min="9988" max="9988" width="17.1796875" style="919" customWidth="1"/>
    <col min="9989" max="9989" width="3.54296875" style="919" customWidth="1"/>
    <col min="9990" max="9990" width="9.54296875" style="919" customWidth="1"/>
    <col min="9991" max="9991" width="8.54296875" style="919" customWidth="1"/>
    <col min="9992" max="9992" width="9" style="919" customWidth="1"/>
    <col min="9993" max="10240" width="12.54296875" style="919"/>
    <col min="10241" max="10242" width="3.54296875" style="919" customWidth="1"/>
    <col min="10243" max="10243" width="75" style="919" customWidth="1"/>
    <col min="10244" max="10244" width="17.1796875" style="919" customWidth="1"/>
    <col min="10245" max="10245" width="3.54296875" style="919" customWidth="1"/>
    <col min="10246" max="10246" width="9.54296875" style="919" customWidth="1"/>
    <col min="10247" max="10247" width="8.54296875" style="919" customWidth="1"/>
    <col min="10248" max="10248" width="9" style="919" customWidth="1"/>
    <col min="10249" max="10496" width="12.54296875" style="919"/>
    <col min="10497" max="10498" width="3.54296875" style="919" customWidth="1"/>
    <col min="10499" max="10499" width="75" style="919" customWidth="1"/>
    <col min="10500" max="10500" width="17.1796875" style="919" customWidth="1"/>
    <col min="10501" max="10501" width="3.54296875" style="919" customWidth="1"/>
    <col min="10502" max="10502" width="9.54296875" style="919" customWidth="1"/>
    <col min="10503" max="10503" width="8.54296875" style="919" customWidth="1"/>
    <col min="10504" max="10504" width="9" style="919" customWidth="1"/>
    <col min="10505" max="10752" width="12.54296875" style="919"/>
    <col min="10753" max="10754" width="3.54296875" style="919" customWidth="1"/>
    <col min="10755" max="10755" width="75" style="919" customWidth="1"/>
    <col min="10756" max="10756" width="17.1796875" style="919" customWidth="1"/>
    <col min="10757" max="10757" width="3.54296875" style="919" customWidth="1"/>
    <col min="10758" max="10758" width="9.54296875" style="919" customWidth="1"/>
    <col min="10759" max="10759" width="8.54296875" style="919" customWidth="1"/>
    <col min="10760" max="10760" width="9" style="919" customWidth="1"/>
    <col min="10761" max="11008" width="12.54296875" style="919"/>
    <col min="11009" max="11010" width="3.54296875" style="919" customWidth="1"/>
    <col min="11011" max="11011" width="75" style="919" customWidth="1"/>
    <col min="11012" max="11012" width="17.1796875" style="919" customWidth="1"/>
    <col min="11013" max="11013" width="3.54296875" style="919" customWidth="1"/>
    <col min="11014" max="11014" width="9.54296875" style="919" customWidth="1"/>
    <col min="11015" max="11015" width="8.54296875" style="919" customWidth="1"/>
    <col min="11016" max="11016" width="9" style="919" customWidth="1"/>
    <col min="11017" max="11264" width="12.54296875" style="919"/>
    <col min="11265" max="11266" width="3.54296875" style="919" customWidth="1"/>
    <col min="11267" max="11267" width="75" style="919" customWidth="1"/>
    <col min="11268" max="11268" width="17.1796875" style="919" customWidth="1"/>
    <col min="11269" max="11269" width="3.54296875" style="919" customWidth="1"/>
    <col min="11270" max="11270" width="9.54296875" style="919" customWidth="1"/>
    <col min="11271" max="11271" width="8.54296875" style="919" customWidth="1"/>
    <col min="11272" max="11272" width="9" style="919" customWidth="1"/>
    <col min="11273" max="11520" width="12.54296875" style="919"/>
    <col min="11521" max="11522" width="3.54296875" style="919" customWidth="1"/>
    <col min="11523" max="11523" width="75" style="919" customWidth="1"/>
    <col min="11524" max="11524" width="17.1796875" style="919" customWidth="1"/>
    <col min="11525" max="11525" width="3.54296875" style="919" customWidth="1"/>
    <col min="11526" max="11526" width="9.54296875" style="919" customWidth="1"/>
    <col min="11527" max="11527" width="8.54296875" style="919" customWidth="1"/>
    <col min="11528" max="11528" width="9" style="919" customWidth="1"/>
    <col min="11529" max="11776" width="12.54296875" style="919"/>
    <col min="11777" max="11778" width="3.54296875" style="919" customWidth="1"/>
    <col min="11779" max="11779" width="75" style="919" customWidth="1"/>
    <col min="11780" max="11780" width="17.1796875" style="919" customWidth="1"/>
    <col min="11781" max="11781" width="3.54296875" style="919" customWidth="1"/>
    <col min="11782" max="11782" width="9.54296875" style="919" customWidth="1"/>
    <col min="11783" max="11783" width="8.54296875" style="919" customWidth="1"/>
    <col min="11784" max="11784" width="9" style="919" customWidth="1"/>
    <col min="11785" max="12032" width="12.54296875" style="919"/>
    <col min="12033" max="12034" width="3.54296875" style="919" customWidth="1"/>
    <col min="12035" max="12035" width="75" style="919" customWidth="1"/>
    <col min="12036" max="12036" width="17.1796875" style="919" customWidth="1"/>
    <col min="12037" max="12037" width="3.54296875" style="919" customWidth="1"/>
    <col min="12038" max="12038" width="9.54296875" style="919" customWidth="1"/>
    <col min="12039" max="12039" width="8.54296875" style="919" customWidth="1"/>
    <col min="12040" max="12040" width="9" style="919" customWidth="1"/>
    <col min="12041" max="12288" width="12.54296875" style="919"/>
    <col min="12289" max="12290" width="3.54296875" style="919" customWidth="1"/>
    <col min="12291" max="12291" width="75" style="919" customWidth="1"/>
    <col min="12292" max="12292" width="17.1796875" style="919" customWidth="1"/>
    <col min="12293" max="12293" width="3.54296875" style="919" customWidth="1"/>
    <col min="12294" max="12294" width="9.54296875" style="919" customWidth="1"/>
    <col min="12295" max="12295" width="8.54296875" style="919" customWidth="1"/>
    <col min="12296" max="12296" width="9" style="919" customWidth="1"/>
    <col min="12297" max="12544" width="12.54296875" style="919"/>
    <col min="12545" max="12546" width="3.54296875" style="919" customWidth="1"/>
    <col min="12547" max="12547" width="75" style="919" customWidth="1"/>
    <col min="12548" max="12548" width="17.1796875" style="919" customWidth="1"/>
    <col min="12549" max="12549" width="3.54296875" style="919" customWidth="1"/>
    <col min="12550" max="12550" width="9.54296875" style="919" customWidth="1"/>
    <col min="12551" max="12551" width="8.54296875" style="919" customWidth="1"/>
    <col min="12552" max="12552" width="9" style="919" customWidth="1"/>
    <col min="12553" max="12800" width="12.54296875" style="919"/>
    <col min="12801" max="12802" width="3.54296875" style="919" customWidth="1"/>
    <col min="12803" max="12803" width="75" style="919" customWidth="1"/>
    <col min="12804" max="12804" width="17.1796875" style="919" customWidth="1"/>
    <col min="12805" max="12805" width="3.54296875" style="919" customWidth="1"/>
    <col min="12806" max="12806" width="9.54296875" style="919" customWidth="1"/>
    <col min="12807" max="12807" width="8.54296875" style="919" customWidth="1"/>
    <col min="12808" max="12808" width="9" style="919" customWidth="1"/>
    <col min="12809" max="13056" width="12.54296875" style="919"/>
    <col min="13057" max="13058" width="3.54296875" style="919" customWidth="1"/>
    <col min="13059" max="13059" width="75" style="919" customWidth="1"/>
    <col min="13060" max="13060" width="17.1796875" style="919" customWidth="1"/>
    <col min="13061" max="13061" width="3.54296875" style="919" customWidth="1"/>
    <col min="13062" max="13062" width="9.54296875" style="919" customWidth="1"/>
    <col min="13063" max="13063" width="8.54296875" style="919" customWidth="1"/>
    <col min="13064" max="13064" width="9" style="919" customWidth="1"/>
    <col min="13065" max="13312" width="12.54296875" style="919"/>
    <col min="13313" max="13314" width="3.54296875" style="919" customWidth="1"/>
    <col min="13315" max="13315" width="75" style="919" customWidth="1"/>
    <col min="13316" max="13316" width="17.1796875" style="919" customWidth="1"/>
    <col min="13317" max="13317" width="3.54296875" style="919" customWidth="1"/>
    <col min="13318" max="13318" width="9.54296875" style="919" customWidth="1"/>
    <col min="13319" max="13319" width="8.54296875" style="919" customWidth="1"/>
    <col min="13320" max="13320" width="9" style="919" customWidth="1"/>
    <col min="13321" max="13568" width="12.54296875" style="919"/>
    <col min="13569" max="13570" width="3.54296875" style="919" customWidth="1"/>
    <col min="13571" max="13571" width="75" style="919" customWidth="1"/>
    <col min="13572" max="13572" width="17.1796875" style="919" customWidth="1"/>
    <col min="13573" max="13573" width="3.54296875" style="919" customWidth="1"/>
    <col min="13574" max="13574" width="9.54296875" style="919" customWidth="1"/>
    <col min="13575" max="13575" width="8.54296875" style="919" customWidth="1"/>
    <col min="13576" max="13576" width="9" style="919" customWidth="1"/>
    <col min="13577" max="13824" width="12.54296875" style="919"/>
    <col min="13825" max="13826" width="3.54296875" style="919" customWidth="1"/>
    <col min="13827" max="13827" width="75" style="919" customWidth="1"/>
    <col min="13828" max="13828" width="17.1796875" style="919" customWidth="1"/>
    <col min="13829" max="13829" width="3.54296875" style="919" customWidth="1"/>
    <col min="13830" max="13830" width="9.54296875" style="919" customWidth="1"/>
    <col min="13831" max="13831" width="8.54296875" style="919" customWidth="1"/>
    <col min="13832" max="13832" width="9" style="919" customWidth="1"/>
    <col min="13833" max="14080" width="12.54296875" style="919"/>
    <col min="14081" max="14082" width="3.54296875" style="919" customWidth="1"/>
    <col min="14083" max="14083" width="75" style="919" customWidth="1"/>
    <col min="14084" max="14084" width="17.1796875" style="919" customWidth="1"/>
    <col min="14085" max="14085" width="3.54296875" style="919" customWidth="1"/>
    <col min="14086" max="14086" width="9.54296875" style="919" customWidth="1"/>
    <col min="14087" max="14087" width="8.54296875" style="919" customWidth="1"/>
    <col min="14088" max="14088" width="9" style="919" customWidth="1"/>
    <col min="14089" max="14336" width="12.54296875" style="919"/>
    <col min="14337" max="14338" width="3.54296875" style="919" customWidth="1"/>
    <col min="14339" max="14339" width="75" style="919" customWidth="1"/>
    <col min="14340" max="14340" width="17.1796875" style="919" customWidth="1"/>
    <col min="14341" max="14341" width="3.54296875" style="919" customWidth="1"/>
    <col min="14342" max="14342" width="9.54296875" style="919" customWidth="1"/>
    <col min="14343" max="14343" width="8.54296875" style="919" customWidth="1"/>
    <col min="14344" max="14344" width="9" style="919" customWidth="1"/>
    <col min="14345" max="14592" width="12.54296875" style="919"/>
    <col min="14593" max="14594" width="3.54296875" style="919" customWidth="1"/>
    <col min="14595" max="14595" width="75" style="919" customWidth="1"/>
    <col min="14596" max="14596" width="17.1796875" style="919" customWidth="1"/>
    <col min="14597" max="14597" width="3.54296875" style="919" customWidth="1"/>
    <col min="14598" max="14598" width="9.54296875" style="919" customWidth="1"/>
    <col min="14599" max="14599" width="8.54296875" style="919" customWidth="1"/>
    <col min="14600" max="14600" width="9" style="919" customWidth="1"/>
    <col min="14601" max="14848" width="12.54296875" style="919"/>
    <col min="14849" max="14850" width="3.54296875" style="919" customWidth="1"/>
    <col min="14851" max="14851" width="75" style="919" customWidth="1"/>
    <col min="14852" max="14852" width="17.1796875" style="919" customWidth="1"/>
    <col min="14853" max="14853" width="3.54296875" style="919" customWidth="1"/>
    <col min="14854" max="14854" width="9.54296875" style="919" customWidth="1"/>
    <col min="14855" max="14855" width="8.54296875" style="919" customWidth="1"/>
    <col min="14856" max="14856" width="9" style="919" customWidth="1"/>
    <col min="14857" max="15104" width="12.54296875" style="919"/>
    <col min="15105" max="15106" width="3.54296875" style="919" customWidth="1"/>
    <col min="15107" max="15107" width="75" style="919" customWidth="1"/>
    <col min="15108" max="15108" width="17.1796875" style="919" customWidth="1"/>
    <col min="15109" max="15109" width="3.54296875" style="919" customWidth="1"/>
    <col min="15110" max="15110" width="9.54296875" style="919" customWidth="1"/>
    <col min="15111" max="15111" width="8.54296875" style="919" customWidth="1"/>
    <col min="15112" max="15112" width="9" style="919" customWidth="1"/>
    <col min="15113" max="15360" width="12.54296875" style="919"/>
    <col min="15361" max="15362" width="3.54296875" style="919" customWidth="1"/>
    <col min="15363" max="15363" width="75" style="919" customWidth="1"/>
    <col min="15364" max="15364" width="17.1796875" style="919" customWidth="1"/>
    <col min="15365" max="15365" width="3.54296875" style="919" customWidth="1"/>
    <col min="15366" max="15366" width="9.54296875" style="919" customWidth="1"/>
    <col min="15367" max="15367" width="8.54296875" style="919" customWidth="1"/>
    <col min="15368" max="15368" width="9" style="919" customWidth="1"/>
    <col min="15369" max="15616" width="12.54296875" style="919"/>
    <col min="15617" max="15618" width="3.54296875" style="919" customWidth="1"/>
    <col min="15619" max="15619" width="75" style="919" customWidth="1"/>
    <col min="15620" max="15620" width="17.1796875" style="919" customWidth="1"/>
    <col min="15621" max="15621" width="3.54296875" style="919" customWidth="1"/>
    <col min="15622" max="15622" width="9.54296875" style="919" customWidth="1"/>
    <col min="15623" max="15623" width="8.54296875" style="919" customWidth="1"/>
    <col min="15624" max="15624" width="9" style="919" customWidth="1"/>
    <col min="15625" max="15872" width="12.54296875" style="919"/>
    <col min="15873" max="15874" width="3.54296875" style="919" customWidth="1"/>
    <col min="15875" max="15875" width="75" style="919" customWidth="1"/>
    <col min="15876" max="15876" width="17.1796875" style="919" customWidth="1"/>
    <col min="15877" max="15877" width="3.54296875" style="919" customWidth="1"/>
    <col min="15878" max="15878" width="9.54296875" style="919" customWidth="1"/>
    <col min="15879" max="15879" width="8.54296875" style="919" customWidth="1"/>
    <col min="15880" max="15880" width="9" style="919" customWidth="1"/>
    <col min="15881" max="16128" width="12.54296875" style="919"/>
    <col min="16129" max="16130" width="3.54296875" style="919" customWidth="1"/>
    <col min="16131" max="16131" width="75" style="919" customWidth="1"/>
    <col min="16132" max="16132" width="17.1796875" style="919" customWidth="1"/>
    <col min="16133" max="16133" width="3.54296875" style="919" customWidth="1"/>
    <col min="16134" max="16134" width="9.54296875" style="919" customWidth="1"/>
    <col min="16135" max="16135" width="8.54296875" style="919" customWidth="1"/>
    <col min="16136" max="16136" width="9" style="919" customWidth="1"/>
    <col min="16137" max="16384" width="12.54296875" style="919"/>
  </cols>
  <sheetData>
    <row r="1" spans="1:4" s="988" customFormat="1" ht="12" thickBot="1">
      <c r="A1" s="913" t="str">
        <f>'Annual Report'!$A$2</f>
        <v>Road Initials:    GTC           Year  2013</v>
      </c>
      <c r="B1" s="914"/>
      <c r="C1" s="1062"/>
      <c r="D1" s="1063" t="s">
        <v>869</v>
      </c>
    </row>
    <row r="2" spans="1:4" ht="7.9" customHeight="1">
      <c r="A2" s="1064"/>
      <c r="B2" s="1065"/>
      <c r="C2" s="1065"/>
      <c r="D2" s="1066"/>
    </row>
    <row r="3" spans="1:4" ht="11">
      <c r="A3" s="1067" t="s">
        <v>1206</v>
      </c>
      <c r="B3" s="1068"/>
      <c r="C3" s="923"/>
      <c r="D3" s="1069"/>
    </row>
    <row r="4" spans="1:4" ht="7.9" customHeight="1">
      <c r="A4" s="1067"/>
      <c r="B4" s="1068"/>
      <c r="C4" s="923"/>
      <c r="D4" s="1069"/>
    </row>
    <row r="5" spans="1:4" s="916" customFormat="1" ht="11">
      <c r="A5" s="1070" t="s">
        <v>963</v>
      </c>
      <c r="B5" s="1071" t="s">
        <v>1207</v>
      </c>
      <c r="C5" s="922"/>
      <c r="D5" s="924"/>
    </row>
    <row r="6" spans="1:4" s="916" customFormat="1" ht="11">
      <c r="A6" s="1072"/>
      <c r="B6" s="1071" t="s">
        <v>1208</v>
      </c>
      <c r="C6" s="922"/>
      <c r="D6" s="924"/>
    </row>
    <row r="7" spans="1:4" s="916" customFormat="1" ht="11">
      <c r="A7" s="1072"/>
      <c r="B7" s="1071" t="s">
        <v>1209</v>
      </c>
      <c r="C7" s="922"/>
      <c r="D7" s="924"/>
    </row>
    <row r="8" spans="1:4" s="916" customFormat="1" ht="11">
      <c r="A8" s="1072"/>
      <c r="B8" s="1071" t="s">
        <v>1210</v>
      </c>
      <c r="C8" s="922"/>
      <c r="D8" s="924"/>
    </row>
    <row r="9" spans="1:4" s="916" customFormat="1" ht="11">
      <c r="A9" s="1072"/>
      <c r="B9" s="1073" t="s">
        <v>1189</v>
      </c>
      <c r="C9" s="922"/>
      <c r="D9" s="924"/>
    </row>
    <row r="10" spans="1:4" s="916" customFormat="1" ht="11">
      <c r="A10" s="1072"/>
      <c r="B10" s="1073" t="s">
        <v>1190</v>
      </c>
      <c r="C10" s="922"/>
      <c r="D10" s="924"/>
    </row>
    <row r="11" spans="1:4" s="916" customFormat="1" ht="7.9" customHeight="1">
      <c r="A11" s="1072"/>
      <c r="B11" s="1071"/>
      <c r="C11" s="922"/>
      <c r="D11" s="924"/>
    </row>
    <row r="12" spans="1:4" s="916" customFormat="1" ht="11">
      <c r="A12" s="1070" t="s">
        <v>966</v>
      </c>
      <c r="B12" s="1071" t="s">
        <v>1191</v>
      </c>
      <c r="C12" s="922"/>
      <c r="D12" s="924"/>
    </row>
    <row r="13" spans="1:4" s="916" customFormat="1" ht="11">
      <c r="A13" s="1072"/>
      <c r="B13" s="1071" t="s">
        <v>1600</v>
      </c>
      <c r="C13" s="922"/>
      <c r="D13" s="924"/>
    </row>
    <row r="14" spans="1:4" s="916" customFormat="1" ht="11">
      <c r="A14" s="1072"/>
      <c r="B14" s="1071" t="s">
        <v>1192</v>
      </c>
      <c r="C14" s="922"/>
      <c r="D14" s="924"/>
    </row>
    <row r="15" spans="1:4" s="916" customFormat="1" ht="7.9" customHeight="1">
      <c r="A15" s="1072"/>
      <c r="B15" s="1071"/>
      <c r="C15" s="922"/>
      <c r="D15" s="924"/>
    </row>
    <row r="16" spans="1:4" s="916" customFormat="1" ht="11">
      <c r="A16" s="1070" t="s">
        <v>967</v>
      </c>
      <c r="B16" s="1071" t="s">
        <v>1193</v>
      </c>
      <c r="C16" s="922"/>
      <c r="D16" s="924"/>
    </row>
    <row r="17" spans="1:4" s="916" customFormat="1" ht="11">
      <c r="A17" s="1072"/>
      <c r="B17" s="1071" t="s">
        <v>1194</v>
      </c>
      <c r="C17" s="922"/>
      <c r="D17" s="924"/>
    </row>
    <row r="18" spans="1:4" s="916" customFormat="1" ht="7.9" customHeight="1">
      <c r="A18" s="1072"/>
      <c r="B18" s="1071"/>
      <c r="C18" s="922"/>
      <c r="D18" s="924"/>
    </row>
    <row r="19" spans="1:4" s="916" customFormat="1" ht="11">
      <c r="A19" s="1070" t="s">
        <v>1347</v>
      </c>
      <c r="B19" s="1071" t="s">
        <v>709</v>
      </c>
      <c r="C19" s="922"/>
      <c r="D19" s="924"/>
    </row>
    <row r="20" spans="1:4" s="916" customFormat="1" ht="11">
      <c r="A20" s="1072"/>
      <c r="B20" s="1071" t="s">
        <v>710</v>
      </c>
      <c r="C20" s="922"/>
      <c r="D20" s="924"/>
    </row>
    <row r="21" spans="1:4" s="916" customFormat="1" ht="7.9" customHeight="1">
      <c r="A21" s="1072"/>
      <c r="B21" s="1071"/>
      <c r="C21" s="922"/>
      <c r="D21" s="924"/>
    </row>
    <row r="22" spans="1:4" s="916" customFormat="1" ht="11">
      <c r="A22" s="1070" t="s">
        <v>730</v>
      </c>
      <c r="B22" s="1071" t="s">
        <v>711</v>
      </c>
      <c r="C22" s="922"/>
      <c r="D22" s="924"/>
    </row>
    <row r="23" spans="1:4" s="916" customFormat="1" ht="7.9" customHeight="1">
      <c r="A23" s="1072"/>
      <c r="B23" s="1071"/>
      <c r="C23" s="922"/>
      <c r="D23" s="924"/>
    </row>
    <row r="24" spans="1:4" s="916" customFormat="1" ht="11">
      <c r="A24" s="1070" t="s">
        <v>551</v>
      </c>
      <c r="B24" s="1071" t="s">
        <v>712</v>
      </c>
      <c r="C24" s="922"/>
      <c r="D24" s="924"/>
    </row>
    <row r="25" spans="1:4" s="916" customFormat="1" ht="11">
      <c r="A25" s="1072"/>
      <c r="B25" s="1071" t="s">
        <v>1201</v>
      </c>
      <c r="C25" s="922"/>
      <c r="D25" s="924"/>
    </row>
    <row r="26" spans="1:4" s="916" customFormat="1" ht="11">
      <c r="A26" s="1072"/>
      <c r="B26" s="1071" t="s">
        <v>1202</v>
      </c>
      <c r="C26" s="922"/>
      <c r="D26" s="924"/>
    </row>
    <row r="27" spans="1:4" s="916" customFormat="1" ht="11">
      <c r="A27" s="1072"/>
      <c r="B27" s="1071" t="s">
        <v>577</v>
      </c>
      <c r="C27" s="922"/>
      <c r="D27" s="924"/>
    </row>
    <row r="28" spans="1:4" s="916" customFormat="1" ht="7.9" customHeight="1">
      <c r="A28" s="1072"/>
      <c r="B28" s="1071"/>
      <c r="C28" s="922"/>
      <c r="D28" s="924"/>
    </row>
    <row r="29" spans="1:4" s="916" customFormat="1" ht="11">
      <c r="A29" s="1070" t="s">
        <v>578</v>
      </c>
      <c r="B29" s="1071" t="s">
        <v>579</v>
      </c>
      <c r="C29" s="922"/>
      <c r="D29" s="924"/>
    </row>
    <row r="30" spans="1:4" s="916" customFormat="1" ht="11">
      <c r="A30" s="1072"/>
      <c r="B30" s="1071" t="s">
        <v>580</v>
      </c>
      <c r="C30" s="922"/>
      <c r="D30" s="924"/>
    </row>
    <row r="31" spans="1:4" s="916" customFormat="1" ht="7.9" customHeight="1">
      <c r="A31" s="1072"/>
      <c r="B31" s="1071"/>
      <c r="C31" s="922"/>
      <c r="D31" s="924"/>
    </row>
    <row r="32" spans="1:4" s="916" customFormat="1" ht="11">
      <c r="A32" s="1070" t="s">
        <v>581</v>
      </c>
      <c r="B32" s="1071" t="s">
        <v>582</v>
      </c>
      <c r="C32" s="922"/>
      <c r="D32" s="924"/>
    </row>
    <row r="33" spans="1:4" s="916" customFormat="1" ht="11">
      <c r="A33" s="1072"/>
      <c r="B33" s="1071" t="s">
        <v>583</v>
      </c>
      <c r="C33" s="922"/>
      <c r="D33" s="924"/>
    </row>
    <row r="34" spans="1:4" s="916" customFormat="1" ht="11">
      <c r="A34" s="1072"/>
      <c r="B34" s="1071" t="s">
        <v>1211</v>
      </c>
      <c r="C34" s="922"/>
      <c r="D34" s="924"/>
    </row>
    <row r="35" spans="1:4" s="916" customFormat="1" ht="11">
      <c r="A35" s="1072"/>
      <c r="B35" s="1071" t="s">
        <v>1212</v>
      </c>
      <c r="C35" s="922"/>
      <c r="D35" s="924"/>
    </row>
    <row r="36" spans="1:4" s="916" customFormat="1" ht="7.9" customHeight="1">
      <c r="A36" s="1072"/>
      <c r="B36" s="1071"/>
      <c r="C36" s="922"/>
      <c r="D36" s="924"/>
    </row>
    <row r="37" spans="1:4" s="916" customFormat="1" ht="11">
      <c r="A37" s="1070" t="s">
        <v>1213</v>
      </c>
      <c r="B37" s="1071" t="s">
        <v>1214</v>
      </c>
      <c r="C37" s="922"/>
      <c r="D37" s="924"/>
    </row>
    <row r="38" spans="1:4" s="916" customFormat="1" ht="11">
      <c r="A38" s="1072"/>
      <c r="B38" s="1071" t="s">
        <v>1215</v>
      </c>
      <c r="C38" s="922"/>
      <c r="D38" s="924"/>
    </row>
    <row r="39" spans="1:4" s="916" customFormat="1" ht="11">
      <c r="A39" s="1072"/>
      <c r="B39" s="1071" t="s">
        <v>1216</v>
      </c>
      <c r="C39" s="922"/>
      <c r="D39" s="924"/>
    </row>
    <row r="40" spans="1:4" s="916" customFormat="1" ht="7.9" customHeight="1">
      <c r="A40" s="1072"/>
      <c r="B40" s="1071"/>
      <c r="C40" s="922"/>
      <c r="D40" s="924"/>
    </row>
    <row r="41" spans="1:4" s="916" customFormat="1" ht="11">
      <c r="A41" s="1070" t="s">
        <v>1217</v>
      </c>
      <c r="B41" s="1071" t="s">
        <v>1218</v>
      </c>
      <c r="C41" s="922"/>
      <c r="D41" s="924"/>
    </row>
    <row r="42" spans="1:4" s="916" customFormat="1" ht="11">
      <c r="A42" s="1074"/>
      <c r="B42" s="1073" t="s">
        <v>713</v>
      </c>
      <c r="C42" s="922"/>
      <c r="D42" s="924"/>
    </row>
    <row r="43" spans="1:4" s="916" customFormat="1" ht="7.9" customHeight="1">
      <c r="A43" s="1075"/>
      <c r="B43" s="1076"/>
      <c r="C43" s="1077"/>
      <c r="D43" s="1078"/>
    </row>
    <row r="44" spans="1:4" ht="11">
      <c r="A44" s="1067" t="s">
        <v>714</v>
      </c>
      <c r="B44" s="1068"/>
      <c r="C44" s="923"/>
      <c r="D44" s="1069"/>
    </row>
    <row r="45" spans="1:4" ht="7.9" customHeight="1">
      <c r="A45" s="1074"/>
      <c r="B45" s="1079"/>
      <c r="C45" s="925"/>
      <c r="D45" s="924"/>
    </row>
    <row r="46" spans="1:4" s="916" customFormat="1" ht="10.15" customHeight="1">
      <c r="A46" s="929"/>
      <c r="B46" s="1071"/>
      <c r="C46" s="1071"/>
      <c r="D46" s="1080"/>
    </row>
    <row r="47" spans="1:4" ht="10.15" customHeight="1">
      <c r="A47" s="929"/>
      <c r="B47" s="1071"/>
      <c r="C47" s="1071"/>
      <c r="D47" s="1080"/>
    </row>
    <row r="48" spans="1:4" ht="10.15" customHeight="1">
      <c r="A48" s="929"/>
      <c r="B48" s="1071"/>
      <c r="C48" s="1071"/>
      <c r="D48" s="1080"/>
    </row>
    <row r="49" spans="1:6" ht="10.15" customHeight="1">
      <c r="A49" s="929"/>
      <c r="B49" s="1081"/>
      <c r="C49" s="1082"/>
      <c r="D49" s="1080"/>
    </row>
    <row r="50" spans="1:6" ht="10.15" customHeight="1">
      <c r="A50" s="929"/>
      <c r="B50" s="1081"/>
      <c r="C50" s="1083"/>
      <c r="D50" s="1080"/>
    </row>
    <row r="51" spans="1:6" ht="12.5">
      <c r="A51" s="929"/>
      <c r="B51" s="1081"/>
      <c r="C51" s="1084"/>
      <c r="D51" s="1080"/>
    </row>
    <row r="52" spans="1:6" ht="10.15" customHeight="1">
      <c r="A52" s="929"/>
      <c r="B52" s="1081"/>
      <c r="C52" s="1085"/>
      <c r="D52" s="1080"/>
    </row>
    <row r="53" spans="1:6">
      <c r="A53" s="929"/>
      <c r="B53" s="1081"/>
      <c r="C53" s="1085"/>
      <c r="D53" s="1080"/>
    </row>
    <row r="54" spans="1:6">
      <c r="A54" s="929"/>
      <c r="B54" s="1081"/>
      <c r="C54" s="1085"/>
      <c r="D54" s="1080"/>
    </row>
    <row r="55" spans="1:6">
      <c r="A55" s="929"/>
      <c r="B55" s="1081"/>
      <c r="C55" s="1085"/>
      <c r="D55" s="1080"/>
    </row>
    <row r="56" spans="1:6">
      <c r="A56" s="929"/>
      <c r="B56" s="925"/>
      <c r="C56" s="1085"/>
      <c r="D56" s="1086"/>
    </row>
    <row r="57" spans="1:6">
      <c r="A57" s="929"/>
      <c r="B57" s="925"/>
      <c r="C57" s="1085"/>
      <c r="D57" s="924"/>
      <c r="E57" s="1087"/>
      <c r="F57" s="1087"/>
    </row>
    <row r="58" spans="1:6">
      <c r="A58" s="929"/>
      <c r="B58" s="925"/>
      <c r="C58" s="1085"/>
      <c r="D58" s="1086"/>
      <c r="E58" s="1087"/>
      <c r="F58" s="1087"/>
    </row>
    <row r="59" spans="1:6">
      <c r="A59" s="929"/>
      <c r="B59" s="925"/>
      <c r="C59" s="1085"/>
      <c r="D59" s="1086"/>
      <c r="E59" s="1087"/>
      <c r="F59" s="1087"/>
    </row>
    <row r="60" spans="1:6">
      <c r="A60" s="929"/>
      <c r="B60" s="925"/>
      <c r="C60" s="1085"/>
      <c r="D60" s="1086"/>
      <c r="E60" s="1087"/>
      <c r="F60" s="1087"/>
    </row>
    <row r="61" spans="1:6">
      <c r="A61" s="929"/>
      <c r="B61" s="925"/>
      <c r="C61" s="1085"/>
      <c r="D61" s="924"/>
    </row>
    <row r="62" spans="1:6">
      <c r="A62" s="929"/>
      <c r="B62" s="925"/>
      <c r="C62" s="1085"/>
      <c r="D62" s="1086"/>
      <c r="F62" s="1087"/>
    </row>
    <row r="63" spans="1:6">
      <c r="A63" s="929"/>
      <c r="B63" s="925"/>
      <c r="C63" s="1085"/>
      <c r="D63" s="1086"/>
      <c r="E63" s="1087"/>
      <c r="F63" s="1087"/>
    </row>
    <row r="64" spans="1:6">
      <c r="A64" s="929"/>
      <c r="B64" s="925"/>
      <c r="C64" s="1085"/>
      <c r="D64" s="924"/>
    </row>
    <row r="65" spans="1:6">
      <c r="A65" s="929"/>
      <c r="B65" s="925"/>
      <c r="C65" s="1088"/>
      <c r="D65" s="924"/>
    </row>
    <row r="66" spans="1:6">
      <c r="A66" s="929"/>
      <c r="B66" s="925"/>
      <c r="C66" s="1088"/>
      <c r="D66" s="1086"/>
      <c r="E66" s="1087"/>
    </row>
    <row r="67" spans="1:6">
      <c r="A67" s="929"/>
      <c r="B67" s="925"/>
      <c r="C67" s="1088"/>
      <c r="D67" s="1086"/>
    </row>
    <row r="68" spans="1:6">
      <c r="A68" s="929"/>
      <c r="B68" s="925"/>
      <c r="C68" s="1088"/>
      <c r="D68" s="1086"/>
    </row>
    <row r="69" spans="1:6">
      <c r="A69" s="929"/>
      <c r="B69" s="925"/>
      <c r="C69" s="1088"/>
      <c r="D69" s="1086"/>
      <c r="E69" s="1087"/>
      <c r="F69" s="1087"/>
    </row>
    <row r="70" spans="1:6">
      <c r="A70" s="929"/>
      <c r="B70" s="925"/>
      <c r="C70" s="1088"/>
      <c r="D70" s="1086"/>
      <c r="E70" s="1087"/>
      <c r="F70" s="1087"/>
    </row>
    <row r="71" spans="1:6">
      <c r="A71" s="929"/>
      <c r="B71" s="925"/>
      <c r="C71" s="925"/>
      <c r="D71" s="924"/>
    </row>
    <row r="72" spans="1:6">
      <c r="A72" s="929"/>
      <c r="B72" s="925"/>
      <c r="C72" s="925"/>
      <c r="D72" s="924"/>
    </row>
    <row r="73" spans="1:6" ht="11" thickBot="1">
      <c r="A73" s="1089"/>
      <c r="B73" s="935"/>
      <c r="C73" s="935"/>
      <c r="D73" s="937"/>
    </row>
    <row r="74" spans="1:6" s="1091" customFormat="1" ht="11.5">
      <c r="A74" s="1065" t="s">
        <v>195</v>
      </c>
      <c r="B74" s="1090"/>
      <c r="C74" s="1090"/>
      <c r="D74" s="1090"/>
    </row>
    <row r="75" spans="1:6">
      <c r="A75" s="940"/>
      <c r="B75" s="940"/>
      <c r="C75" s="940"/>
      <c r="D75" s="940"/>
    </row>
    <row r="76" spans="1:6">
      <c r="A76" s="940"/>
      <c r="B76" s="940"/>
      <c r="C76" s="940"/>
      <c r="D76" s="940"/>
    </row>
    <row r="77" spans="1:6">
      <c r="A77" s="940"/>
      <c r="B77" s="940"/>
      <c r="C77" s="940"/>
      <c r="D77" s="940"/>
    </row>
    <row r="78" spans="1:6">
      <c r="A78" s="940"/>
      <c r="B78" s="940"/>
      <c r="C78" s="940"/>
      <c r="D78" s="940"/>
    </row>
    <row r="79" spans="1:6">
      <c r="A79" s="940"/>
      <c r="B79" s="940"/>
      <c r="C79" s="940"/>
      <c r="D79" s="940"/>
    </row>
    <row r="80" spans="1:6">
      <c r="A80" s="940"/>
      <c r="B80" s="940"/>
      <c r="C80" s="940"/>
      <c r="D80" s="940"/>
    </row>
    <row r="81" spans="1:4">
      <c r="A81" s="940"/>
      <c r="B81" s="940"/>
      <c r="C81" s="940"/>
      <c r="D81" s="940"/>
    </row>
    <row r="82" spans="1:4">
      <c r="A82" s="940"/>
      <c r="B82" s="940"/>
      <c r="C82" s="940"/>
      <c r="D82" s="940"/>
    </row>
    <row r="83" spans="1:4">
      <c r="A83" s="940"/>
      <c r="B83" s="940"/>
      <c r="C83" s="940"/>
      <c r="D83" s="940"/>
    </row>
    <row r="84" spans="1:4">
      <c r="A84" s="940"/>
      <c r="B84" s="940"/>
      <c r="C84" s="940"/>
      <c r="D84" s="940"/>
    </row>
    <row r="85" spans="1:4">
      <c r="A85" s="940"/>
      <c r="B85" s="940"/>
      <c r="C85" s="940"/>
      <c r="D85" s="940"/>
    </row>
    <row r="86" spans="1:4">
      <c r="A86" s="940"/>
      <c r="B86" s="940"/>
      <c r="C86" s="940"/>
      <c r="D86" s="940"/>
    </row>
    <row r="87" spans="1:4">
      <c r="A87" s="940"/>
      <c r="B87" s="940"/>
      <c r="C87" s="940"/>
      <c r="D87" s="940"/>
    </row>
    <row r="88" spans="1:4">
      <c r="A88" s="940"/>
      <c r="B88" s="940"/>
      <c r="C88" s="940"/>
      <c r="D88" s="940"/>
    </row>
    <row r="89" spans="1:4">
      <c r="A89" s="940"/>
      <c r="B89" s="940"/>
      <c r="C89" s="940"/>
      <c r="D89" s="940"/>
    </row>
    <row r="90" spans="1:4">
      <c r="A90" s="940"/>
      <c r="B90" s="940"/>
      <c r="C90" s="940"/>
      <c r="D90" s="940"/>
    </row>
    <row r="91" spans="1:4">
      <c r="A91" s="940"/>
      <c r="B91" s="940"/>
      <c r="C91" s="940"/>
      <c r="D91" s="940"/>
    </row>
    <row r="92" spans="1:4">
      <c r="A92" s="940"/>
      <c r="B92" s="940"/>
      <c r="C92" s="940"/>
      <c r="D92" s="940"/>
    </row>
    <row r="93" spans="1:4">
      <c r="A93" s="940"/>
      <c r="B93" s="940"/>
      <c r="C93" s="940"/>
      <c r="D93" s="940"/>
    </row>
    <row r="94" spans="1:4">
      <c r="A94" s="940"/>
      <c r="B94" s="940"/>
      <c r="C94" s="940"/>
      <c r="D94" s="940"/>
    </row>
    <row r="95" spans="1:4">
      <c r="A95" s="940"/>
      <c r="B95" s="940"/>
      <c r="C95" s="940"/>
      <c r="D95" s="940"/>
    </row>
    <row r="96" spans="1:4">
      <c r="A96" s="940"/>
      <c r="B96" s="940"/>
      <c r="C96" s="940"/>
      <c r="D96" s="940"/>
    </row>
    <row r="97" spans="1:7">
      <c r="A97" s="940"/>
      <c r="B97" s="940"/>
      <c r="C97" s="940"/>
      <c r="D97" s="940"/>
    </row>
    <row r="98" spans="1:7">
      <c r="A98" s="940"/>
      <c r="B98" s="940"/>
      <c r="C98" s="940"/>
      <c r="D98" s="940"/>
      <c r="F98" s="943"/>
      <c r="G98" s="943"/>
    </row>
    <row r="99" spans="1:7">
      <c r="A99" s="940"/>
      <c r="B99" s="940"/>
      <c r="C99" s="940"/>
      <c r="D99" s="940"/>
      <c r="G99" s="943"/>
    </row>
    <row r="100" spans="1:7">
      <c r="A100" s="940"/>
      <c r="B100" s="940"/>
      <c r="C100" s="940"/>
      <c r="D100" s="940"/>
      <c r="G100" s="943"/>
    </row>
    <row r="101" spans="1:7">
      <c r="A101" s="940"/>
      <c r="B101" s="940"/>
      <c r="C101" s="940"/>
      <c r="D101" s="940"/>
      <c r="G101" s="943"/>
    </row>
    <row r="102" spans="1:7">
      <c r="A102" s="940"/>
      <c r="B102" s="940"/>
      <c r="C102" s="940"/>
      <c r="D102" s="940"/>
      <c r="F102" s="943"/>
      <c r="G102" s="943"/>
    </row>
    <row r="103" spans="1:7">
      <c r="A103" s="940"/>
      <c r="B103" s="940"/>
      <c r="C103" s="940"/>
      <c r="D103" s="940"/>
      <c r="G103" s="943"/>
    </row>
    <row r="104" spans="1:7">
      <c r="G104" s="943"/>
    </row>
    <row r="105" spans="1:7">
      <c r="F105" s="943"/>
      <c r="G105" s="943"/>
    </row>
    <row r="106" spans="1:7">
      <c r="G106" s="943"/>
    </row>
    <row r="107" spans="1:7">
      <c r="F107" s="943"/>
      <c r="G107" s="943"/>
    </row>
    <row r="108" spans="1:7">
      <c r="G108" s="943"/>
    </row>
    <row r="132" spans="15:15">
      <c r="O132" s="944"/>
    </row>
    <row r="160" spans="8:13">
      <c r="H160" s="944"/>
      <c r="M160" s="944"/>
    </row>
    <row r="161" spans="13:13">
      <c r="M161" s="944"/>
    </row>
  </sheetData>
  <phoneticPr fontId="53" type="noConversion"/>
  <printOptions horizontalCentered="1" verticalCentered="1"/>
  <pageMargins left="0.4" right="0.4" top="0.35" bottom="0.05" header="0" footer="0"/>
  <pageSetup orientation="portrait" horizontalDpi="4294967292" verticalDpi="300" r:id="rId1"/>
  <headerFooter alignWithMargins="0"/>
</worksheet>
</file>

<file path=xl/worksheets/sheet38.xml><?xml version="1.0" encoding="utf-8"?>
<worksheet xmlns="http://schemas.openxmlformats.org/spreadsheetml/2006/main" xmlns:r="http://schemas.openxmlformats.org/officeDocument/2006/relationships">
  <sheetPr codeName="Sheet36">
    <tabColor rgb="FF92D050"/>
    <pageSetUpPr fitToPage="1"/>
  </sheetPr>
  <dimension ref="A1:H56"/>
  <sheetViews>
    <sheetView showGridLines="0" workbookViewId="0"/>
  </sheetViews>
  <sheetFormatPr defaultColWidth="10.7265625" defaultRowHeight="13"/>
  <cols>
    <col min="1" max="1" width="4" style="1102" customWidth="1"/>
    <col min="2" max="2" width="4.81640625" style="1102" customWidth="1"/>
    <col min="3" max="3" width="37.7265625" style="1102" customWidth="1"/>
    <col min="4" max="6" width="15.54296875" style="1149" customWidth="1"/>
    <col min="7" max="7" width="4.1796875" style="1102" customWidth="1"/>
    <col min="8" max="256" width="10.7265625" style="1102"/>
    <col min="257" max="257" width="4" style="1102" customWidth="1"/>
    <col min="258" max="258" width="4.81640625" style="1102" customWidth="1"/>
    <col min="259" max="259" width="37.7265625" style="1102" customWidth="1"/>
    <col min="260" max="262" width="15.54296875" style="1102" customWidth="1"/>
    <col min="263" max="263" width="4.1796875" style="1102" customWidth="1"/>
    <col min="264" max="512" width="10.7265625" style="1102"/>
    <col min="513" max="513" width="4" style="1102" customWidth="1"/>
    <col min="514" max="514" width="4.81640625" style="1102" customWidth="1"/>
    <col min="515" max="515" width="37.7265625" style="1102" customWidth="1"/>
    <col min="516" max="518" width="15.54296875" style="1102" customWidth="1"/>
    <col min="519" max="519" width="4.1796875" style="1102" customWidth="1"/>
    <col min="520" max="768" width="10.7265625" style="1102"/>
    <col min="769" max="769" width="4" style="1102" customWidth="1"/>
    <col min="770" max="770" width="4.81640625" style="1102" customWidth="1"/>
    <col min="771" max="771" width="37.7265625" style="1102" customWidth="1"/>
    <col min="772" max="774" width="15.54296875" style="1102" customWidth="1"/>
    <col min="775" max="775" width="4.1796875" style="1102" customWidth="1"/>
    <col min="776" max="1024" width="10.7265625" style="1102"/>
    <col min="1025" max="1025" width="4" style="1102" customWidth="1"/>
    <col min="1026" max="1026" width="4.81640625" style="1102" customWidth="1"/>
    <col min="1027" max="1027" width="37.7265625" style="1102" customWidth="1"/>
    <col min="1028" max="1030" width="15.54296875" style="1102" customWidth="1"/>
    <col min="1031" max="1031" width="4.1796875" style="1102" customWidth="1"/>
    <col min="1032" max="1280" width="10.7265625" style="1102"/>
    <col min="1281" max="1281" width="4" style="1102" customWidth="1"/>
    <col min="1282" max="1282" width="4.81640625" style="1102" customWidth="1"/>
    <col min="1283" max="1283" width="37.7265625" style="1102" customWidth="1"/>
    <col min="1284" max="1286" width="15.54296875" style="1102" customWidth="1"/>
    <col min="1287" max="1287" width="4.1796875" style="1102" customWidth="1"/>
    <col min="1288" max="1536" width="10.7265625" style="1102"/>
    <col min="1537" max="1537" width="4" style="1102" customWidth="1"/>
    <col min="1538" max="1538" width="4.81640625" style="1102" customWidth="1"/>
    <col min="1539" max="1539" width="37.7265625" style="1102" customWidth="1"/>
    <col min="1540" max="1542" width="15.54296875" style="1102" customWidth="1"/>
    <col min="1543" max="1543" width="4.1796875" style="1102" customWidth="1"/>
    <col min="1544" max="1792" width="10.7265625" style="1102"/>
    <col min="1793" max="1793" width="4" style="1102" customWidth="1"/>
    <col min="1794" max="1794" width="4.81640625" style="1102" customWidth="1"/>
    <col min="1795" max="1795" width="37.7265625" style="1102" customWidth="1"/>
    <col min="1796" max="1798" width="15.54296875" style="1102" customWidth="1"/>
    <col min="1799" max="1799" width="4.1796875" style="1102" customWidth="1"/>
    <col min="1800" max="2048" width="10.7265625" style="1102"/>
    <col min="2049" max="2049" width="4" style="1102" customWidth="1"/>
    <col min="2050" max="2050" width="4.81640625" style="1102" customWidth="1"/>
    <col min="2051" max="2051" width="37.7265625" style="1102" customWidth="1"/>
    <col min="2052" max="2054" width="15.54296875" style="1102" customWidth="1"/>
    <col min="2055" max="2055" width="4.1796875" style="1102" customWidth="1"/>
    <col min="2056" max="2304" width="10.7265625" style="1102"/>
    <col min="2305" max="2305" width="4" style="1102" customWidth="1"/>
    <col min="2306" max="2306" width="4.81640625" style="1102" customWidth="1"/>
    <col min="2307" max="2307" width="37.7265625" style="1102" customWidth="1"/>
    <col min="2308" max="2310" width="15.54296875" style="1102" customWidth="1"/>
    <col min="2311" max="2311" width="4.1796875" style="1102" customWidth="1"/>
    <col min="2312" max="2560" width="10.7265625" style="1102"/>
    <col min="2561" max="2561" width="4" style="1102" customWidth="1"/>
    <col min="2562" max="2562" width="4.81640625" style="1102" customWidth="1"/>
    <col min="2563" max="2563" width="37.7265625" style="1102" customWidth="1"/>
    <col min="2564" max="2566" width="15.54296875" style="1102" customWidth="1"/>
    <col min="2567" max="2567" width="4.1796875" style="1102" customWidth="1"/>
    <col min="2568" max="2816" width="10.7265625" style="1102"/>
    <col min="2817" max="2817" width="4" style="1102" customWidth="1"/>
    <col min="2818" max="2818" width="4.81640625" style="1102" customWidth="1"/>
    <col min="2819" max="2819" width="37.7265625" style="1102" customWidth="1"/>
    <col min="2820" max="2822" width="15.54296875" style="1102" customWidth="1"/>
    <col min="2823" max="2823" width="4.1796875" style="1102" customWidth="1"/>
    <col min="2824" max="3072" width="10.7265625" style="1102"/>
    <col min="3073" max="3073" width="4" style="1102" customWidth="1"/>
    <col min="3074" max="3074" width="4.81640625" style="1102" customWidth="1"/>
    <col min="3075" max="3075" width="37.7265625" style="1102" customWidth="1"/>
    <col min="3076" max="3078" width="15.54296875" style="1102" customWidth="1"/>
    <col min="3079" max="3079" width="4.1796875" style="1102" customWidth="1"/>
    <col min="3080" max="3328" width="10.7265625" style="1102"/>
    <col min="3329" max="3329" width="4" style="1102" customWidth="1"/>
    <col min="3330" max="3330" width="4.81640625" style="1102" customWidth="1"/>
    <col min="3331" max="3331" width="37.7265625" style="1102" customWidth="1"/>
    <col min="3332" max="3334" width="15.54296875" style="1102" customWidth="1"/>
    <col min="3335" max="3335" width="4.1796875" style="1102" customWidth="1"/>
    <col min="3336" max="3584" width="10.7265625" style="1102"/>
    <col min="3585" max="3585" width="4" style="1102" customWidth="1"/>
    <col min="3586" max="3586" width="4.81640625" style="1102" customWidth="1"/>
    <col min="3587" max="3587" width="37.7265625" style="1102" customWidth="1"/>
    <col min="3588" max="3590" width="15.54296875" style="1102" customWidth="1"/>
    <col min="3591" max="3591" width="4.1796875" style="1102" customWidth="1"/>
    <col min="3592" max="3840" width="10.7265625" style="1102"/>
    <col min="3841" max="3841" width="4" style="1102" customWidth="1"/>
    <col min="3842" max="3842" width="4.81640625" style="1102" customWidth="1"/>
    <col min="3843" max="3843" width="37.7265625" style="1102" customWidth="1"/>
    <col min="3844" max="3846" width="15.54296875" style="1102" customWidth="1"/>
    <col min="3847" max="3847" width="4.1796875" style="1102" customWidth="1"/>
    <col min="3848" max="4096" width="10.7265625" style="1102"/>
    <col min="4097" max="4097" width="4" style="1102" customWidth="1"/>
    <col min="4098" max="4098" width="4.81640625" style="1102" customWidth="1"/>
    <col min="4099" max="4099" width="37.7265625" style="1102" customWidth="1"/>
    <col min="4100" max="4102" width="15.54296875" style="1102" customWidth="1"/>
    <col min="4103" max="4103" width="4.1796875" style="1102" customWidth="1"/>
    <col min="4104" max="4352" width="10.7265625" style="1102"/>
    <col min="4353" max="4353" width="4" style="1102" customWidth="1"/>
    <col min="4354" max="4354" width="4.81640625" style="1102" customWidth="1"/>
    <col min="4355" max="4355" width="37.7265625" style="1102" customWidth="1"/>
    <col min="4356" max="4358" width="15.54296875" style="1102" customWidth="1"/>
    <col min="4359" max="4359" width="4.1796875" style="1102" customWidth="1"/>
    <col min="4360" max="4608" width="10.7265625" style="1102"/>
    <col min="4609" max="4609" width="4" style="1102" customWidth="1"/>
    <col min="4610" max="4610" width="4.81640625" style="1102" customWidth="1"/>
    <col min="4611" max="4611" width="37.7265625" style="1102" customWidth="1"/>
    <col min="4612" max="4614" width="15.54296875" style="1102" customWidth="1"/>
    <col min="4615" max="4615" width="4.1796875" style="1102" customWidth="1"/>
    <col min="4616" max="4864" width="10.7265625" style="1102"/>
    <col min="4865" max="4865" width="4" style="1102" customWidth="1"/>
    <col min="4866" max="4866" width="4.81640625" style="1102" customWidth="1"/>
    <col min="4867" max="4867" width="37.7265625" style="1102" customWidth="1"/>
    <col min="4868" max="4870" width="15.54296875" style="1102" customWidth="1"/>
    <col min="4871" max="4871" width="4.1796875" style="1102" customWidth="1"/>
    <col min="4872" max="5120" width="10.7265625" style="1102"/>
    <col min="5121" max="5121" width="4" style="1102" customWidth="1"/>
    <col min="5122" max="5122" width="4.81640625" style="1102" customWidth="1"/>
    <col min="5123" max="5123" width="37.7265625" style="1102" customWidth="1"/>
    <col min="5124" max="5126" width="15.54296875" style="1102" customWidth="1"/>
    <col min="5127" max="5127" width="4.1796875" style="1102" customWidth="1"/>
    <col min="5128" max="5376" width="10.7265625" style="1102"/>
    <col min="5377" max="5377" width="4" style="1102" customWidth="1"/>
    <col min="5378" max="5378" width="4.81640625" style="1102" customWidth="1"/>
    <col min="5379" max="5379" width="37.7265625" style="1102" customWidth="1"/>
    <col min="5380" max="5382" width="15.54296875" style="1102" customWidth="1"/>
    <col min="5383" max="5383" width="4.1796875" style="1102" customWidth="1"/>
    <col min="5384" max="5632" width="10.7265625" style="1102"/>
    <col min="5633" max="5633" width="4" style="1102" customWidth="1"/>
    <col min="5634" max="5634" width="4.81640625" style="1102" customWidth="1"/>
    <col min="5635" max="5635" width="37.7265625" style="1102" customWidth="1"/>
    <col min="5636" max="5638" width="15.54296875" style="1102" customWidth="1"/>
    <col min="5639" max="5639" width="4.1796875" style="1102" customWidth="1"/>
    <col min="5640" max="5888" width="10.7265625" style="1102"/>
    <col min="5889" max="5889" width="4" style="1102" customWidth="1"/>
    <col min="5890" max="5890" width="4.81640625" style="1102" customWidth="1"/>
    <col min="5891" max="5891" width="37.7265625" style="1102" customWidth="1"/>
    <col min="5892" max="5894" width="15.54296875" style="1102" customWidth="1"/>
    <col min="5895" max="5895" width="4.1796875" style="1102" customWidth="1"/>
    <col min="5896" max="6144" width="10.7265625" style="1102"/>
    <col min="6145" max="6145" width="4" style="1102" customWidth="1"/>
    <col min="6146" max="6146" width="4.81640625" style="1102" customWidth="1"/>
    <col min="6147" max="6147" width="37.7265625" style="1102" customWidth="1"/>
    <col min="6148" max="6150" width="15.54296875" style="1102" customWidth="1"/>
    <col min="6151" max="6151" width="4.1796875" style="1102" customWidth="1"/>
    <col min="6152" max="6400" width="10.7265625" style="1102"/>
    <col min="6401" max="6401" width="4" style="1102" customWidth="1"/>
    <col min="6402" max="6402" width="4.81640625" style="1102" customWidth="1"/>
    <col min="6403" max="6403" width="37.7265625" style="1102" customWidth="1"/>
    <col min="6404" max="6406" width="15.54296875" style="1102" customWidth="1"/>
    <col min="6407" max="6407" width="4.1796875" style="1102" customWidth="1"/>
    <col min="6408" max="6656" width="10.7265625" style="1102"/>
    <col min="6657" max="6657" width="4" style="1102" customWidth="1"/>
    <col min="6658" max="6658" width="4.81640625" style="1102" customWidth="1"/>
    <col min="6659" max="6659" width="37.7265625" style="1102" customWidth="1"/>
    <col min="6660" max="6662" width="15.54296875" style="1102" customWidth="1"/>
    <col min="6663" max="6663" width="4.1796875" style="1102" customWidth="1"/>
    <col min="6664" max="6912" width="10.7265625" style="1102"/>
    <col min="6913" max="6913" width="4" style="1102" customWidth="1"/>
    <col min="6914" max="6914" width="4.81640625" style="1102" customWidth="1"/>
    <col min="6915" max="6915" width="37.7265625" style="1102" customWidth="1"/>
    <col min="6916" max="6918" width="15.54296875" style="1102" customWidth="1"/>
    <col min="6919" max="6919" width="4.1796875" style="1102" customWidth="1"/>
    <col min="6920" max="7168" width="10.7265625" style="1102"/>
    <col min="7169" max="7169" width="4" style="1102" customWidth="1"/>
    <col min="7170" max="7170" width="4.81640625" style="1102" customWidth="1"/>
    <col min="7171" max="7171" width="37.7265625" style="1102" customWidth="1"/>
    <col min="7172" max="7174" width="15.54296875" style="1102" customWidth="1"/>
    <col min="7175" max="7175" width="4.1796875" style="1102" customWidth="1"/>
    <col min="7176" max="7424" width="10.7265625" style="1102"/>
    <col min="7425" max="7425" width="4" style="1102" customWidth="1"/>
    <col min="7426" max="7426" width="4.81640625" style="1102" customWidth="1"/>
    <col min="7427" max="7427" width="37.7265625" style="1102" customWidth="1"/>
    <col min="7428" max="7430" width="15.54296875" style="1102" customWidth="1"/>
    <col min="7431" max="7431" width="4.1796875" style="1102" customWidth="1"/>
    <col min="7432" max="7680" width="10.7265625" style="1102"/>
    <col min="7681" max="7681" width="4" style="1102" customWidth="1"/>
    <col min="7682" max="7682" width="4.81640625" style="1102" customWidth="1"/>
    <col min="7683" max="7683" width="37.7265625" style="1102" customWidth="1"/>
    <col min="7684" max="7686" width="15.54296875" style="1102" customWidth="1"/>
    <col min="7687" max="7687" width="4.1796875" style="1102" customWidth="1"/>
    <col min="7688" max="7936" width="10.7265625" style="1102"/>
    <col min="7937" max="7937" width="4" style="1102" customWidth="1"/>
    <col min="7938" max="7938" width="4.81640625" style="1102" customWidth="1"/>
    <col min="7939" max="7939" width="37.7265625" style="1102" customWidth="1"/>
    <col min="7940" max="7942" width="15.54296875" style="1102" customWidth="1"/>
    <col min="7943" max="7943" width="4.1796875" style="1102" customWidth="1"/>
    <col min="7944" max="8192" width="10.7265625" style="1102"/>
    <col min="8193" max="8193" width="4" style="1102" customWidth="1"/>
    <col min="8194" max="8194" width="4.81640625" style="1102" customWidth="1"/>
    <col min="8195" max="8195" width="37.7265625" style="1102" customWidth="1"/>
    <col min="8196" max="8198" width="15.54296875" style="1102" customWidth="1"/>
    <col min="8199" max="8199" width="4.1796875" style="1102" customWidth="1"/>
    <col min="8200" max="8448" width="10.7265625" style="1102"/>
    <col min="8449" max="8449" width="4" style="1102" customWidth="1"/>
    <col min="8450" max="8450" width="4.81640625" style="1102" customWidth="1"/>
    <col min="8451" max="8451" width="37.7265625" style="1102" customWidth="1"/>
    <col min="8452" max="8454" width="15.54296875" style="1102" customWidth="1"/>
    <col min="8455" max="8455" width="4.1796875" style="1102" customWidth="1"/>
    <col min="8456" max="8704" width="10.7265625" style="1102"/>
    <col min="8705" max="8705" width="4" style="1102" customWidth="1"/>
    <col min="8706" max="8706" width="4.81640625" style="1102" customWidth="1"/>
    <col min="8707" max="8707" width="37.7265625" style="1102" customWidth="1"/>
    <col min="8708" max="8710" width="15.54296875" style="1102" customWidth="1"/>
    <col min="8711" max="8711" width="4.1796875" style="1102" customWidth="1"/>
    <col min="8712" max="8960" width="10.7265625" style="1102"/>
    <col min="8961" max="8961" width="4" style="1102" customWidth="1"/>
    <col min="8962" max="8962" width="4.81640625" style="1102" customWidth="1"/>
    <col min="8963" max="8963" width="37.7265625" style="1102" customWidth="1"/>
    <col min="8964" max="8966" width="15.54296875" style="1102" customWidth="1"/>
    <col min="8967" max="8967" width="4.1796875" style="1102" customWidth="1"/>
    <col min="8968" max="9216" width="10.7265625" style="1102"/>
    <col min="9217" max="9217" width="4" style="1102" customWidth="1"/>
    <col min="9218" max="9218" width="4.81640625" style="1102" customWidth="1"/>
    <col min="9219" max="9219" width="37.7265625" style="1102" customWidth="1"/>
    <col min="9220" max="9222" width="15.54296875" style="1102" customWidth="1"/>
    <col min="9223" max="9223" width="4.1796875" style="1102" customWidth="1"/>
    <col min="9224" max="9472" width="10.7265625" style="1102"/>
    <col min="9473" max="9473" width="4" style="1102" customWidth="1"/>
    <col min="9474" max="9474" width="4.81640625" style="1102" customWidth="1"/>
    <col min="9475" max="9475" width="37.7265625" style="1102" customWidth="1"/>
    <col min="9476" max="9478" width="15.54296875" style="1102" customWidth="1"/>
    <col min="9479" max="9479" width="4.1796875" style="1102" customWidth="1"/>
    <col min="9480" max="9728" width="10.7265625" style="1102"/>
    <col min="9729" max="9729" width="4" style="1102" customWidth="1"/>
    <col min="9730" max="9730" width="4.81640625" style="1102" customWidth="1"/>
    <col min="9731" max="9731" width="37.7265625" style="1102" customWidth="1"/>
    <col min="9732" max="9734" width="15.54296875" style="1102" customWidth="1"/>
    <col min="9735" max="9735" width="4.1796875" style="1102" customWidth="1"/>
    <col min="9736" max="9984" width="10.7265625" style="1102"/>
    <col min="9985" max="9985" width="4" style="1102" customWidth="1"/>
    <col min="9986" max="9986" width="4.81640625" style="1102" customWidth="1"/>
    <col min="9987" max="9987" width="37.7265625" style="1102" customWidth="1"/>
    <col min="9988" max="9990" width="15.54296875" style="1102" customWidth="1"/>
    <col min="9991" max="9991" width="4.1796875" style="1102" customWidth="1"/>
    <col min="9992" max="10240" width="10.7265625" style="1102"/>
    <col min="10241" max="10241" width="4" style="1102" customWidth="1"/>
    <col min="10242" max="10242" width="4.81640625" style="1102" customWidth="1"/>
    <col min="10243" max="10243" width="37.7265625" style="1102" customWidth="1"/>
    <col min="10244" max="10246" width="15.54296875" style="1102" customWidth="1"/>
    <col min="10247" max="10247" width="4.1796875" style="1102" customWidth="1"/>
    <col min="10248" max="10496" width="10.7265625" style="1102"/>
    <col min="10497" max="10497" width="4" style="1102" customWidth="1"/>
    <col min="10498" max="10498" width="4.81640625" style="1102" customWidth="1"/>
    <col min="10499" max="10499" width="37.7265625" style="1102" customWidth="1"/>
    <col min="10500" max="10502" width="15.54296875" style="1102" customWidth="1"/>
    <col min="10503" max="10503" width="4.1796875" style="1102" customWidth="1"/>
    <col min="10504" max="10752" width="10.7265625" style="1102"/>
    <col min="10753" max="10753" width="4" style="1102" customWidth="1"/>
    <col min="10754" max="10754" width="4.81640625" style="1102" customWidth="1"/>
    <col min="10755" max="10755" width="37.7265625" style="1102" customWidth="1"/>
    <col min="10756" max="10758" width="15.54296875" style="1102" customWidth="1"/>
    <col min="10759" max="10759" width="4.1796875" style="1102" customWidth="1"/>
    <col min="10760" max="11008" width="10.7265625" style="1102"/>
    <col min="11009" max="11009" width="4" style="1102" customWidth="1"/>
    <col min="11010" max="11010" width="4.81640625" style="1102" customWidth="1"/>
    <col min="11011" max="11011" width="37.7265625" style="1102" customWidth="1"/>
    <col min="11012" max="11014" width="15.54296875" style="1102" customWidth="1"/>
    <col min="11015" max="11015" width="4.1796875" style="1102" customWidth="1"/>
    <col min="11016" max="11264" width="10.7265625" style="1102"/>
    <col min="11265" max="11265" width="4" style="1102" customWidth="1"/>
    <col min="11266" max="11266" width="4.81640625" style="1102" customWidth="1"/>
    <col min="11267" max="11267" width="37.7265625" style="1102" customWidth="1"/>
    <col min="11268" max="11270" width="15.54296875" style="1102" customWidth="1"/>
    <col min="11271" max="11271" width="4.1796875" style="1102" customWidth="1"/>
    <col min="11272" max="11520" width="10.7265625" style="1102"/>
    <col min="11521" max="11521" width="4" style="1102" customWidth="1"/>
    <col min="11522" max="11522" width="4.81640625" style="1102" customWidth="1"/>
    <col min="11523" max="11523" width="37.7265625" style="1102" customWidth="1"/>
    <col min="11524" max="11526" width="15.54296875" style="1102" customWidth="1"/>
    <col min="11527" max="11527" width="4.1796875" style="1102" customWidth="1"/>
    <col min="11528" max="11776" width="10.7265625" style="1102"/>
    <col min="11777" max="11777" width="4" style="1102" customWidth="1"/>
    <col min="11778" max="11778" width="4.81640625" style="1102" customWidth="1"/>
    <col min="11779" max="11779" width="37.7265625" style="1102" customWidth="1"/>
    <col min="11780" max="11782" width="15.54296875" style="1102" customWidth="1"/>
    <col min="11783" max="11783" width="4.1796875" style="1102" customWidth="1"/>
    <col min="11784" max="12032" width="10.7265625" style="1102"/>
    <col min="12033" max="12033" width="4" style="1102" customWidth="1"/>
    <col min="12034" max="12034" width="4.81640625" style="1102" customWidth="1"/>
    <col min="12035" max="12035" width="37.7265625" style="1102" customWidth="1"/>
    <col min="12036" max="12038" width="15.54296875" style="1102" customWidth="1"/>
    <col min="12039" max="12039" width="4.1796875" style="1102" customWidth="1"/>
    <col min="12040" max="12288" width="10.7265625" style="1102"/>
    <col min="12289" max="12289" width="4" style="1102" customWidth="1"/>
    <col min="12290" max="12290" width="4.81640625" style="1102" customWidth="1"/>
    <col min="12291" max="12291" width="37.7265625" style="1102" customWidth="1"/>
    <col min="12292" max="12294" width="15.54296875" style="1102" customWidth="1"/>
    <col min="12295" max="12295" width="4.1796875" style="1102" customWidth="1"/>
    <col min="12296" max="12544" width="10.7265625" style="1102"/>
    <col min="12545" max="12545" width="4" style="1102" customWidth="1"/>
    <col min="12546" max="12546" width="4.81640625" style="1102" customWidth="1"/>
    <col min="12547" max="12547" width="37.7265625" style="1102" customWidth="1"/>
    <col min="12548" max="12550" width="15.54296875" style="1102" customWidth="1"/>
    <col min="12551" max="12551" width="4.1796875" style="1102" customWidth="1"/>
    <col min="12552" max="12800" width="10.7265625" style="1102"/>
    <col min="12801" max="12801" width="4" style="1102" customWidth="1"/>
    <col min="12802" max="12802" width="4.81640625" style="1102" customWidth="1"/>
    <col min="12803" max="12803" width="37.7265625" style="1102" customWidth="1"/>
    <col min="12804" max="12806" width="15.54296875" style="1102" customWidth="1"/>
    <col min="12807" max="12807" width="4.1796875" style="1102" customWidth="1"/>
    <col min="12808" max="13056" width="10.7265625" style="1102"/>
    <col min="13057" max="13057" width="4" style="1102" customWidth="1"/>
    <col min="13058" max="13058" width="4.81640625" style="1102" customWidth="1"/>
    <col min="13059" max="13059" width="37.7265625" style="1102" customWidth="1"/>
    <col min="13060" max="13062" width="15.54296875" style="1102" customWidth="1"/>
    <col min="13063" max="13063" width="4.1796875" style="1102" customWidth="1"/>
    <col min="13064" max="13312" width="10.7265625" style="1102"/>
    <col min="13313" max="13313" width="4" style="1102" customWidth="1"/>
    <col min="13314" max="13314" width="4.81640625" style="1102" customWidth="1"/>
    <col min="13315" max="13315" width="37.7265625" style="1102" customWidth="1"/>
    <col min="13316" max="13318" width="15.54296875" style="1102" customWidth="1"/>
    <col min="13319" max="13319" width="4.1796875" style="1102" customWidth="1"/>
    <col min="13320" max="13568" width="10.7265625" style="1102"/>
    <col min="13569" max="13569" width="4" style="1102" customWidth="1"/>
    <col min="13570" max="13570" width="4.81640625" style="1102" customWidth="1"/>
    <col min="13571" max="13571" width="37.7265625" style="1102" customWidth="1"/>
    <col min="13572" max="13574" width="15.54296875" style="1102" customWidth="1"/>
    <col min="13575" max="13575" width="4.1796875" style="1102" customWidth="1"/>
    <col min="13576" max="13824" width="10.7265625" style="1102"/>
    <col min="13825" max="13825" width="4" style="1102" customWidth="1"/>
    <col min="13826" max="13826" width="4.81640625" style="1102" customWidth="1"/>
    <col min="13827" max="13827" width="37.7265625" style="1102" customWidth="1"/>
    <col min="13828" max="13830" width="15.54296875" style="1102" customWidth="1"/>
    <col min="13831" max="13831" width="4.1796875" style="1102" customWidth="1"/>
    <col min="13832" max="14080" width="10.7265625" style="1102"/>
    <col min="14081" max="14081" width="4" style="1102" customWidth="1"/>
    <col min="14082" max="14082" width="4.81640625" style="1102" customWidth="1"/>
    <col min="14083" max="14083" width="37.7265625" style="1102" customWidth="1"/>
    <col min="14084" max="14086" width="15.54296875" style="1102" customWidth="1"/>
    <col min="14087" max="14087" width="4.1796875" style="1102" customWidth="1"/>
    <col min="14088" max="14336" width="10.7265625" style="1102"/>
    <col min="14337" max="14337" width="4" style="1102" customWidth="1"/>
    <col min="14338" max="14338" width="4.81640625" style="1102" customWidth="1"/>
    <col min="14339" max="14339" width="37.7265625" style="1102" customWidth="1"/>
    <col min="14340" max="14342" width="15.54296875" style="1102" customWidth="1"/>
    <col min="14343" max="14343" width="4.1796875" style="1102" customWidth="1"/>
    <col min="14344" max="14592" width="10.7265625" style="1102"/>
    <col min="14593" max="14593" width="4" style="1102" customWidth="1"/>
    <col min="14594" max="14594" width="4.81640625" style="1102" customWidth="1"/>
    <col min="14595" max="14595" width="37.7265625" style="1102" customWidth="1"/>
    <col min="14596" max="14598" width="15.54296875" style="1102" customWidth="1"/>
    <col min="14599" max="14599" width="4.1796875" style="1102" customWidth="1"/>
    <col min="14600" max="14848" width="10.7265625" style="1102"/>
    <col min="14849" max="14849" width="4" style="1102" customWidth="1"/>
    <col min="14850" max="14850" width="4.81640625" style="1102" customWidth="1"/>
    <col min="14851" max="14851" width="37.7265625" style="1102" customWidth="1"/>
    <col min="14852" max="14854" width="15.54296875" style="1102" customWidth="1"/>
    <col min="14855" max="14855" width="4.1796875" style="1102" customWidth="1"/>
    <col min="14856" max="15104" width="10.7265625" style="1102"/>
    <col min="15105" max="15105" width="4" style="1102" customWidth="1"/>
    <col min="15106" max="15106" width="4.81640625" style="1102" customWidth="1"/>
    <col min="15107" max="15107" width="37.7265625" style="1102" customWidth="1"/>
    <col min="15108" max="15110" width="15.54296875" style="1102" customWidth="1"/>
    <col min="15111" max="15111" width="4.1796875" style="1102" customWidth="1"/>
    <col min="15112" max="15360" width="10.7265625" style="1102"/>
    <col min="15361" max="15361" width="4" style="1102" customWidth="1"/>
    <col min="15362" max="15362" width="4.81640625" style="1102" customWidth="1"/>
    <col min="15363" max="15363" width="37.7265625" style="1102" customWidth="1"/>
    <col min="15364" max="15366" width="15.54296875" style="1102" customWidth="1"/>
    <col min="15367" max="15367" width="4.1796875" style="1102" customWidth="1"/>
    <col min="15368" max="15616" width="10.7265625" style="1102"/>
    <col min="15617" max="15617" width="4" style="1102" customWidth="1"/>
    <col min="15618" max="15618" width="4.81640625" style="1102" customWidth="1"/>
    <col min="15619" max="15619" width="37.7265625" style="1102" customWidth="1"/>
    <col min="15620" max="15622" width="15.54296875" style="1102" customWidth="1"/>
    <col min="15623" max="15623" width="4.1796875" style="1102" customWidth="1"/>
    <col min="15624" max="15872" width="10.7265625" style="1102"/>
    <col min="15873" max="15873" width="4" style="1102" customWidth="1"/>
    <col min="15874" max="15874" width="4.81640625" style="1102" customWidth="1"/>
    <col min="15875" max="15875" width="37.7265625" style="1102" customWidth="1"/>
    <col min="15876" max="15878" width="15.54296875" style="1102" customWidth="1"/>
    <col min="15879" max="15879" width="4.1796875" style="1102" customWidth="1"/>
    <col min="15880" max="16128" width="10.7265625" style="1102"/>
    <col min="16129" max="16129" width="4" style="1102" customWidth="1"/>
    <col min="16130" max="16130" width="4.81640625" style="1102" customWidth="1"/>
    <col min="16131" max="16131" width="37.7265625" style="1102" customWidth="1"/>
    <col min="16132" max="16134" width="15.54296875" style="1102" customWidth="1"/>
    <col min="16135" max="16135" width="4.1796875" style="1102" customWidth="1"/>
    <col min="16136" max="16384" width="10.7265625" style="1102"/>
  </cols>
  <sheetData>
    <row r="1" spans="1:7" s="1096" customFormat="1" ht="17.149999999999999" customHeight="1">
      <c r="A1" s="1092" t="s">
        <v>1011</v>
      </c>
      <c r="B1" s="1093"/>
      <c r="C1" s="1093"/>
      <c r="D1" s="1094"/>
      <c r="E1" s="229"/>
      <c r="F1" s="229"/>
      <c r="G1" s="1095" t="str">
        <f>'Annual Report'!$A$2</f>
        <v>Road Initials:    GTC           Year  2013</v>
      </c>
    </row>
    <row r="2" spans="1:7" ht="14.15" customHeight="1">
      <c r="A2" s="1097" t="s">
        <v>715</v>
      </c>
      <c r="B2" s="1098"/>
      <c r="C2" s="1099"/>
      <c r="D2" s="1100"/>
      <c r="E2" s="1100"/>
      <c r="F2" s="1100"/>
      <c r="G2" s="1101"/>
    </row>
    <row r="3" spans="1:7" ht="14.15" customHeight="1">
      <c r="A3" s="1103" t="s">
        <v>808</v>
      </c>
      <c r="B3" s="1104"/>
      <c r="C3" s="1105"/>
      <c r="D3" s="1106"/>
      <c r="E3" s="1106"/>
      <c r="F3" s="1106"/>
      <c r="G3" s="1107"/>
    </row>
    <row r="4" spans="1:7" ht="14.15" customHeight="1">
      <c r="A4" s="1108"/>
      <c r="B4" s="1109"/>
      <c r="C4" s="1110"/>
      <c r="D4" s="1111"/>
      <c r="E4" s="1111"/>
      <c r="F4" s="1111"/>
      <c r="G4" s="1112"/>
    </row>
    <row r="5" spans="1:7" ht="14.15" customHeight="1">
      <c r="A5" s="1113"/>
      <c r="B5" s="1114"/>
      <c r="C5" s="1115"/>
      <c r="D5" s="1116"/>
      <c r="E5" s="1117" t="s">
        <v>716</v>
      </c>
      <c r="F5" s="1118" t="s">
        <v>717</v>
      </c>
      <c r="G5" s="1119"/>
    </row>
    <row r="6" spans="1:7" ht="14.15" customHeight="1">
      <c r="A6" s="1120"/>
      <c r="B6" s="1121"/>
      <c r="C6" s="1115"/>
      <c r="D6" s="1117" t="s">
        <v>1307</v>
      </c>
      <c r="E6" s="1117" t="s">
        <v>718</v>
      </c>
      <c r="F6" s="1118" t="s">
        <v>719</v>
      </c>
      <c r="G6" s="1122" t="s">
        <v>704</v>
      </c>
    </row>
    <row r="7" spans="1:7" ht="14.15" customHeight="1">
      <c r="A7" s="1120" t="s">
        <v>704</v>
      </c>
      <c r="B7" s="1121" t="s">
        <v>637</v>
      </c>
      <c r="C7" s="1115"/>
      <c r="D7" s="1117" t="s">
        <v>720</v>
      </c>
      <c r="E7" s="1117" t="s">
        <v>721</v>
      </c>
      <c r="F7" s="1118" t="s">
        <v>722</v>
      </c>
      <c r="G7" s="1122" t="s">
        <v>750</v>
      </c>
    </row>
    <row r="8" spans="1:7" ht="14.15" customHeight="1">
      <c r="A8" s="1120" t="s">
        <v>750</v>
      </c>
      <c r="B8" s="1121" t="s">
        <v>750</v>
      </c>
      <c r="C8" s="1123" t="s">
        <v>509</v>
      </c>
      <c r="D8" s="1117" t="s">
        <v>723</v>
      </c>
      <c r="E8" s="1117" t="s">
        <v>724</v>
      </c>
      <c r="F8" s="1118" t="s">
        <v>725</v>
      </c>
      <c r="G8" s="1119"/>
    </row>
    <row r="9" spans="1:7" ht="14.15" customHeight="1" thickBot="1">
      <c r="A9" s="1124"/>
      <c r="B9" s="1125"/>
      <c r="C9" s="1126" t="s">
        <v>756</v>
      </c>
      <c r="D9" s="1127" t="s">
        <v>757</v>
      </c>
      <c r="E9" s="1127" t="s">
        <v>640</v>
      </c>
      <c r="F9" s="1128" t="s">
        <v>1361</v>
      </c>
      <c r="G9" s="1129"/>
    </row>
    <row r="10" spans="1:7" ht="14.25" customHeight="1">
      <c r="A10" s="1130">
        <v>1</v>
      </c>
      <c r="B10" s="1125"/>
      <c r="C10" s="1112" t="s">
        <v>726</v>
      </c>
      <c r="D10" s="1131">
        <v>1469111</v>
      </c>
      <c r="E10" s="2295">
        <v>0</v>
      </c>
      <c r="F10" s="2296">
        <v>0</v>
      </c>
      <c r="G10" s="1133">
        <v>1</v>
      </c>
    </row>
    <row r="11" spans="1:7" ht="14.25" customHeight="1">
      <c r="A11" s="1130">
        <v>2</v>
      </c>
      <c r="B11" s="1125"/>
      <c r="C11" s="1112" t="s">
        <v>727</v>
      </c>
      <c r="D11" s="1134">
        <v>1384529</v>
      </c>
      <c r="E11" s="2297">
        <v>0</v>
      </c>
      <c r="F11" s="2298">
        <v>0</v>
      </c>
      <c r="G11" s="1133">
        <v>2</v>
      </c>
    </row>
    <row r="12" spans="1:7" ht="14.25" customHeight="1">
      <c r="A12" s="1130">
        <v>3</v>
      </c>
      <c r="B12" s="1125"/>
      <c r="C12" s="1112" t="s">
        <v>728</v>
      </c>
      <c r="D12" s="1134">
        <v>263</v>
      </c>
      <c r="E12" s="2297">
        <v>0</v>
      </c>
      <c r="F12" s="2298">
        <v>0</v>
      </c>
      <c r="G12" s="1133">
        <v>3</v>
      </c>
    </row>
    <row r="13" spans="1:7" ht="14.25" customHeight="1">
      <c r="A13" s="1130">
        <v>4</v>
      </c>
      <c r="B13" s="1125"/>
      <c r="C13" s="1112" t="s">
        <v>765</v>
      </c>
      <c r="D13" s="1134">
        <v>149665</v>
      </c>
      <c r="E13" s="2297">
        <v>0</v>
      </c>
      <c r="F13" s="2298">
        <v>0</v>
      </c>
      <c r="G13" s="1133">
        <v>4</v>
      </c>
    </row>
    <row r="14" spans="1:7" ht="14.25" customHeight="1">
      <c r="A14" s="1130">
        <v>5</v>
      </c>
      <c r="B14" s="1125"/>
      <c r="C14" s="1112" t="s">
        <v>766</v>
      </c>
      <c r="D14" s="1134">
        <v>1721985</v>
      </c>
      <c r="E14" s="2297">
        <v>0</v>
      </c>
      <c r="F14" s="2298">
        <v>0</v>
      </c>
      <c r="G14" s="1133">
        <v>5</v>
      </c>
    </row>
    <row r="15" spans="1:7" ht="14.25" customHeight="1">
      <c r="A15" s="1130">
        <v>6</v>
      </c>
      <c r="B15" s="1125"/>
      <c r="C15" s="1112" t="s">
        <v>767</v>
      </c>
      <c r="D15" s="1135">
        <v>0</v>
      </c>
      <c r="E15" s="2297">
        <v>0</v>
      </c>
      <c r="F15" s="2298">
        <v>0</v>
      </c>
      <c r="G15" s="1133">
        <v>6</v>
      </c>
    </row>
    <row r="16" spans="1:7" ht="14.25" customHeight="1">
      <c r="A16" s="1130">
        <v>7</v>
      </c>
      <c r="B16" s="1125"/>
      <c r="C16" s="1112" t="s">
        <v>768</v>
      </c>
      <c r="D16" s="1134">
        <v>1099686</v>
      </c>
      <c r="E16" s="2297">
        <v>0</v>
      </c>
      <c r="F16" s="2298">
        <v>0</v>
      </c>
      <c r="G16" s="1133">
        <v>7</v>
      </c>
    </row>
    <row r="17" spans="1:7" ht="14.25" customHeight="1">
      <c r="A17" s="1130">
        <v>8</v>
      </c>
      <c r="B17" s="1125"/>
      <c r="C17" s="1112" t="s">
        <v>769</v>
      </c>
      <c r="D17" s="1136">
        <v>2824803</v>
      </c>
      <c r="E17" s="2297">
        <v>0</v>
      </c>
      <c r="F17" s="2298">
        <v>0</v>
      </c>
      <c r="G17" s="1133">
        <v>8</v>
      </c>
    </row>
    <row r="18" spans="1:7" ht="14.25" customHeight="1">
      <c r="A18" s="1130">
        <v>9</v>
      </c>
      <c r="B18" s="1125"/>
      <c r="C18" s="1112" t="s">
        <v>770</v>
      </c>
      <c r="D18" s="1134">
        <v>760056</v>
      </c>
      <c r="E18" s="2297">
        <v>0</v>
      </c>
      <c r="F18" s="2298">
        <v>0</v>
      </c>
      <c r="G18" s="1133">
        <v>9</v>
      </c>
    </row>
    <row r="19" spans="1:7" ht="14.25" customHeight="1">
      <c r="A19" s="1130">
        <v>10</v>
      </c>
      <c r="B19" s="1125"/>
      <c r="C19" s="1112" t="s">
        <v>771</v>
      </c>
      <c r="D19" s="1134">
        <v>2035</v>
      </c>
      <c r="E19" s="2297">
        <v>0</v>
      </c>
      <c r="F19" s="2298">
        <v>0</v>
      </c>
      <c r="G19" s="1133">
        <v>10</v>
      </c>
    </row>
    <row r="20" spans="1:7" ht="14.25" customHeight="1">
      <c r="A20" s="1130">
        <v>11</v>
      </c>
      <c r="B20" s="1125"/>
      <c r="C20" s="1112" t="s">
        <v>772</v>
      </c>
      <c r="D20" s="1134">
        <v>123350</v>
      </c>
      <c r="E20" s="2297">
        <v>0</v>
      </c>
      <c r="F20" s="2298">
        <v>0</v>
      </c>
      <c r="G20" s="1133">
        <v>11</v>
      </c>
    </row>
    <row r="21" spans="1:7" ht="14.25" customHeight="1">
      <c r="A21" s="1130">
        <v>12</v>
      </c>
      <c r="B21" s="1125"/>
      <c r="C21" s="1112" t="s">
        <v>773</v>
      </c>
      <c r="D21" s="1134">
        <v>35608</v>
      </c>
      <c r="E21" s="2297">
        <v>0</v>
      </c>
      <c r="F21" s="2298">
        <v>0</v>
      </c>
      <c r="G21" s="1133">
        <v>12</v>
      </c>
    </row>
    <row r="22" spans="1:7" ht="14.25" customHeight="1">
      <c r="A22" s="1130">
        <v>13</v>
      </c>
      <c r="B22" s="1125"/>
      <c r="C22" s="1112" t="s">
        <v>774</v>
      </c>
      <c r="D22" s="1134">
        <v>1913</v>
      </c>
      <c r="E22" s="2297">
        <v>0</v>
      </c>
      <c r="F22" s="2298">
        <v>0</v>
      </c>
      <c r="G22" s="1133">
        <v>13</v>
      </c>
    </row>
    <row r="23" spans="1:7" ht="14.25" customHeight="1">
      <c r="A23" s="1130">
        <v>14</v>
      </c>
      <c r="B23" s="1125"/>
      <c r="C23" s="1112" t="s">
        <v>775</v>
      </c>
      <c r="D23" s="1134">
        <v>48836</v>
      </c>
      <c r="E23" s="2297">
        <v>0</v>
      </c>
      <c r="F23" s="2298">
        <v>0</v>
      </c>
      <c r="G23" s="1133">
        <v>14</v>
      </c>
    </row>
    <row r="24" spans="1:7" ht="14.25" customHeight="1">
      <c r="A24" s="1130">
        <v>15</v>
      </c>
      <c r="B24" s="1125"/>
      <c r="C24" s="1112" t="s">
        <v>776</v>
      </c>
      <c r="D24" s="1134">
        <v>90272</v>
      </c>
      <c r="E24" s="2297">
        <v>0</v>
      </c>
      <c r="F24" s="2298">
        <v>0</v>
      </c>
      <c r="G24" s="1133">
        <v>15</v>
      </c>
    </row>
    <row r="25" spans="1:7" ht="14.25" customHeight="1">
      <c r="A25" s="1130">
        <v>16</v>
      </c>
      <c r="B25" s="1125"/>
      <c r="C25" s="1112" t="s">
        <v>777</v>
      </c>
      <c r="D25" s="1134">
        <v>7679</v>
      </c>
      <c r="E25" s="2297">
        <v>0</v>
      </c>
      <c r="F25" s="2298">
        <v>0</v>
      </c>
      <c r="G25" s="1133">
        <v>16</v>
      </c>
    </row>
    <row r="26" spans="1:7" ht="14.25" customHeight="1">
      <c r="A26" s="1130">
        <v>17</v>
      </c>
      <c r="B26" s="1125"/>
      <c r="C26" s="1112" t="s">
        <v>778</v>
      </c>
      <c r="D26" s="1134">
        <v>858</v>
      </c>
      <c r="E26" s="2297">
        <v>0</v>
      </c>
      <c r="F26" s="2298">
        <v>0</v>
      </c>
      <c r="G26" s="1133">
        <v>17</v>
      </c>
    </row>
    <row r="27" spans="1:7" ht="14.25" customHeight="1">
      <c r="A27" s="1130">
        <v>18</v>
      </c>
      <c r="B27" s="1125"/>
      <c r="C27" s="1112" t="s">
        <v>779</v>
      </c>
      <c r="D27" s="1134">
        <v>169104</v>
      </c>
      <c r="E27" s="2297">
        <v>0</v>
      </c>
      <c r="F27" s="2298">
        <v>0</v>
      </c>
      <c r="G27" s="1133">
        <v>18</v>
      </c>
    </row>
    <row r="28" spans="1:7" ht="14.25" customHeight="1">
      <c r="A28" s="1130">
        <v>19</v>
      </c>
      <c r="B28" s="1125"/>
      <c r="C28" s="1112" t="s">
        <v>780</v>
      </c>
      <c r="D28" s="1134">
        <v>79432</v>
      </c>
      <c r="E28" s="2297">
        <v>0</v>
      </c>
      <c r="F28" s="2298">
        <v>0</v>
      </c>
      <c r="G28" s="1133">
        <v>19</v>
      </c>
    </row>
    <row r="29" spans="1:7" ht="14.25" customHeight="1">
      <c r="A29" s="1130">
        <v>20</v>
      </c>
      <c r="B29" s="1125"/>
      <c r="C29" s="1112" t="s">
        <v>781</v>
      </c>
      <c r="D29" s="1134">
        <v>83421</v>
      </c>
      <c r="E29" s="2297">
        <v>0</v>
      </c>
      <c r="F29" s="2298">
        <v>0</v>
      </c>
      <c r="G29" s="1133">
        <v>20</v>
      </c>
    </row>
    <row r="30" spans="1:7" ht="14.25" customHeight="1">
      <c r="A30" s="1130">
        <v>21</v>
      </c>
      <c r="B30" s="1125"/>
      <c r="C30" s="1112" t="s">
        <v>782</v>
      </c>
      <c r="D30" s="1134">
        <v>380377</v>
      </c>
      <c r="E30" s="2297">
        <v>0</v>
      </c>
      <c r="F30" s="2298">
        <v>0</v>
      </c>
      <c r="G30" s="1133">
        <v>21</v>
      </c>
    </row>
    <row r="31" spans="1:7" ht="14.25" customHeight="1">
      <c r="A31" s="1130">
        <v>22</v>
      </c>
      <c r="B31" s="1125"/>
      <c r="C31" s="1112" t="s">
        <v>783</v>
      </c>
      <c r="D31" s="1134">
        <v>145</v>
      </c>
      <c r="E31" s="2297">
        <v>0</v>
      </c>
      <c r="F31" s="2298">
        <v>0</v>
      </c>
      <c r="G31" s="1133">
        <v>22</v>
      </c>
    </row>
    <row r="32" spans="1:7" ht="14.25" customHeight="1">
      <c r="A32" s="1130">
        <v>23</v>
      </c>
      <c r="B32" s="1125"/>
      <c r="C32" s="1112" t="s">
        <v>1033</v>
      </c>
      <c r="D32" s="1134">
        <v>1855</v>
      </c>
      <c r="E32" s="2297">
        <v>0</v>
      </c>
      <c r="F32" s="2298">
        <v>0</v>
      </c>
      <c r="G32" s="1133">
        <v>23</v>
      </c>
    </row>
    <row r="33" spans="1:8" ht="14.25" customHeight="1">
      <c r="A33" s="1130">
        <v>24</v>
      </c>
      <c r="B33" s="1125"/>
      <c r="C33" s="1112" t="s">
        <v>784</v>
      </c>
      <c r="D33" s="1134">
        <v>11454</v>
      </c>
      <c r="E33" s="2297">
        <v>0</v>
      </c>
      <c r="F33" s="2298">
        <v>0</v>
      </c>
      <c r="G33" s="1133">
        <v>24</v>
      </c>
    </row>
    <row r="34" spans="1:8" ht="14.25" customHeight="1">
      <c r="A34" s="1130">
        <v>25</v>
      </c>
      <c r="B34" s="1125"/>
      <c r="C34" s="1112" t="s">
        <v>785</v>
      </c>
      <c r="D34" s="1134">
        <v>90751</v>
      </c>
      <c r="E34" s="2297">
        <v>0</v>
      </c>
      <c r="F34" s="2298">
        <v>0</v>
      </c>
      <c r="G34" s="1133">
        <v>25</v>
      </c>
    </row>
    <row r="35" spans="1:8" ht="14.25" customHeight="1">
      <c r="A35" s="1130">
        <v>26</v>
      </c>
      <c r="B35" s="1125"/>
      <c r="C35" s="1112" t="s">
        <v>786</v>
      </c>
      <c r="D35" s="1134">
        <v>164067</v>
      </c>
      <c r="E35" s="2297">
        <v>0</v>
      </c>
      <c r="F35" s="2298">
        <v>0</v>
      </c>
      <c r="G35" s="1133">
        <v>26</v>
      </c>
    </row>
    <row r="36" spans="1:8" ht="14.25" customHeight="1">
      <c r="A36" s="1130">
        <v>27</v>
      </c>
      <c r="B36" s="1125"/>
      <c r="C36" s="1112" t="s">
        <v>787</v>
      </c>
      <c r="D36" s="1134">
        <v>29443</v>
      </c>
      <c r="E36" s="2297">
        <v>0</v>
      </c>
      <c r="F36" s="2298">
        <v>0</v>
      </c>
      <c r="G36" s="1133">
        <v>27</v>
      </c>
    </row>
    <row r="37" spans="1:8" ht="14.25" customHeight="1">
      <c r="A37" s="1130">
        <v>28</v>
      </c>
      <c r="B37" s="1125"/>
      <c r="C37" s="1112" t="s">
        <v>1034</v>
      </c>
      <c r="D37" s="1134">
        <v>788</v>
      </c>
      <c r="E37" s="2297">
        <v>0</v>
      </c>
      <c r="F37" s="2298">
        <v>0</v>
      </c>
      <c r="G37" s="1133">
        <v>28</v>
      </c>
    </row>
    <row r="38" spans="1:8" ht="14.25" customHeight="1">
      <c r="A38" s="1130">
        <v>29</v>
      </c>
      <c r="B38" s="1125"/>
      <c r="C38" s="1112" t="s">
        <v>788</v>
      </c>
      <c r="D38" s="1134">
        <v>0</v>
      </c>
      <c r="E38" s="2297">
        <v>0</v>
      </c>
      <c r="F38" s="2298">
        <v>0</v>
      </c>
      <c r="G38" s="1133">
        <v>29</v>
      </c>
    </row>
    <row r="39" spans="1:8" ht="14.25" customHeight="1">
      <c r="A39" s="1130">
        <v>30</v>
      </c>
      <c r="B39" s="1125"/>
      <c r="C39" s="1112" t="s">
        <v>789</v>
      </c>
      <c r="D39" s="1134">
        <f>SUM(D10:D38)</f>
        <v>10731486</v>
      </c>
      <c r="E39" s="2299">
        <f>SUM(E10:E38)</f>
        <v>0</v>
      </c>
      <c r="F39" s="2300">
        <f>SUM(F10:F38)</f>
        <v>0</v>
      </c>
      <c r="G39" s="1133">
        <v>30</v>
      </c>
    </row>
    <row r="40" spans="1:8" ht="14.25" customHeight="1">
      <c r="A40" s="1130">
        <v>31</v>
      </c>
      <c r="B40" s="1125"/>
      <c r="C40" s="1112" t="s">
        <v>790</v>
      </c>
      <c r="D40" s="1134">
        <v>354191</v>
      </c>
      <c r="E40" s="2297">
        <v>0</v>
      </c>
      <c r="F40" s="2298">
        <v>0</v>
      </c>
      <c r="G40" s="1133">
        <v>31</v>
      </c>
    </row>
    <row r="41" spans="1:8" ht="14.25" customHeight="1">
      <c r="A41" s="1130">
        <v>32</v>
      </c>
      <c r="B41" s="1125"/>
      <c r="C41" s="1112" t="s">
        <v>1067</v>
      </c>
      <c r="D41" s="1134">
        <v>679645</v>
      </c>
      <c r="E41" s="2297">
        <v>0</v>
      </c>
      <c r="F41" s="2298">
        <v>0</v>
      </c>
      <c r="G41" s="1133">
        <v>32</v>
      </c>
    </row>
    <row r="42" spans="1:8" ht="14.25" customHeight="1">
      <c r="A42" s="1130">
        <v>33</v>
      </c>
      <c r="B42" s="1125"/>
      <c r="C42" s="1112" t="s">
        <v>1039</v>
      </c>
      <c r="D42" s="1134">
        <v>723</v>
      </c>
      <c r="E42" s="2297">
        <v>0</v>
      </c>
      <c r="F42" s="2298">
        <v>0</v>
      </c>
      <c r="G42" s="1133">
        <v>33</v>
      </c>
    </row>
    <row r="43" spans="1:8" ht="14.25" customHeight="1">
      <c r="A43" s="1130">
        <v>34</v>
      </c>
      <c r="B43" s="1125"/>
      <c r="C43" s="1112" t="s">
        <v>791</v>
      </c>
      <c r="D43" s="1134">
        <v>4909</v>
      </c>
      <c r="E43" s="2297">
        <v>0</v>
      </c>
      <c r="F43" s="2298">
        <v>0</v>
      </c>
      <c r="G43" s="1133">
        <v>34</v>
      </c>
    </row>
    <row r="44" spans="1:8" ht="14.25" customHeight="1">
      <c r="A44" s="1130">
        <v>35</v>
      </c>
      <c r="B44" s="1125"/>
      <c r="C44" s="1112" t="s">
        <v>792</v>
      </c>
      <c r="D44" s="1134">
        <v>284017</v>
      </c>
      <c r="E44" s="2297">
        <v>0</v>
      </c>
      <c r="F44" s="2298">
        <v>0</v>
      </c>
      <c r="G44" s="1133">
        <v>35</v>
      </c>
    </row>
    <row r="45" spans="1:8" ht="14.25" customHeight="1">
      <c r="A45" s="1130">
        <v>36</v>
      </c>
      <c r="B45" s="1125"/>
      <c r="C45" s="1112" t="s">
        <v>793</v>
      </c>
      <c r="D45" s="1134">
        <v>14695</v>
      </c>
      <c r="E45" s="2297">
        <v>0</v>
      </c>
      <c r="F45" s="2298">
        <v>0</v>
      </c>
      <c r="G45" s="1133">
        <v>36</v>
      </c>
    </row>
    <row r="46" spans="1:8" ht="14.25" customHeight="1">
      <c r="A46" s="1130">
        <v>37</v>
      </c>
      <c r="B46" s="1125"/>
      <c r="C46" s="1112" t="s">
        <v>794</v>
      </c>
      <c r="D46" s="1134">
        <v>18928</v>
      </c>
      <c r="E46" s="2297">
        <v>0</v>
      </c>
      <c r="F46" s="2298">
        <v>0</v>
      </c>
      <c r="G46" s="1133">
        <v>37</v>
      </c>
      <c r="H46" s="1137"/>
    </row>
    <row r="47" spans="1:8" ht="14.25" customHeight="1">
      <c r="A47" s="1130">
        <v>38</v>
      </c>
      <c r="B47" s="1125"/>
      <c r="C47" s="1112" t="s">
        <v>795</v>
      </c>
      <c r="D47" s="1134">
        <v>79099</v>
      </c>
      <c r="E47" s="2297">
        <v>0</v>
      </c>
      <c r="F47" s="2298">
        <v>0</v>
      </c>
      <c r="G47" s="1133">
        <v>38</v>
      </c>
    </row>
    <row r="48" spans="1:8" ht="14.25" customHeight="1">
      <c r="A48" s="1130">
        <v>39</v>
      </c>
      <c r="B48" s="1125"/>
      <c r="C48" s="1112" t="s">
        <v>796</v>
      </c>
      <c r="D48" s="1134">
        <f>SUM(D40:D47)</f>
        <v>1436207</v>
      </c>
      <c r="E48" s="2297">
        <f>SUM(E40:E47)</f>
        <v>0</v>
      </c>
      <c r="F48" s="2298">
        <f>SUM(F40:F47)</f>
        <v>0</v>
      </c>
      <c r="G48" s="1133">
        <v>39</v>
      </c>
    </row>
    <row r="49" spans="1:8" ht="14.25" customHeight="1">
      <c r="A49" s="1130">
        <v>40</v>
      </c>
      <c r="B49" s="1125"/>
      <c r="C49" s="1112" t="s">
        <v>797</v>
      </c>
      <c r="D49" s="1134">
        <v>2113</v>
      </c>
      <c r="E49" s="2297">
        <v>0</v>
      </c>
      <c r="F49" s="2298">
        <v>0</v>
      </c>
      <c r="G49" s="1133">
        <v>40</v>
      </c>
    </row>
    <row r="50" spans="1:8" ht="14.25" customHeight="1">
      <c r="A50" s="1130">
        <v>41</v>
      </c>
      <c r="B50" s="1125"/>
      <c r="C50" s="1112" t="s">
        <v>798</v>
      </c>
      <c r="D50" s="1134">
        <v>1863</v>
      </c>
      <c r="E50" s="2297">
        <v>0</v>
      </c>
      <c r="F50" s="2298">
        <v>0</v>
      </c>
      <c r="G50" s="1133">
        <v>41</v>
      </c>
    </row>
    <row r="51" spans="1:8" ht="14.25" customHeight="1">
      <c r="A51" s="1130">
        <v>42</v>
      </c>
      <c r="B51" s="1125"/>
      <c r="C51" s="1112" t="s">
        <v>799</v>
      </c>
      <c r="D51" s="1134">
        <v>7969</v>
      </c>
      <c r="E51" s="2297">
        <v>0</v>
      </c>
      <c r="F51" s="2298">
        <v>0</v>
      </c>
      <c r="G51" s="1133">
        <v>42</v>
      </c>
    </row>
    <row r="52" spans="1:8" ht="14.25" customHeight="1" thickBot="1">
      <c r="A52" s="1130">
        <v>43</v>
      </c>
      <c r="B52" s="1125"/>
      <c r="C52" s="1112" t="s">
        <v>602</v>
      </c>
      <c r="D52" s="1138">
        <f>SUM(D48:D51,D39)</f>
        <v>12179638</v>
      </c>
      <c r="E52" s="2301">
        <f>SUM(E48:E51,E39)</f>
        <v>0</v>
      </c>
      <c r="F52" s="2302">
        <f>SUM(F48:F51,F39)</f>
        <v>0</v>
      </c>
      <c r="G52" s="1133">
        <v>43</v>
      </c>
      <c r="H52" s="1140"/>
    </row>
    <row r="53" spans="1:8" ht="14.25" customHeight="1">
      <c r="A53" s="1141"/>
      <c r="B53" s="2712" t="s">
        <v>1200</v>
      </c>
      <c r="C53" s="2713"/>
      <c r="D53" s="2713"/>
      <c r="E53" s="2713"/>
      <c r="F53" s="2713"/>
      <c r="G53" s="1123"/>
      <c r="H53" s="1140"/>
    </row>
    <row r="54" spans="1:8" ht="12.65" customHeight="1">
      <c r="A54" s="1141"/>
      <c r="B54" s="2712"/>
      <c r="C54" s="2713"/>
      <c r="D54" s="2713"/>
      <c r="E54" s="2713"/>
      <c r="F54" s="2713"/>
      <c r="G54" s="1123"/>
      <c r="H54" s="1140"/>
    </row>
    <row r="55" spans="1:8" ht="10.5" customHeight="1">
      <c r="A55" s="1142"/>
      <c r="B55" s="2714"/>
      <c r="C55" s="2714"/>
      <c r="D55" s="2714"/>
      <c r="E55" s="2714"/>
      <c r="F55" s="2714"/>
      <c r="G55" s="1143"/>
    </row>
    <row r="56" spans="1:8" ht="10.5" customHeight="1">
      <c r="A56" s="1144"/>
      <c r="B56" s="1144"/>
      <c r="C56" s="1145"/>
      <c r="D56" s="1146"/>
      <c r="E56" s="1147"/>
      <c r="F56" s="1147"/>
      <c r="G56" s="1148" t="s">
        <v>195</v>
      </c>
    </row>
  </sheetData>
  <mergeCells count="1">
    <mergeCell ref="B53:F55"/>
  </mergeCells>
  <phoneticPr fontId="9" type="noConversion"/>
  <printOptions horizontalCentered="1"/>
  <pageMargins left="0.5" right="0.5" top="0.5" bottom="0.3" header="0.5" footer="0.5"/>
  <pageSetup scale="94" orientation="portrait" horizontalDpi="4294967292" verticalDpi="4294967292" r:id="rId1"/>
  <headerFooter alignWithMargins="0">
    <oddFooter xml:space="preserve">&amp;C </oddFooter>
  </headerFooter>
</worksheet>
</file>

<file path=xl/worksheets/sheet39.xml><?xml version="1.0" encoding="utf-8"?>
<worksheet xmlns="http://schemas.openxmlformats.org/spreadsheetml/2006/main" xmlns:r="http://schemas.openxmlformats.org/officeDocument/2006/relationships">
  <sheetPr codeName="Sheet37">
    <tabColor rgb="FF92D050"/>
    <pageSetUpPr fitToPage="1"/>
  </sheetPr>
  <dimension ref="A1:J60"/>
  <sheetViews>
    <sheetView showGridLines="0" workbookViewId="0"/>
  </sheetViews>
  <sheetFormatPr defaultColWidth="10.7265625" defaultRowHeight="13"/>
  <cols>
    <col min="1" max="1" width="0.1796875" style="1102" customWidth="1"/>
    <col min="2" max="2" width="4.7265625" style="1102" customWidth="1"/>
    <col min="3" max="3" width="5.7265625" style="1102" customWidth="1"/>
    <col min="4" max="7" width="20.54296875" style="1102" customWidth="1"/>
    <col min="8" max="8" width="4.7265625" style="1102" customWidth="1"/>
    <col min="9" max="256" width="10.7265625" style="1102"/>
    <col min="257" max="257" width="0.1796875" style="1102" customWidth="1"/>
    <col min="258" max="258" width="4.7265625" style="1102" customWidth="1"/>
    <col min="259" max="259" width="5.7265625" style="1102" customWidth="1"/>
    <col min="260" max="263" width="20.54296875" style="1102" customWidth="1"/>
    <col min="264" max="264" width="4.7265625" style="1102" customWidth="1"/>
    <col min="265" max="512" width="10.7265625" style="1102"/>
    <col min="513" max="513" width="0.1796875" style="1102" customWidth="1"/>
    <col min="514" max="514" width="4.7265625" style="1102" customWidth="1"/>
    <col min="515" max="515" width="5.7265625" style="1102" customWidth="1"/>
    <col min="516" max="519" width="20.54296875" style="1102" customWidth="1"/>
    <col min="520" max="520" width="4.7265625" style="1102" customWidth="1"/>
    <col min="521" max="768" width="10.7265625" style="1102"/>
    <col min="769" max="769" width="0.1796875" style="1102" customWidth="1"/>
    <col min="770" max="770" width="4.7265625" style="1102" customWidth="1"/>
    <col min="771" max="771" width="5.7265625" style="1102" customWidth="1"/>
    <col min="772" max="775" width="20.54296875" style="1102" customWidth="1"/>
    <col min="776" max="776" width="4.7265625" style="1102" customWidth="1"/>
    <col min="777" max="1024" width="10.7265625" style="1102"/>
    <col min="1025" max="1025" width="0.1796875" style="1102" customWidth="1"/>
    <col min="1026" max="1026" width="4.7265625" style="1102" customWidth="1"/>
    <col min="1027" max="1027" width="5.7265625" style="1102" customWidth="1"/>
    <col min="1028" max="1031" width="20.54296875" style="1102" customWidth="1"/>
    <col min="1032" max="1032" width="4.7265625" style="1102" customWidth="1"/>
    <col min="1033" max="1280" width="10.7265625" style="1102"/>
    <col min="1281" max="1281" width="0.1796875" style="1102" customWidth="1"/>
    <col min="1282" max="1282" width="4.7265625" style="1102" customWidth="1"/>
    <col min="1283" max="1283" width="5.7265625" style="1102" customWidth="1"/>
    <col min="1284" max="1287" width="20.54296875" style="1102" customWidth="1"/>
    <col min="1288" max="1288" width="4.7265625" style="1102" customWidth="1"/>
    <col min="1289" max="1536" width="10.7265625" style="1102"/>
    <col min="1537" max="1537" width="0.1796875" style="1102" customWidth="1"/>
    <col min="1538" max="1538" width="4.7265625" style="1102" customWidth="1"/>
    <col min="1539" max="1539" width="5.7265625" style="1102" customWidth="1"/>
    <col min="1540" max="1543" width="20.54296875" style="1102" customWidth="1"/>
    <col min="1544" max="1544" width="4.7265625" style="1102" customWidth="1"/>
    <col min="1545" max="1792" width="10.7265625" style="1102"/>
    <col min="1793" max="1793" width="0.1796875" style="1102" customWidth="1"/>
    <col min="1794" max="1794" width="4.7265625" style="1102" customWidth="1"/>
    <col min="1795" max="1795" width="5.7265625" style="1102" customWidth="1"/>
    <col min="1796" max="1799" width="20.54296875" style="1102" customWidth="1"/>
    <col min="1800" max="1800" width="4.7265625" style="1102" customWidth="1"/>
    <col min="1801" max="2048" width="10.7265625" style="1102"/>
    <col min="2049" max="2049" width="0.1796875" style="1102" customWidth="1"/>
    <col min="2050" max="2050" width="4.7265625" style="1102" customWidth="1"/>
    <col min="2051" max="2051" width="5.7265625" style="1102" customWidth="1"/>
    <col min="2052" max="2055" width="20.54296875" style="1102" customWidth="1"/>
    <col min="2056" max="2056" width="4.7265625" style="1102" customWidth="1"/>
    <col min="2057" max="2304" width="10.7265625" style="1102"/>
    <col min="2305" max="2305" width="0.1796875" style="1102" customWidth="1"/>
    <col min="2306" max="2306" width="4.7265625" style="1102" customWidth="1"/>
    <col min="2307" max="2307" width="5.7265625" style="1102" customWidth="1"/>
    <col min="2308" max="2311" width="20.54296875" style="1102" customWidth="1"/>
    <col min="2312" max="2312" width="4.7265625" style="1102" customWidth="1"/>
    <col min="2313" max="2560" width="10.7265625" style="1102"/>
    <col min="2561" max="2561" width="0.1796875" style="1102" customWidth="1"/>
    <col min="2562" max="2562" width="4.7265625" style="1102" customWidth="1"/>
    <col min="2563" max="2563" width="5.7265625" style="1102" customWidth="1"/>
    <col min="2564" max="2567" width="20.54296875" style="1102" customWidth="1"/>
    <col min="2568" max="2568" width="4.7265625" style="1102" customWidth="1"/>
    <col min="2569" max="2816" width="10.7265625" style="1102"/>
    <col min="2817" max="2817" width="0.1796875" style="1102" customWidth="1"/>
    <col min="2818" max="2818" width="4.7265625" style="1102" customWidth="1"/>
    <col min="2819" max="2819" width="5.7265625" style="1102" customWidth="1"/>
    <col min="2820" max="2823" width="20.54296875" style="1102" customWidth="1"/>
    <col min="2824" max="2824" width="4.7265625" style="1102" customWidth="1"/>
    <col min="2825" max="3072" width="10.7265625" style="1102"/>
    <col min="3073" max="3073" width="0.1796875" style="1102" customWidth="1"/>
    <col min="3074" max="3074" width="4.7265625" style="1102" customWidth="1"/>
    <col min="3075" max="3075" width="5.7265625" style="1102" customWidth="1"/>
    <col min="3076" max="3079" width="20.54296875" style="1102" customWidth="1"/>
    <col min="3080" max="3080" width="4.7265625" style="1102" customWidth="1"/>
    <col min="3081" max="3328" width="10.7265625" style="1102"/>
    <col min="3329" max="3329" width="0.1796875" style="1102" customWidth="1"/>
    <col min="3330" max="3330" width="4.7265625" style="1102" customWidth="1"/>
    <col min="3331" max="3331" width="5.7265625" style="1102" customWidth="1"/>
    <col min="3332" max="3335" width="20.54296875" style="1102" customWidth="1"/>
    <col min="3336" max="3336" width="4.7265625" style="1102" customWidth="1"/>
    <col min="3337" max="3584" width="10.7265625" style="1102"/>
    <col min="3585" max="3585" width="0.1796875" style="1102" customWidth="1"/>
    <col min="3586" max="3586" width="4.7265625" style="1102" customWidth="1"/>
    <col min="3587" max="3587" width="5.7265625" style="1102" customWidth="1"/>
    <col min="3588" max="3591" width="20.54296875" style="1102" customWidth="1"/>
    <col min="3592" max="3592" width="4.7265625" style="1102" customWidth="1"/>
    <col min="3593" max="3840" width="10.7265625" style="1102"/>
    <col min="3841" max="3841" width="0.1796875" style="1102" customWidth="1"/>
    <col min="3842" max="3842" width="4.7265625" style="1102" customWidth="1"/>
    <col min="3843" max="3843" width="5.7265625" style="1102" customWidth="1"/>
    <col min="3844" max="3847" width="20.54296875" style="1102" customWidth="1"/>
    <col min="3848" max="3848" width="4.7265625" style="1102" customWidth="1"/>
    <col min="3849" max="4096" width="10.7265625" style="1102"/>
    <col min="4097" max="4097" width="0.1796875" style="1102" customWidth="1"/>
    <col min="4098" max="4098" width="4.7265625" style="1102" customWidth="1"/>
    <col min="4099" max="4099" width="5.7265625" style="1102" customWidth="1"/>
    <col min="4100" max="4103" width="20.54296875" style="1102" customWidth="1"/>
    <col min="4104" max="4104" width="4.7265625" style="1102" customWidth="1"/>
    <col min="4105" max="4352" width="10.7265625" style="1102"/>
    <col min="4353" max="4353" width="0.1796875" style="1102" customWidth="1"/>
    <col min="4354" max="4354" width="4.7265625" style="1102" customWidth="1"/>
    <col min="4355" max="4355" width="5.7265625" style="1102" customWidth="1"/>
    <col min="4356" max="4359" width="20.54296875" style="1102" customWidth="1"/>
    <col min="4360" max="4360" width="4.7265625" style="1102" customWidth="1"/>
    <col min="4361" max="4608" width="10.7265625" style="1102"/>
    <col min="4609" max="4609" width="0.1796875" style="1102" customWidth="1"/>
    <col min="4610" max="4610" width="4.7265625" style="1102" customWidth="1"/>
    <col min="4611" max="4611" width="5.7265625" style="1102" customWidth="1"/>
    <col min="4612" max="4615" width="20.54296875" style="1102" customWidth="1"/>
    <col min="4616" max="4616" width="4.7265625" style="1102" customWidth="1"/>
    <col min="4617" max="4864" width="10.7265625" style="1102"/>
    <col min="4865" max="4865" width="0.1796875" style="1102" customWidth="1"/>
    <col min="4866" max="4866" width="4.7265625" style="1102" customWidth="1"/>
    <col min="4867" max="4867" width="5.7265625" style="1102" customWidth="1"/>
    <col min="4868" max="4871" width="20.54296875" style="1102" customWidth="1"/>
    <col min="4872" max="4872" width="4.7265625" style="1102" customWidth="1"/>
    <col min="4873" max="5120" width="10.7265625" style="1102"/>
    <col min="5121" max="5121" width="0.1796875" style="1102" customWidth="1"/>
    <col min="5122" max="5122" width="4.7265625" style="1102" customWidth="1"/>
    <col min="5123" max="5123" width="5.7265625" style="1102" customWidth="1"/>
    <col min="5124" max="5127" width="20.54296875" style="1102" customWidth="1"/>
    <col min="5128" max="5128" width="4.7265625" style="1102" customWidth="1"/>
    <col min="5129" max="5376" width="10.7265625" style="1102"/>
    <col min="5377" max="5377" width="0.1796875" style="1102" customWidth="1"/>
    <col min="5378" max="5378" width="4.7265625" style="1102" customWidth="1"/>
    <col min="5379" max="5379" width="5.7265625" style="1102" customWidth="1"/>
    <col min="5380" max="5383" width="20.54296875" style="1102" customWidth="1"/>
    <col min="5384" max="5384" width="4.7265625" style="1102" customWidth="1"/>
    <col min="5385" max="5632" width="10.7265625" style="1102"/>
    <col min="5633" max="5633" width="0.1796875" style="1102" customWidth="1"/>
    <col min="5634" max="5634" width="4.7265625" style="1102" customWidth="1"/>
    <col min="5635" max="5635" width="5.7265625" style="1102" customWidth="1"/>
    <col min="5636" max="5639" width="20.54296875" style="1102" customWidth="1"/>
    <col min="5640" max="5640" width="4.7265625" style="1102" customWidth="1"/>
    <col min="5641" max="5888" width="10.7265625" style="1102"/>
    <col min="5889" max="5889" width="0.1796875" style="1102" customWidth="1"/>
    <col min="5890" max="5890" width="4.7265625" style="1102" customWidth="1"/>
    <col min="5891" max="5891" width="5.7265625" style="1102" customWidth="1"/>
    <col min="5892" max="5895" width="20.54296875" style="1102" customWidth="1"/>
    <col min="5896" max="5896" width="4.7265625" style="1102" customWidth="1"/>
    <col min="5897" max="6144" width="10.7265625" style="1102"/>
    <col min="6145" max="6145" width="0.1796875" style="1102" customWidth="1"/>
    <col min="6146" max="6146" width="4.7265625" style="1102" customWidth="1"/>
    <col min="6147" max="6147" width="5.7265625" style="1102" customWidth="1"/>
    <col min="6148" max="6151" width="20.54296875" style="1102" customWidth="1"/>
    <col min="6152" max="6152" width="4.7265625" style="1102" customWidth="1"/>
    <col min="6153" max="6400" width="10.7265625" style="1102"/>
    <col min="6401" max="6401" width="0.1796875" style="1102" customWidth="1"/>
    <col min="6402" max="6402" width="4.7265625" style="1102" customWidth="1"/>
    <col min="6403" max="6403" width="5.7265625" style="1102" customWidth="1"/>
    <col min="6404" max="6407" width="20.54296875" style="1102" customWidth="1"/>
    <col min="6408" max="6408" width="4.7265625" style="1102" customWidth="1"/>
    <col min="6409" max="6656" width="10.7265625" style="1102"/>
    <col min="6657" max="6657" width="0.1796875" style="1102" customWidth="1"/>
    <col min="6658" max="6658" width="4.7265625" style="1102" customWidth="1"/>
    <col min="6659" max="6659" width="5.7265625" style="1102" customWidth="1"/>
    <col min="6660" max="6663" width="20.54296875" style="1102" customWidth="1"/>
    <col min="6664" max="6664" width="4.7265625" style="1102" customWidth="1"/>
    <col min="6665" max="6912" width="10.7265625" style="1102"/>
    <col min="6913" max="6913" width="0.1796875" style="1102" customWidth="1"/>
    <col min="6914" max="6914" width="4.7265625" style="1102" customWidth="1"/>
    <col min="6915" max="6915" width="5.7265625" style="1102" customWidth="1"/>
    <col min="6916" max="6919" width="20.54296875" style="1102" customWidth="1"/>
    <col min="6920" max="6920" width="4.7265625" style="1102" customWidth="1"/>
    <col min="6921" max="7168" width="10.7265625" style="1102"/>
    <col min="7169" max="7169" width="0.1796875" style="1102" customWidth="1"/>
    <col min="7170" max="7170" width="4.7265625" style="1102" customWidth="1"/>
    <col min="7171" max="7171" width="5.7265625" style="1102" customWidth="1"/>
    <col min="7172" max="7175" width="20.54296875" style="1102" customWidth="1"/>
    <col min="7176" max="7176" width="4.7265625" style="1102" customWidth="1"/>
    <col min="7177" max="7424" width="10.7265625" style="1102"/>
    <col min="7425" max="7425" width="0.1796875" style="1102" customWidth="1"/>
    <col min="7426" max="7426" width="4.7265625" style="1102" customWidth="1"/>
    <col min="7427" max="7427" width="5.7265625" style="1102" customWidth="1"/>
    <col min="7428" max="7431" width="20.54296875" style="1102" customWidth="1"/>
    <col min="7432" max="7432" width="4.7265625" style="1102" customWidth="1"/>
    <col min="7433" max="7680" width="10.7265625" style="1102"/>
    <col min="7681" max="7681" width="0.1796875" style="1102" customWidth="1"/>
    <col min="7682" max="7682" width="4.7265625" style="1102" customWidth="1"/>
    <col min="7683" max="7683" width="5.7265625" style="1102" customWidth="1"/>
    <col min="7684" max="7687" width="20.54296875" style="1102" customWidth="1"/>
    <col min="7688" max="7688" width="4.7265625" style="1102" customWidth="1"/>
    <col min="7689" max="7936" width="10.7265625" style="1102"/>
    <col min="7937" max="7937" width="0.1796875" style="1102" customWidth="1"/>
    <col min="7938" max="7938" width="4.7265625" style="1102" customWidth="1"/>
    <col min="7939" max="7939" width="5.7265625" style="1102" customWidth="1"/>
    <col min="7940" max="7943" width="20.54296875" style="1102" customWidth="1"/>
    <col min="7944" max="7944" width="4.7265625" style="1102" customWidth="1"/>
    <col min="7945" max="8192" width="10.7265625" style="1102"/>
    <col min="8193" max="8193" width="0.1796875" style="1102" customWidth="1"/>
    <col min="8194" max="8194" width="4.7265625" style="1102" customWidth="1"/>
    <col min="8195" max="8195" width="5.7265625" style="1102" customWidth="1"/>
    <col min="8196" max="8199" width="20.54296875" style="1102" customWidth="1"/>
    <col min="8200" max="8200" width="4.7265625" style="1102" customWidth="1"/>
    <col min="8201" max="8448" width="10.7265625" style="1102"/>
    <col min="8449" max="8449" width="0.1796875" style="1102" customWidth="1"/>
    <col min="8450" max="8450" width="4.7265625" style="1102" customWidth="1"/>
    <col min="8451" max="8451" width="5.7265625" style="1102" customWidth="1"/>
    <col min="8452" max="8455" width="20.54296875" style="1102" customWidth="1"/>
    <col min="8456" max="8456" width="4.7265625" style="1102" customWidth="1"/>
    <col min="8457" max="8704" width="10.7265625" style="1102"/>
    <col min="8705" max="8705" width="0.1796875" style="1102" customWidth="1"/>
    <col min="8706" max="8706" width="4.7265625" style="1102" customWidth="1"/>
    <col min="8707" max="8707" width="5.7265625" style="1102" customWidth="1"/>
    <col min="8708" max="8711" width="20.54296875" style="1102" customWidth="1"/>
    <col min="8712" max="8712" width="4.7265625" style="1102" customWidth="1"/>
    <col min="8713" max="8960" width="10.7265625" style="1102"/>
    <col min="8961" max="8961" width="0.1796875" style="1102" customWidth="1"/>
    <col min="8962" max="8962" width="4.7265625" style="1102" customWidth="1"/>
    <col min="8963" max="8963" width="5.7265625" style="1102" customWidth="1"/>
    <col min="8964" max="8967" width="20.54296875" style="1102" customWidth="1"/>
    <col min="8968" max="8968" width="4.7265625" style="1102" customWidth="1"/>
    <col min="8969" max="9216" width="10.7265625" style="1102"/>
    <col min="9217" max="9217" width="0.1796875" style="1102" customWidth="1"/>
    <col min="9218" max="9218" width="4.7265625" style="1102" customWidth="1"/>
    <col min="9219" max="9219" width="5.7265625" style="1102" customWidth="1"/>
    <col min="9220" max="9223" width="20.54296875" style="1102" customWidth="1"/>
    <col min="9224" max="9224" width="4.7265625" style="1102" customWidth="1"/>
    <col min="9225" max="9472" width="10.7265625" style="1102"/>
    <col min="9473" max="9473" width="0.1796875" style="1102" customWidth="1"/>
    <col min="9474" max="9474" width="4.7265625" style="1102" customWidth="1"/>
    <col min="9475" max="9475" width="5.7265625" style="1102" customWidth="1"/>
    <col min="9476" max="9479" width="20.54296875" style="1102" customWidth="1"/>
    <col min="9480" max="9480" width="4.7265625" style="1102" customWidth="1"/>
    <col min="9481" max="9728" width="10.7265625" style="1102"/>
    <col min="9729" max="9729" width="0.1796875" style="1102" customWidth="1"/>
    <col min="9730" max="9730" width="4.7265625" style="1102" customWidth="1"/>
    <col min="9731" max="9731" width="5.7265625" style="1102" customWidth="1"/>
    <col min="9732" max="9735" width="20.54296875" style="1102" customWidth="1"/>
    <col min="9736" max="9736" width="4.7265625" style="1102" customWidth="1"/>
    <col min="9737" max="9984" width="10.7265625" style="1102"/>
    <col min="9985" max="9985" width="0.1796875" style="1102" customWidth="1"/>
    <col min="9986" max="9986" width="4.7265625" style="1102" customWidth="1"/>
    <col min="9987" max="9987" width="5.7265625" style="1102" customWidth="1"/>
    <col min="9988" max="9991" width="20.54296875" style="1102" customWidth="1"/>
    <col min="9992" max="9992" width="4.7265625" style="1102" customWidth="1"/>
    <col min="9993" max="10240" width="10.7265625" style="1102"/>
    <col min="10241" max="10241" width="0.1796875" style="1102" customWidth="1"/>
    <col min="10242" max="10242" width="4.7265625" style="1102" customWidth="1"/>
    <col min="10243" max="10243" width="5.7265625" style="1102" customWidth="1"/>
    <col min="10244" max="10247" width="20.54296875" style="1102" customWidth="1"/>
    <col min="10248" max="10248" width="4.7265625" style="1102" customWidth="1"/>
    <col min="10249" max="10496" width="10.7265625" style="1102"/>
    <col min="10497" max="10497" width="0.1796875" style="1102" customWidth="1"/>
    <col min="10498" max="10498" width="4.7265625" style="1102" customWidth="1"/>
    <col min="10499" max="10499" width="5.7265625" style="1102" customWidth="1"/>
    <col min="10500" max="10503" width="20.54296875" style="1102" customWidth="1"/>
    <col min="10504" max="10504" width="4.7265625" style="1102" customWidth="1"/>
    <col min="10505" max="10752" width="10.7265625" style="1102"/>
    <col min="10753" max="10753" width="0.1796875" style="1102" customWidth="1"/>
    <col min="10754" max="10754" width="4.7265625" style="1102" customWidth="1"/>
    <col min="10755" max="10755" width="5.7265625" style="1102" customWidth="1"/>
    <col min="10756" max="10759" width="20.54296875" style="1102" customWidth="1"/>
    <col min="10760" max="10760" width="4.7265625" style="1102" customWidth="1"/>
    <col min="10761" max="11008" width="10.7265625" style="1102"/>
    <col min="11009" max="11009" width="0.1796875" style="1102" customWidth="1"/>
    <col min="11010" max="11010" width="4.7265625" style="1102" customWidth="1"/>
    <col min="11011" max="11011" width="5.7265625" style="1102" customWidth="1"/>
    <col min="11012" max="11015" width="20.54296875" style="1102" customWidth="1"/>
    <col min="11016" max="11016" width="4.7265625" style="1102" customWidth="1"/>
    <col min="11017" max="11264" width="10.7265625" style="1102"/>
    <col min="11265" max="11265" width="0.1796875" style="1102" customWidth="1"/>
    <col min="11266" max="11266" width="4.7265625" style="1102" customWidth="1"/>
    <col min="11267" max="11267" width="5.7265625" style="1102" customWidth="1"/>
    <col min="11268" max="11271" width="20.54296875" style="1102" customWidth="1"/>
    <col min="11272" max="11272" width="4.7265625" style="1102" customWidth="1"/>
    <col min="11273" max="11520" width="10.7265625" style="1102"/>
    <col min="11521" max="11521" width="0.1796875" style="1102" customWidth="1"/>
    <col min="11522" max="11522" width="4.7265625" style="1102" customWidth="1"/>
    <col min="11523" max="11523" width="5.7265625" style="1102" customWidth="1"/>
    <col min="11524" max="11527" width="20.54296875" style="1102" customWidth="1"/>
    <col min="11528" max="11528" width="4.7265625" style="1102" customWidth="1"/>
    <col min="11529" max="11776" width="10.7265625" style="1102"/>
    <col min="11777" max="11777" width="0.1796875" style="1102" customWidth="1"/>
    <col min="11778" max="11778" width="4.7265625" style="1102" customWidth="1"/>
    <col min="11779" max="11779" width="5.7265625" style="1102" customWidth="1"/>
    <col min="11780" max="11783" width="20.54296875" style="1102" customWidth="1"/>
    <col min="11784" max="11784" width="4.7265625" style="1102" customWidth="1"/>
    <col min="11785" max="12032" width="10.7265625" style="1102"/>
    <col min="12033" max="12033" width="0.1796875" style="1102" customWidth="1"/>
    <col min="12034" max="12034" width="4.7265625" style="1102" customWidth="1"/>
    <col min="12035" max="12035" width="5.7265625" style="1102" customWidth="1"/>
    <col min="12036" max="12039" width="20.54296875" style="1102" customWidth="1"/>
    <col min="12040" max="12040" width="4.7265625" style="1102" customWidth="1"/>
    <col min="12041" max="12288" width="10.7265625" style="1102"/>
    <col min="12289" max="12289" width="0.1796875" style="1102" customWidth="1"/>
    <col min="12290" max="12290" width="4.7265625" style="1102" customWidth="1"/>
    <col min="12291" max="12291" width="5.7265625" style="1102" customWidth="1"/>
    <col min="12292" max="12295" width="20.54296875" style="1102" customWidth="1"/>
    <col min="12296" max="12296" width="4.7265625" style="1102" customWidth="1"/>
    <col min="12297" max="12544" width="10.7265625" style="1102"/>
    <col min="12545" max="12545" width="0.1796875" style="1102" customWidth="1"/>
    <col min="12546" max="12546" width="4.7265625" style="1102" customWidth="1"/>
    <col min="12547" max="12547" width="5.7265625" style="1102" customWidth="1"/>
    <col min="12548" max="12551" width="20.54296875" style="1102" customWidth="1"/>
    <col min="12552" max="12552" width="4.7265625" style="1102" customWidth="1"/>
    <col min="12553" max="12800" width="10.7265625" style="1102"/>
    <col min="12801" max="12801" width="0.1796875" style="1102" customWidth="1"/>
    <col min="12802" max="12802" width="4.7265625" style="1102" customWidth="1"/>
    <col min="12803" max="12803" width="5.7265625" style="1102" customWidth="1"/>
    <col min="12804" max="12807" width="20.54296875" style="1102" customWidth="1"/>
    <col min="12808" max="12808" width="4.7265625" style="1102" customWidth="1"/>
    <col min="12809" max="13056" width="10.7265625" style="1102"/>
    <col min="13057" max="13057" width="0.1796875" style="1102" customWidth="1"/>
    <col min="13058" max="13058" width="4.7265625" style="1102" customWidth="1"/>
    <col min="13059" max="13059" width="5.7265625" style="1102" customWidth="1"/>
    <col min="13060" max="13063" width="20.54296875" style="1102" customWidth="1"/>
    <col min="13064" max="13064" width="4.7265625" style="1102" customWidth="1"/>
    <col min="13065" max="13312" width="10.7265625" style="1102"/>
    <col min="13313" max="13313" width="0.1796875" style="1102" customWidth="1"/>
    <col min="13314" max="13314" width="4.7265625" style="1102" customWidth="1"/>
    <col min="13315" max="13315" width="5.7265625" style="1102" customWidth="1"/>
    <col min="13316" max="13319" width="20.54296875" style="1102" customWidth="1"/>
    <col min="13320" max="13320" width="4.7265625" style="1102" customWidth="1"/>
    <col min="13321" max="13568" width="10.7265625" style="1102"/>
    <col min="13569" max="13569" width="0.1796875" style="1102" customWidth="1"/>
    <col min="13570" max="13570" width="4.7265625" style="1102" customWidth="1"/>
    <col min="13571" max="13571" width="5.7265625" style="1102" customWidth="1"/>
    <col min="13572" max="13575" width="20.54296875" style="1102" customWidth="1"/>
    <col min="13576" max="13576" width="4.7265625" style="1102" customWidth="1"/>
    <col min="13577" max="13824" width="10.7265625" style="1102"/>
    <col min="13825" max="13825" width="0.1796875" style="1102" customWidth="1"/>
    <col min="13826" max="13826" width="4.7265625" style="1102" customWidth="1"/>
    <col min="13827" max="13827" width="5.7265625" style="1102" customWidth="1"/>
    <col min="13828" max="13831" width="20.54296875" style="1102" customWidth="1"/>
    <col min="13832" max="13832" width="4.7265625" style="1102" customWidth="1"/>
    <col min="13833" max="14080" width="10.7265625" style="1102"/>
    <col min="14081" max="14081" width="0.1796875" style="1102" customWidth="1"/>
    <col min="14082" max="14082" width="4.7265625" style="1102" customWidth="1"/>
    <col min="14083" max="14083" width="5.7265625" style="1102" customWidth="1"/>
    <col min="14084" max="14087" width="20.54296875" style="1102" customWidth="1"/>
    <col min="14088" max="14088" width="4.7265625" style="1102" customWidth="1"/>
    <col min="14089" max="14336" width="10.7265625" style="1102"/>
    <col min="14337" max="14337" width="0.1796875" style="1102" customWidth="1"/>
    <col min="14338" max="14338" width="4.7265625" style="1102" customWidth="1"/>
    <col min="14339" max="14339" width="5.7265625" style="1102" customWidth="1"/>
    <col min="14340" max="14343" width="20.54296875" style="1102" customWidth="1"/>
    <col min="14344" max="14344" width="4.7265625" style="1102" customWidth="1"/>
    <col min="14345" max="14592" width="10.7265625" style="1102"/>
    <col min="14593" max="14593" width="0.1796875" style="1102" customWidth="1"/>
    <col min="14594" max="14594" width="4.7265625" style="1102" customWidth="1"/>
    <col min="14595" max="14595" width="5.7265625" style="1102" customWidth="1"/>
    <col min="14596" max="14599" width="20.54296875" style="1102" customWidth="1"/>
    <col min="14600" max="14600" width="4.7265625" style="1102" customWidth="1"/>
    <col min="14601" max="14848" width="10.7265625" style="1102"/>
    <col min="14849" max="14849" width="0.1796875" style="1102" customWidth="1"/>
    <col min="14850" max="14850" width="4.7265625" style="1102" customWidth="1"/>
    <col min="14851" max="14851" width="5.7265625" style="1102" customWidth="1"/>
    <col min="14852" max="14855" width="20.54296875" style="1102" customWidth="1"/>
    <col min="14856" max="14856" width="4.7265625" style="1102" customWidth="1"/>
    <col min="14857" max="15104" width="10.7265625" style="1102"/>
    <col min="15105" max="15105" width="0.1796875" style="1102" customWidth="1"/>
    <col min="15106" max="15106" width="4.7265625" style="1102" customWidth="1"/>
    <col min="15107" max="15107" width="5.7265625" style="1102" customWidth="1"/>
    <col min="15108" max="15111" width="20.54296875" style="1102" customWidth="1"/>
    <col min="15112" max="15112" width="4.7265625" style="1102" customWidth="1"/>
    <col min="15113" max="15360" width="10.7265625" style="1102"/>
    <col min="15361" max="15361" width="0.1796875" style="1102" customWidth="1"/>
    <col min="15362" max="15362" width="4.7265625" style="1102" customWidth="1"/>
    <col min="15363" max="15363" width="5.7265625" style="1102" customWidth="1"/>
    <col min="15364" max="15367" width="20.54296875" style="1102" customWidth="1"/>
    <col min="15368" max="15368" width="4.7265625" style="1102" customWidth="1"/>
    <col min="15369" max="15616" width="10.7265625" style="1102"/>
    <col min="15617" max="15617" width="0.1796875" style="1102" customWidth="1"/>
    <col min="15618" max="15618" width="4.7265625" style="1102" customWidth="1"/>
    <col min="15619" max="15619" width="5.7265625" style="1102" customWidth="1"/>
    <col min="15620" max="15623" width="20.54296875" style="1102" customWidth="1"/>
    <col min="15624" max="15624" width="4.7265625" style="1102" customWidth="1"/>
    <col min="15625" max="15872" width="10.7265625" style="1102"/>
    <col min="15873" max="15873" width="0.1796875" style="1102" customWidth="1"/>
    <col min="15874" max="15874" width="4.7265625" style="1102" customWidth="1"/>
    <col min="15875" max="15875" width="5.7265625" style="1102" customWidth="1"/>
    <col min="15876" max="15879" width="20.54296875" style="1102" customWidth="1"/>
    <col min="15880" max="15880" width="4.7265625" style="1102" customWidth="1"/>
    <col min="15881" max="16128" width="10.7265625" style="1102"/>
    <col min="16129" max="16129" width="0.1796875" style="1102" customWidth="1"/>
    <col min="16130" max="16130" width="4.7265625" style="1102" customWidth="1"/>
    <col min="16131" max="16131" width="5.7265625" style="1102" customWidth="1"/>
    <col min="16132" max="16135" width="20.54296875" style="1102" customWidth="1"/>
    <col min="16136" max="16136" width="4.7265625" style="1102" customWidth="1"/>
    <col min="16137" max="16384" width="10.7265625" style="1102"/>
  </cols>
  <sheetData>
    <row r="1" spans="1:10" s="1096" customFormat="1" ht="17.149999999999999" customHeight="1">
      <c r="A1" s="1150"/>
      <c r="B1" s="1151" t="str">
        <f>'Annual Report'!$A$2</f>
        <v>Road Initials:    GTC           Year  2013</v>
      </c>
      <c r="C1" s="1152"/>
      <c r="D1" s="1152"/>
      <c r="E1" s="1150"/>
      <c r="F1" s="1150"/>
      <c r="G1" s="1153"/>
      <c r="H1" s="1154" t="s">
        <v>603</v>
      </c>
    </row>
    <row r="2" spans="1:10" ht="14.15" customHeight="1">
      <c r="A2" s="1115"/>
      <c r="B2" s="1155" t="s">
        <v>604</v>
      </c>
      <c r="C2" s="1156"/>
      <c r="D2" s="1156"/>
      <c r="E2" s="1156"/>
      <c r="F2" s="1156"/>
      <c r="G2" s="1156"/>
      <c r="H2" s="1157"/>
    </row>
    <row r="3" spans="1:10" ht="14.15" customHeight="1">
      <c r="A3" s="1115"/>
      <c r="B3" s="1158" t="s">
        <v>808</v>
      </c>
      <c r="C3" s="1159"/>
      <c r="D3" s="1160"/>
      <c r="E3" s="1160"/>
      <c r="F3" s="1160"/>
      <c r="G3" s="1160"/>
      <c r="H3" s="1107"/>
    </row>
    <row r="4" spans="1:10" ht="14.15" customHeight="1">
      <c r="A4" s="1115"/>
      <c r="B4" s="1161"/>
      <c r="C4" s="1110"/>
      <c r="D4" s="1110"/>
      <c r="E4" s="1110"/>
      <c r="F4" s="1110"/>
      <c r="G4" s="1110"/>
      <c r="H4" s="1112"/>
    </row>
    <row r="5" spans="1:10" ht="14.15" customHeight="1">
      <c r="A5" s="1115"/>
      <c r="B5" s="1119"/>
      <c r="C5" s="1115"/>
      <c r="D5" s="1115"/>
      <c r="E5" s="1115"/>
      <c r="F5" s="1115"/>
      <c r="G5" s="1115"/>
      <c r="H5" s="1115"/>
    </row>
    <row r="6" spans="1:10" ht="14.15" customHeight="1">
      <c r="A6" s="1115"/>
      <c r="B6" s="1122" t="s">
        <v>704</v>
      </c>
      <c r="C6" s="1162" t="s">
        <v>637</v>
      </c>
      <c r="D6" s="1123" t="s">
        <v>605</v>
      </c>
      <c r="E6" s="1123" t="s">
        <v>606</v>
      </c>
      <c r="F6" s="1123" t="s">
        <v>607</v>
      </c>
      <c r="G6" s="1123" t="s">
        <v>1307</v>
      </c>
      <c r="H6" s="1123" t="s">
        <v>704</v>
      </c>
    </row>
    <row r="7" spans="1:10" ht="14.15" customHeight="1">
      <c r="A7" s="1115"/>
      <c r="B7" s="1122" t="s">
        <v>750</v>
      </c>
      <c r="C7" s="1162" t="s">
        <v>750</v>
      </c>
      <c r="D7" s="1123" t="s">
        <v>608</v>
      </c>
      <c r="E7" s="1123" t="s">
        <v>608</v>
      </c>
      <c r="F7" s="1123" t="s">
        <v>608</v>
      </c>
      <c r="G7" s="1123" t="s">
        <v>609</v>
      </c>
      <c r="H7" s="1123" t="s">
        <v>750</v>
      </c>
    </row>
    <row r="8" spans="1:10" ht="14.15" customHeight="1">
      <c r="A8" s="1115"/>
      <c r="B8" s="1122"/>
      <c r="C8" s="1162"/>
      <c r="D8" s="1123"/>
      <c r="E8" s="1123"/>
      <c r="F8" s="1123"/>
      <c r="G8" s="1123"/>
      <c r="H8" s="1123"/>
    </row>
    <row r="9" spans="1:10" ht="14.15" customHeight="1" thickBot="1">
      <c r="A9" s="1115"/>
      <c r="B9" s="1129"/>
      <c r="C9" s="1112"/>
      <c r="D9" s="1163" t="s">
        <v>642</v>
      </c>
      <c r="E9" s="1163" t="s">
        <v>643</v>
      </c>
      <c r="F9" s="1163" t="s">
        <v>644</v>
      </c>
      <c r="G9" s="1163" t="s">
        <v>645</v>
      </c>
      <c r="H9" s="1112"/>
    </row>
    <row r="10" spans="1:10" ht="14.25" customHeight="1">
      <c r="A10" s="1115"/>
      <c r="B10" s="1133">
        <v>1</v>
      </c>
      <c r="C10" s="1164"/>
      <c r="D10" s="2303">
        <v>42400</v>
      </c>
      <c r="E10" s="2295">
        <v>7309</v>
      </c>
      <c r="F10" s="1132">
        <f>'330-P32'!F10+'330-P33'!D10-'330-P33'!E10</f>
        <v>35091</v>
      </c>
      <c r="G10" s="1165">
        <f>F10+'330-P32'!D10</f>
        <v>1504202</v>
      </c>
      <c r="H10" s="1126">
        <v>1</v>
      </c>
      <c r="I10" s="1137"/>
      <c r="J10" s="1137"/>
    </row>
    <row r="11" spans="1:10" ht="14.25" customHeight="1">
      <c r="A11" s="1115"/>
      <c r="B11" s="1133">
        <v>2</v>
      </c>
      <c r="C11" s="1164"/>
      <c r="D11" s="2304">
        <v>49876</v>
      </c>
      <c r="E11" s="2305">
        <v>15475</v>
      </c>
      <c r="F11" s="1166">
        <f>'330-P32'!F11+'330-P33'!D11-'330-P33'!E11</f>
        <v>34401</v>
      </c>
      <c r="G11" s="1167">
        <f>F11+'330-P32'!D11</f>
        <v>1418930</v>
      </c>
      <c r="H11" s="1126">
        <v>2</v>
      </c>
      <c r="I11" s="1137"/>
      <c r="J11" s="1137"/>
    </row>
    <row r="12" spans="1:10" ht="14.25" customHeight="1">
      <c r="A12" s="1115"/>
      <c r="B12" s="1133">
        <v>3</v>
      </c>
      <c r="C12" s="1164"/>
      <c r="D12" s="2304">
        <v>0</v>
      </c>
      <c r="E12" s="2305">
        <v>14</v>
      </c>
      <c r="F12" s="1166">
        <f>'330-P32'!F12+'330-P33'!D12-'330-P33'!E12</f>
        <v>-14</v>
      </c>
      <c r="G12" s="1167">
        <f>F12+'330-P32'!D12</f>
        <v>249</v>
      </c>
      <c r="H12" s="1126">
        <v>3</v>
      </c>
      <c r="I12" s="1137"/>
      <c r="J12" s="1137"/>
    </row>
    <row r="13" spans="1:10" ht="14.25" customHeight="1">
      <c r="A13" s="1115"/>
      <c r="B13" s="1133">
        <v>4</v>
      </c>
      <c r="C13" s="1164"/>
      <c r="D13" s="2304">
        <v>0</v>
      </c>
      <c r="E13" s="2305">
        <v>1</v>
      </c>
      <c r="F13" s="1166">
        <f>'330-P32'!F13+'330-P33'!D13-'330-P33'!E13</f>
        <v>-1</v>
      </c>
      <c r="G13" s="1167">
        <f>F13+'330-P32'!D13</f>
        <v>149664</v>
      </c>
      <c r="H13" s="1126">
        <v>4</v>
      </c>
      <c r="I13" s="1137"/>
      <c r="J13" s="1137"/>
    </row>
    <row r="14" spans="1:10" ht="14.25" customHeight="1">
      <c r="A14" s="1115"/>
      <c r="B14" s="1133">
        <v>5</v>
      </c>
      <c r="C14" s="1164"/>
      <c r="D14" s="2304">
        <v>62284</v>
      </c>
      <c r="E14" s="2305">
        <v>11051</v>
      </c>
      <c r="F14" s="1166">
        <f>'330-P32'!F14+'330-P33'!D14-'330-P33'!E14</f>
        <v>51233</v>
      </c>
      <c r="G14" s="1167">
        <f>F14+'330-P32'!D14</f>
        <v>1773218</v>
      </c>
      <c r="H14" s="1126">
        <v>5</v>
      </c>
      <c r="I14" s="1137"/>
      <c r="J14" s="1137"/>
    </row>
    <row r="15" spans="1:10" ht="14.25" customHeight="1">
      <c r="A15" s="1115"/>
      <c r="B15" s="1133">
        <v>6</v>
      </c>
      <c r="C15" s="1164"/>
      <c r="D15" s="2304"/>
      <c r="E15" s="2305"/>
      <c r="F15" s="1166">
        <f>'330-P32'!F15+'330-P33'!D15-'330-P33'!E15</f>
        <v>0</v>
      </c>
      <c r="G15" s="1167">
        <f>F15+'330-P32'!D15</f>
        <v>0</v>
      </c>
      <c r="H15" s="1126">
        <v>6</v>
      </c>
      <c r="I15" s="1137"/>
      <c r="J15" s="1137"/>
    </row>
    <row r="16" spans="1:10" ht="14.25" customHeight="1">
      <c r="A16" s="1115"/>
      <c r="B16" s="1133">
        <v>7</v>
      </c>
      <c r="C16" s="1164"/>
      <c r="D16" s="2304">
        <v>79987</v>
      </c>
      <c r="E16" s="2305">
        <v>32368</v>
      </c>
      <c r="F16" s="1166">
        <f>'330-P32'!F16+'330-P33'!D16-'330-P33'!E16</f>
        <v>47619</v>
      </c>
      <c r="G16" s="1167">
        <f>F16+'330-P32'!D16</f>
        <v>1147305</v>
      </c>
      <c r="H16" s="1126">
        <v>7</v>
      </c>
      <c r="I16" s="1137"/>
      <c r="J16" s="1137"/>
    </row>
    <row r="17" spans="1:10" ht="14.25" customHeight="1">
      <c r="A17" s="1115"/>
      <c r="B17" s="1133">
        <v>8</v>
      </c>
      <c r="C17" s="1164"/>
      <c r="D17" s="2304">
        <v>182167</v>
      </c>
      <c r="E17" s="2305">
        <v>18347</v>
      </c>
      <c r="F17" s="1166">
        <f>'330-P32'!F17+'330-P33'!D17-'330-P33'!E17</f>
        <v>163820</v>
      </c>
      <c r="G17" s="1167">
        <f>F17+'330-P32'!D17</f>
        <v>2988623</v>
      </c>
      <c r="H17" s="1126">
        <v>8</v>
      </c>
      <c r="I17" s="1137"/>
      <c r="J17" s="1137"/>
    </row>
    <row r="18" spans="1:10" ht="14.25" customHeight="1">
      <c r="A18" s="1115"/>
      <c r="B18" s="1133">
        <v>9</v>
      </c>
      <c r="C18" s="1164"/>
      <c r="D18" s="2304">
        <v>32450</v>
      </c>
      <c r="E18" s="2305">
        <v>4539</v>
      </c>
      <c r="F18" s="1166">
        <f>'330-P32'!F18+'330-P33'!D18-'330-P33'!E18</f>
        <v>27911</v>
      </c>
      <c r="G18" s="1167">
        <f>F18+'330-P32'!D18</f>
        <v>787967</v>
      </c>
      <c r="H18" s="1126">
        <v>9</v>
      </c>
      <c r="I18" s="1137"/>
      <c r="J18" s="1137"/>
    </row>
    <row r="19" spans="1:10" ht="14.25" customHeight="1">
      <c r="A19" s="1115"/>
      <c r="B19" s="1133">
        <v>10</v>
      </c>
      <c r="C19" s="1164"/>
      <c r="D19" s="2304">
        <v>100</v>
      </c>
      <c r="E19" s="2305">
        <v>12</v>
      </c>
      <c r="F19" s="1166">
        <f>'330-P32'!F19+'330-P33'!D19-'330-P33'!E19</f>
        <v>88</v>
      </c>
      <c r="G19" s="1167">
        <f>F19+'330-P32'!D19</f>
        <v>2123</v>
      </c>
      <c r="H19" s="1126">
        <v>10</v>
      </c>
      <c r="I19" s="1137"/>
      <c r="J19" s="1137"/>
    </row>
    <row r="20" spans="1:10" ht="14.25" customHeight="1">
      <c r="A20" s="1115"/>
      <c r="B20" s="1133">
        <v>11</v>
      </c>
      <c r="C20" s="1164"/>
      <c r="D20" s="2304">
        <v>8746</v>
      </c>
      <c r="E20" s="2305">
        <v>348</v>
      </c>
      <c r="F20" s="1166">
        <f>'330-P32'!F20+'330-P33'!D20-'330-P33'!E20</f>
        <v>8398</v>
      </c>
      <c r="G20" s="1167">
        <f>F20+'330-P32'!D20</f>
        <v>131748</v>
      </c>
      <c r="H20" s="1126">
        <v>11</v>
      </c>
      <c r="I20" s="1137"/>
      <c r="J20" s="1137"/>
    </row>
    <row r="21" spans="1:10" ht="14.25" customHeight="1">
      <c r="A21" s="1115"/>
      <c r="B21" s="1133">
        <v>12</v>
      </c>
      <c r="C21" s="1164"/>
      <c r="D21" s="2304">
        <v>7472</v>
      </c>
      <c r="E21" s="2305">
        <v>459</v>
      </c>
      <c r="F21" s="1166">
        <f>'330-P32'!F21+'330-P33'!D21-'330-P33'!E21</f>
        <v>7013</v>
      </c>
      <c r="G21" s="1167">
        <f>F21+'330-P32'!D21</f>
        <v>42621</v>
      </c>
      <c r="H21" s="1126">
        <v>12</v>
      </c>
      <c r="I21" s="1137"/>
      <c r="J21" s="1137"/>
    </row>
    <row r="22" spans="1:10" ht="14.25" customHeight="1">
      <c r="A22" s="1115"/>
      <c r="B22" s="1133">
        <v>13</v>
      </c>
      <c r="C22" s="1164"/>
      <c r="D22" s="2304">
        <v>0</v>
      </c>
      <c r="E22" s="2305">
        <v>4</v>
      </c>
      <c r="F22" s="1166">
        <f>'330-P32'!F22+'330-P33'!D22-'330-P33'!E22</f>
        <v>-4</v>
      </c>
      <c r="G22" s="1167">
        <f>F22+'330-P32'!D22</f>
        <v>1909</v>
      </c>
      <c r="H22" s="1126">
        <v>13</v>
      </c>
      <c r="I22" s="1137"/>
      <c r="J22" s="1137"/>
    </row>
    <row r="23" spans="1:10" ht="14.25" customHeight="1">
      <c r="A23" s="1115"/>
      <c r="B23" s="1133">
        <v>14</v>
      </c>
      <c r="C23" s="1164"/>
      <c r="D23" s="2304">
        <v>872</v>
      </c>
      <c r="E23" s="2305">
        <v>789</v>
      </c>
      <c r="F23" s="1166">
        <f>'330-P32'!F23+'330-P33'!D23-'330-P33'!E23</f>
        <v>83</v>
      </c>
      <c r="G23" s="1167">
        <f>F23+'330-P32'!D23</f>
        <v>48919</v>
      </c>
      <c r="H23" s="1126">
        <v>14</v>
      </c>
      <c r="I23" s="1137"/>
      <c r="J23" s="1137"/>
    </row>
    <row r="24" spans="1:10" ht="14.25" customHeight="1">
      <c r="A24" s="1115"/>
      <c r="B24" s="1133">
        <v>15</v>
      </c>
      <c r="C24" s="1164"/>
      <c r="D24" s="2304">
        <v>1672</v>
      </c>
      <c r="E24" s="2305">
        <v>387</v>
      </c>
      <c r="F24" s="1166">
        <f>'330-P32'!F24+'330-P33'!D24-'330-P33'!E24</f>
        <v>1285</v>
      </c>
      <c r="G24" s="1167">
        <f>F24+'330-P32'!D24</f>
        <v>91557</v>
      </c>
      <c r="H24" s="1126">
        <v>15</v>
      </c>
      <c r="I24" s="1137"/>
      <c r="J24" s="1137"/>
    </row>
    <row r="25" spans="1:10" ht="14.25" customHeight="1">
      <c r="A25" s="1115"/>
      <c r="B25" s="1133">
        <v>16</v>
      </c>
      <c r="C25" s="1164"/>
      <c r="D25" s="2304">
        <v>0</v>
      </c>
      <c r="E25" s="2305">
        <v>0</v>
      </c>
      <c r="F25" s="1166">
        <f>'330-P32'!F25+'330-P33'!D25-'330-P33'!E25</f>
        <v>0</v>
      </c>
      <c r="G25" s="1167">
        <f>F25+'330-P32'!D25</f>
        <v>7679</v>
      </c>
      <c r="H25" s="1126">
        <v>16</v>
      </c>
      <c r="I25" s="1137"/>
      <c r="J25" s="1137"/>
    </row>
    <row r="26" spans="1:10" ht="14.25" customHeight="1">
      <c r="A26" s="1115"/>
      <c r="B26" s="1133">
        <v>17</v>
      </c>
      <c r="C26" s="1164"/>
      <c r="D26" s="2304">
        <v>0</v>
      </c>
      <c r="E26" s="2305">
        <v>0</v>
      </c>
      <c r="F26" s="1166">
        <f>'330-P32'!F26+'330-P33'!D26-'330-P33'!E26</f>
        <v>0</v>
      </c>
      <c r="G26" s="1167">
        <f>F26+'330-P32'!D26</f>
        <v>858</v>
      </c>
      <c r="H26" s="1126">
        <v>17</v>
      </c>
      <c r="I26" s="1137"/>
      <c r="J26" s="1137"/>
    </row>
    <row r="27" spans="1:10" ht="14.25" customHeight="1">
      <c r="A27" s="1115"/>
      <c r="B27" s="1133">
        <v>18</v>
      </c>
      <c r="C27" s="1164"/>
      <c r="D27" s="2304">
        <v>11982</v>
      </c>
      <c r="E27" s="2305">
        <v>0</v>
      </c>
      <c r="F27" s="1166">
        <f>'330-P32'!F27+'330-P33'!D27-'330-P33'!E27</f>
        <v>11982</v>
      </c>
      <c r="G27" s="1167">
        <f>F27+'330-P32'!D27</f>
        <v>181086</v>
      </c>
      <c r="H27" s="1126">
        <v>18</v>
      </c>
      <c r="I27" s="1137"/>
      <c r="J27" s="1137"/>
    </row>
    <row r="28" spans="1:10" ht="14.25" customHeight="1">
      <c r="A28" s="1115"/>
      <c r="B28" s="1133">
        <v>19</v>
      </c>
      <c r="C28" s="1164"/>
      <c r="D28" s="2304">
        <v>690</v>
      </c>
      <c r="E28" s="2305">
        <v>20083</v>
      </c>
      <c r="F28" s="1166">
        <f>'330-P32'!F28+'330-P33'!D28-'330-P33'!E28</f>
        <v>-19393</v>
      </c>
      <c r="G28" s="1167">
        <f>F28+'330-P32'!D28</f>
        <v>60039</v>
      </c>
      <c r="H28" s="1126">
        <v>19</v>
      </c>
      <c r="I28" s="1137"/>
      <c r="J28" s="1137"/>
    </row>
    <row r="29" spans="1:10" ht="14.25" customHeight="1">
      <c r="A29" s="1115"/>
      <c r="B29" s="1133">
        <v>20</v>
      </c>
      <c r="C29" s="1164"/>
      <c r="D29" s="2304">
        <v>1051</v>
      </c>
      <c r="E29" s="2305">
        <v>888</v>
      </c>
      <c r="F29" s="1166">
        <f>'330-P32'!F29+'330-P33'!D29-'330-P33'!E29</f>
        <v>163</v>
      </c>
      <c r="G29" s="1167">
        <f>F29+'330-P32'!D29</f>
        <v>83584</v>
      </c>
      <c r="H29" s="1126">
        <v>20</v>
      </c>
      <c r="I29" s="1137"/>
      <c r="J29" s="1137"/>
    </row>
    <row r="30" spans="1:10" ht="14.25" customHeight="1">
      <c r="A30" s="1115"/>
      <c r="B30" s="1133">
        <v>21</v>
      </c>
      <c r="C30" s="1164"/>
      <c r="D30" s="2304">
        <v>33688</v>
      </c>
      <c r="E30" s="2305">
        <v>7290</v>
      </c>
      <c r="F30" s="1166">
        <f>'330-P32'!F30+'330-P33'!D30-'330-P33'!E30</f>
        <v>26398</v>
      </c>
      <c r="G30" s="1167">
        <f>F30+'330-P32'!D30</f>
        <v>406775</v>
      </c>
      <c r="H30" s="1126">
        <v>21</v>
      </c>
      <c r="I30" s="1137"/>
      <c r="J30" s="1137"/>
    </row>
    <row r="31" spans="1:10" ht="14.25" customHeight="1">
      <c r="A31" s="1115"/>
      <c r="B31" s="1133">
        <v>22</v>
      </c>
      <c r="C31" s="1164"/>
      <c r="D31" s="2304">
        <v>0</v>
      </c>
      <c r="E31" s="2305">
        <v>2</v>
      </c>
      <c r="F31" s="1166">
        <f>'330-P32'!F31+'330-P33'!D31-'330-P33'!E31</f>
        <v>-2</v>
      </c>
      <c r="G31" s="1167">
        <f>F31+'330-P32'!D31</f>
        <v>143</v>
      </c>
      <c r="H31" s="1126">
        <v>22</v>
      </c>
      <c r="I31" s="1137"/>
      <c r="J31" s="1137"/>
    </row>
    <row r="32" spans="1:10" ht="14.25" customHeight="1">
      <c r="A32" s="1115"/>
      <c r="B32" s="1133">
        <v>23</v>
      </c>
      <c r="C32" s="1164"/>
      <c r="D32" s="2304">
        <v>0</v>
      </c>
      <c r="E32" s="2305">
        <v>21</v>
      </c>
      <c r="F32" s="1166">
        <f>'330-P32'!F32+'330-P33'!D32-'330-P33'!E32</f>
        <v>-21</v>
      </c>
      <c r="G32" s="1167">
        <f>F32+'330-P32'!D32</f>
        <v>1834</v>
      </c>
      <c r="H32" s="1126">
        <v>23</v>
      </c>
      <c r="I32" s="1137"/>
      <c r="J32" s="1137"/>
    </row>
    <row r="33" spans="1:10" ht="14.25" customHeight="1">
      <c r="A33" s="1115"/>
      <c r="B33" s="1133">
        <v>24</v>
      </c>
      <c r="C33" s="1164"/>
      <c r="D33" s="2304">
        <v>563</v>
      </c>
      <c r="E33" s="2305">
        <v>9</v>
      </c>
      <c r="F33" s="1166">
        <f>'330-P32'!F33+'330-P33'!D33-'330-P33'!E33</f>
        <v>554</v>
      </c>
      <c r="G33" s="1167">
        <f>F33+'330-P32'!D33</f>
        <v>12008</v>
      </c>
      <c r="H33" s="1126">
        <v>24</v>
      </c>
      <c r="I33" s="1137"/>
      <c r="J33" s="1137"/>
    </row>
    <row r="34" spans="1:10" ht="14.25" customHeight="1">
      <c r="A34" s="1115"/>
      <c r="B34" s="1133">
        <v>25</v>
      </c>
      <c r="C34" s="1164"/>
      <c r="D34" s="2304">
        <v>9175</v>
      </c>
      <c r="E34" s="2305">
        <v>1981</v>
      </c>
      <c r="F34" s="1166">
        <f>'330-P32'!F34+'330-P33'!D34-'330-P33'!E34</f>
        <v>7194</v>
      </c>
      <c r="G34" s="1167">
        <f>F34+'330-P32'!D34</f>
        <v>97945</v>
      </c>
      <c r="H34" s="1126">
        <v>25</v>
      </c>
      <c r="I34" s="1137"/>
      <c r="J34" s="1137"/>
    </row>
    <row r="35" spans="1:10" ht="14.25" customHeight="1">
      <c r="A35" s="1115"/>
      <c r="B35" s="1133">
        <v>26</v>
      </c>
      <c r="C35" s="1164"/>
      <c r="D35" s="2304">
        <v>21171</v>
      </c>
      <c r="E35" s="2305">
        <v>4044</v>
      </c>
      <c r="F35" s="1166">
        <f>'330-P32'!F35+'330-P33'!D35-'330-P33'!E35</f>
        <v>17127</v>
      </c>
      <c r="G35" s="1167">
        <f>F35+'330-P32'!D35</f>
        <v>181194</v>
      </c>
      <c r="H35" s="1126">
        <v>26</v>
      </c>
      <c r="I35" s="1137"/>
      <c r="J35" s="1137"/>
    </row>
    <row r="36" spans="1:10" ht="14.25" customHeight="1">
      <c r="A36" s="1115"/>
      <c r="B36" s="1133">
        <v>27</v>
      </c>
      <c r="C36" s="1164"/>
      <c r="D36" s="2304">
        <v>143</v>
      </c>
      <c r="E36" s="2305">
        <v>236</v>
      </c>
      <c r="F36" s="1166">
        <f>'330-P32'!F36+'330-P33'!D36-'330-P33'!E36</f>
        <v>-93</v>
      </c>
      <c r="G36" s="1167">
        <f>F36+'330-P32'!D36</f>
        <v>29350</v>
      </c>
      <c r="H36" s="1126">
        <v>27</v>
      </c>
      <c r="I36" s="1137"/>
      <c r="J36" s="1137"/>
    </row>
    <row r="37" spans="1:10" ht="14.25" customHeight="1">
      <c r="A37" s="1115"/>
      <c r="B37" s="1133">
        <v>28</v>
      </c>
      <c r="C37" s="1164"/>
      <c r="D37" s="2304">
        <v>0</v>
      </c>
      <c r="E37" s="2305">
        <v>16</v>
      </c>
      <c r="F37" s="1166">
        <f>'330-P32'!F37+'330-P33'!D37-'330-P33'!E37</f>
        <v>-16</v>
      </c>
      <c r="G37" s="1167">
        <f>F37+'330-P32'!D37</f>
        <v>772</v>
      </c>
      <c r="H37" s="1126">
        <v>28</v>
      </c>
      <c r="I37" s="1137"/>
      <c r="J37" s="1137"/>
    </row>
    <row r="38" spans="1:10" ht="14.25" customHeight="1">
      <c r="A38" s="1115"/>
      <c r="B38" s="1133">
        <v>29</v>
      </c>
      <c r="C38" s="1164"/>
      <c r="D38" s="2304">
        <v>0</v>
      </c>
      <c r="E38" s="2305">
        <v>0</v>
      </c>
      <c r="F38" s="1166">
        <f>'330-P32'!F38+'330-P33'!D38-'330-P33'!E38</f>
        <v>0</v>
      </c>
      <c r="G38" s="1167">
        <f>F38+'330-P32'!D38</f>
        <v>0</v>
      </c>
      <c r="H38" s="1126">
        <v>29</v>
      </c>
      <c r="I38" s="1137"/>
      <c r="J38" s="1137"/>
    </row>
    <row r="39" spans="1:10" ht="14.25" customHeight="1">
      <c r="A39" s="1115"/>
      <c r="B39" s="1133">
        <v>30</v>
      </c>
      <c r="C39" s="1164"/>
      <c r="D39" s="2304">
        <f>SUM(D10:D38)</f>
        <v>546489</v>
      </c>
      <c r="E39" s="2305">
        <f>SUM(E10:E38)</f>
        <v>125673</v>
      </c>
      <c r="F39" s="1166">
        <f>SUM(F10:F38)</f>
        <v>420816</v>
      </c>
      <c r="G39" s="1167">
        <f>SUM(G10:G38)</f>
        <v>11152302</v>
      </c>
      <c r="H39" s="1126">
        <v>30</v>
      </c>
      <c r="I39" s="1137"/>
      <c r="J39" s="1137"/>
    </row>
    <row r="40" spans="1:10" ht="14.25" customHeight="1">
      <c r="A40" s="1115"/>
      <c r="B40" s="1133">
        <v>31</v>
      </c>
      <c r="C40" s="1164"/>
      <c r="D40" s="2304">
        <v>79471</v>
      </c>
      <c r="E40" s="2305">
        <v>4451</v>
      </c>
      <c r="F40" s="1166">
        <f>'330-P32'!F40+'330-P33'!D40-'330-P33'!E40</f>
        <v>75020</v>
      </c>
      <c r="G40" s="1167">
        <f>F40+'330-P32'!D40</f>
        <v>429211</v>
      </c>
      <c r="H40" s="1126">
        <v>31</v>
      </c>
      <c r="I40" s="1137"/>
      <c r="J40" s="1137"/>
    </row>
    <row r="41" spans="1:10" ht="14.25" customHeight="1">
      <c r="A41" s="1115"/>
      <c r="B41" s="1133">
        <v>32</v>
      </c>
      <c r="C41" s="1164"/>
      <c r="D41" s="2304">
        <v>39841</v>
      </c>
      <c r="E41" s="2305">
        <v>33175</v>
      </c>
      <c r="F41" s="1166">
        <f>'330-P32'!F41+'330-P33'!D41-'330-P33'!E41</f>
        <v>6666</v>
      </c>
      <c r="G41" s="1167">
        <f>F41+'330-P32'!D41</f>
        <v>686311</v>
      </c>
      <c r="H41" s="1126">
        <v>32</v>
      </c>
      <c r="I41" s="1137"/>
      <c r="J41" s="1137"/>
    </row>
    <row r="42" spans="1:10" ht="14.25" customHeight="1">
      <c r="A42" s="1115"/>
      <c r="B42" s="1133">
        <v>33</v>
      </c>
      <c r="C42" s="1164"/>
      <c r="D42" s="2304">
        <v>342</v>
      </c>
      <c r="E42" s="2305">
        <v>70</v>
      </c>
      <c r="F42" s="1166">
        <f>'330-P32'!F42+'330-P33'!D42-'330-P33'!E42</f>
        <v>272</v>
      </c>
      <c r="G42" s="1167">
        <f>F42+'330-P32'!D42</f>
        <v>995</v>
      </c>
      <c r="H42" s="1126">
        <v>33</v>
      </c>
      <c r="I42" s="1137"/>
      <c r="J42" s="1137"/>
    </row>
    <row r="43" spans="1:10" ht="14.25" customHeight="1">
      <c r="A43" s="1115"/>
      <c r="B43" s="1133">
        <v>34</v>
      </c>
      <c r="C43" s="1164"/>
      <c r="D43" s="2304">
        <v>1086</v>
      </c>
      <c r="E43" s="2305">
        <v>0</v>
      </c>
      <c r="F43" s="1166">
        <f>'330-P32'!F43+'330-P33'!D43-'330-P33'!E43</f>
        <v>1086</v>
      </c>
      <c r="G43" s="1167">
        <f>F43+'330-P32'!D43</f>
        <v>5995</v>
      </c>
      <c r="H43" s="1126">
        <v>34</v>
      </c>
      <c r="I43" s="1137"/>
      <c r="J43" s="1137"/>
    </row>
    <row r="44" spans="1:10" ht="14.25" customHeight="1">
      <c r="A44" s="1115"/>
      <c r="B44" s="1133">
        <v>35</v>
      </c>
      <c r="C44" s="1164"/>
      <c r="D44" s="2304">
        <v>12038</v>
      </c>
      <c r="E44" s="2305">
        <v>0</v>
      </c>
      <c r="F44" s="1166">
        <f>'330-P32'!F44+'330-P33'!D44-'330-P33'!E44</f>
        <v>12038</v>
      </c>
      <c r="G44" s="1167">
        <f>F44+'330-P32'!D44</f>
        <v>296055</v>
      </c>
      <c r="H44" s="1126">
        <v>35</v>
      </c>
      <c r="I44" s="1137"/>
      <c r="J44" s="1137"/>
    </row>
    <row r="45" spans="1:10" ht="14.25" customHeight="1">
      <c r="A45" s="1115"/>
      <c r="B45" s="1133">
        <v>36</v>
      </c>
      <c r="C45" s="1164"/>
      <c r="D45" s="2304">
        <v>29</v>
      </c>
      <c r="E45" s="2305">
        <v>324</v>
      </c>
      <c r="F45" s="1166">
        <f>'330-P32'!F45+'330-P33'!D45-'330-P33'!E45</f>
        <v>-295</v>
      </c>
      <c r="G45" s="1167">
        <f>F45+'330-P32'!D45</f>
        <v>14400</v>
      </c>
      <c r="H45" s="1126">
        <v>36</v>
      </c>
      <c r="I45" s="1137"/>
      <c r="J45" s="1137"/>
    </row>
    <row r="46" spans="1:10" ht="14.25" customHeight="1">
      <c r="A46" s="1115"/>
      <c r="B46" s="1133">
        <v>37</v>
      </c>
      <c r="C46" s="1164"/>
      <c r="D46" s="2304">
        <v>202</v>
      </c>
      <c r="E46" s="2305">
        <v>0</v>
      </c>
      <c r="F46" s="1166">
        <f>'330-P32'!F46+'330-P33'!D46-'330-P33'!E46</f>
        <v>202</v>
      </c>
      <c r="G46" s="1167">
        <f>F46+'330-P32'!D46</f>
        <v>19130</v>
      </c>
      <c r="H46" s="1126">
        <v>37</v>
      </c>
      <c r="I46" s="1137"/>
      <c r="J46" s="1137"/>
    </row>
    <row r="47" spans="1:10" ht="14.25" customHeight="1">
      <c r="A47" s="1115"/>
      <c r="B47" s="1133">
        <v>38</v>
      </c>
      <c r="C47" s="1164"/>
      <c r="D47" s="2304">
        <v>20446</v>
      </c>
      <c r="E47" s="2305">
        <v>4330</v>
      </c>
      <c r="F47" s="1166">
        <f>'330-P32'!F47+'330-P33'!D47-'330-P33'!E47</f>
        <v>16116</v>
      </c>
      <c r="G47" s="1167">
        <f>F47+'330-P32'!D47</f>
        <v>95215</v>
      </c>
      <c r="H47" s="1126">
        <v>38</v>
      </c>
      <c r="I47" s="1137"/>
      <c r="J47" s="1137"/>
    </row>
    <row r="48" spans="1:10" ht="14.25" customHeight="1">
      <c r="A48" s="1115"/>
      <c r="B48" s="1133">
        <v>39</v>
      </c>
      <c r="C48" s="1164"/>
      <c r="D48" s="2304">
        <f>SUM(D40:D47)</f>
        <v>153455</v>
      </c>
      <c r="E48" s="2305">
        <f>SUM(E40:E47)</f>
        <v>42350</v>
      </c>
      <c r="F48" s="1166">
        <f>SUM(F40:F47)</f>
        <v>111105</v>
      </c>
      <c r="G48" s="1167">
        <f>SUM(G40:G47)</f>
        <v>1547312</v>
      </c>
      <c r="H48" s="1126">
        <v>39</v>
      </c>
      <c r="I48" s="1137"/>
      <c r="J48" s="1137"/>
    </row>
    <row r="49" spans="1:10" ht="14.25" customHeight="1">
      <c r="A49" s="1115"/>
      <c r="B49" s="1133">
        <v>40</v>
      </c>
      <c r="C49" s="1164"/>
      <c r="D49" s="2304">
        <v>0</v>
      </c>
      <c r="E49" s="2305">
        <v>0</v>
      </c>
      <c r="F49" s="1166">
        <f>'330-P32'!F49+'330-P33'!D49-'330-P33'!E49</f>
        <v>0</v>
      </c>
      <c r="G49" s="1167">
        <f>F49+'330-P32'!D49</f>
        <v>2113</v>
      </c>
      <c r="H49" s="1126">
        <v>40</v>
      </c>
      <c r="I49" s="1137"/>
      <c r="J49" s="1137"/>
    </row>
    <row r="50" spans="1:10" ht="14.25" customHeight="1">
      <c r="A50" s="1115"/>
      <c r="B50" s="1133">
        <v>41</v>
      </c>
      <c r="C50" s="1164"/>
      <c r="D50" s="2304">
        <v>0</v>
      </c>
      <c r="E50" s="2305">
        <v>75</v>
      </c>
      <c r="F50" s="1166">
        <f>'330-P32'!F50+'330-P33'!D50-'330-P33'!E50</f>
        <v>-75</v>
      </c>
      <c r="G50" s="1167">
        <f>F50+'330-P32'!D50</f>
        <v>1788</v>
      </c>
      <c r="H50" s="1126">
        <v>41</v>
      </c>
      <c r="I50" s="1137"/>
      <c r="J50" s="1137"/>
    </row>
    <row r="51" spans="1:10" ht="14.25" customHeight="1">
      <c r="A51" s="1115"/>
      <c r="B51" s="1133">
        <v>42</v>
      </c>
      <c r="C51" s="1164"/>
      <c r="D51" s="2304">
        <v>342</v>
      </c>
      <c r="E51" s="2305">
        <v>0</v>
      </c>
      <c r="F51" s="1166">
        <f>'330-P32'!F51+'330-P33'!D51-'330-P33'!E51</f>
        <v>342</v>
      </c>
      <c r="G51" s="1167">
        <f>F51+'330-P32'!D51</f>
        <v>8311</v>
      </c>
      <c r="H51" s="1126">
        <v>42</v>
      </c>
      <c r="I51" s="1137"/>
      <c r="J51" s="1137"/>
    </row>
    <row r="52" spans="1:10" ht="14.25" customHeight="1" thickBot="1">
      <c r="A52" s="1115"/>
      <c r="B52" s="1133">
        <v>43</v>
      </c>
      <c r="C52" s="1164"/>
      <c r="D52" s="2306">
        <f>SUM(D48:D51,D39)</f>
        <v>700286</v>
      </c>
      <c r="E52" s="2307">
        <f>SUM(E48:E51,E39)</f>
        <v>168098</v>
      </c>
      <c r="F52" s="1168">
        <f>SUM(F48:F51,F39)</f>
        <v>532188</v>
      </c>
      <c r="G52" s="1139">
        <f>SUM(G48:G51,G39)</f>
        <v>12711826</v>
      </c>
      <c r="H52" s="1126">
        <v>43</v>
      </c>
      <c r="J52" s="1140"/>
    </row>
    <row r="53" spans="1:10" ht="14.15" customHeight="1">
      <c r="A53" s="1115"/>
      <c r="B53" s="1169"/>
      <c r="C53" s="1170"/>
      <c r="D53" s="1171"/>
      <c r="E53" s="1171"/>
      <c r="F53" s="1171"/>
      <c r="G53" s="1172"/>
      <c r="H53" s="1123"/>
      <c r="J53" s="1140"/>
    </row>
    <row r="54" spans="1:10" ht="12.65" customHeight="1">
      <c r="A54" s="1115"/>
      <c r="B54" s="1173"/>
      <c r="C54" s="1174"/>
      <c r="D54" s="1174"/>
      <c r="E54" s="1174"/>
      <c r="F54" s="1175"/>
      <c r="G54" s="1175"/>
      <c r="H54" s="1115"/>
    </row>
    <row r="55" spans="1:10" ht="10.5" customHeight="1">
      <c r="A55" s="1115"/>
      <c r="B55" s="1161"/>
      <c r="C55" s="1110"/>
      <c r="D55" s="1110"/>
      <c r="E55" s="1110"/>
      <c r="F55" s="1176"/>
      <c r="G55" s="1176"/>
      <c r="H55" s="1112"/>
    </row>
    <row r="56" spans="1:10" ht="10.5" customHeight="1">
      <c r="A56" s="1145"/>
      <c r="B56" s="1177" t="s">
        <v>195</v>
      </c>
      <c r="C56" s="1178"/>
      <c r="D56" s="1178"/>
      <c r="E56" s="1145"/>
      <c r="F56" s="1145"/>
      <c r="G56" s="1145"/>
      <c r="H56" s="1145"/>
    </row>
    <row r="60" spans="1:10">
      <c r="G60" s="1179"/>
    </row>
  </sheetData>
  <phoneticPr fontId="9" type="noConversion"/>
  <printOptions horizontalCentered="1"/>
  <pageMargins left="0.5" right="0.5" top="0.5" bottom="0.3" header="0.5" footer="0.5"/>
  <pageSetup scale="94" orientation="portrait" horizontalDpi="4294967292" verticalDpi="4294967292"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sheetPr codeName="Sheet38">
    <tabColor rgb="FF92D050"/>
    <pageSetUpPr fitToPage="1"/>
  </sheetPr>
  <dimension ref="A1:M79"/>
  <sheetViews>
    <sheetView showGridLines="0" zoomScale="99" zoomScaleNormal="99" workbookViewId="0"/>
  </sheetViews>
  <sheetFormatPr defaultColWidth="10.7265625" defaultRowHeight="13"/>
  <cols>
    <col min="1" max="1" width="4.1796875" style="1190" customWidth="1"/>
    <col min="2" max="2" width="35" style="1190" customWidth="1"/>
    <col min="3" max="8" width="11" style="1190" customWidth="1"/>
    <col min="9" max="9" width="4.81640625" style="1190" customWidth="1"/>
    <col min="10" max="10" width="12.453125" style="1189" bestFit="1" customWidth="1"/>
    <col min="11" max="11" width="10.7265625" style="1190"/>
    <col min="12" max="12" width="11" style="1190" bestFit="1" customWidth="1"/>
    <col min="13" max="13" width="12.453125" style="1190" bestFit="1" customWidth="1"/>
    <col min="14" max="256" width="10.7265625" style="1190"/>
    <col min="257" max="257" width="4.1796875" style="1190" customWidth="1"/>
    <col min="258" max="258" width="35" style="1190" customWidth="1"/>
    <col min="259" max="264" width="11" style="1190" customWidth="1"/>
    <col min="265" max="265" width="4.81640625" style="1190" customWidth="1"/>
    <col min="266" max="266" width="12.453125" style="1190" bestFit="1" customWidth="1"/>
    <col min="267" max="267" width="10.7265625" style="1190"/>
    <col min="268" max="268" width="11" style="1190" bestFit="1" customWidth="1"/>
    <col min="269" max="269" width="12.453125" style="1190" bestFit="1" customWidth="1"/>
    <col min="270" max="512" width="10.7265625" style="1190"/>
    <col min="513" max="513" width="4.1796875" style="1190" customWidth="1"/>
    <col min="514" max="514" width="35" style="1190" customWidth="1"/>
    <col min="515" max="520" width="11" style="1190" customWidth="1"/>
    <col min="521" max="521" width="4.81640625" style="1190" customWidth="1"/>
    <col min="522" max="522" width="12.453125" style="1190" bestFit="1" customWidth="1"/>
    <col min="523" max="523" width="10.7265625" style="1190"/>
    <col min="524" max="524" width="11" style="1190" bestFit="1" customWidth="1"/>
    <col min="525" max="525" width="12.453125" style="1190" bestFit="1" customWidth="1"/>
    <col min="526" max="768" width="10.7265625" style="1190"/>
    <col min="769" max="769" width="4.1796875" style="1190" customWidth="1"/>
    <col min="770" max="770" width="35" style="1190" customWidth="1"/>
    <col min="771" max="776" width="11" style="1190" customWidth="1"/>
    <col min="777" max="777" width="4.81640625" style="1190" customWidth="1"/>
    <col min="778" max="778" width="12.453125" style="1190" bestFit="1" customWidth="1"/>
    <col min="779" max="779" width="10.7265625" style="1190"/>
    <col min="780" max="780" width="11" style="1190" bestFit="1" customWidth="1"/>
    <col min="781" max="781" width="12.453125" style="1190" bestFit="1" customWidth="1"/>
    <col min="782" max="1024" width="10.7265625" style="1190"/>
    <col min="1025" max="1025" width="4.1796875" style="1190" customWidth="1"/>
    <col min="1026" max="1026" width="35" style="1190" customWidth="1"/>
    <col min="1027" max="1032" width="11" style="1190" customWidth="1"/>
    <col min="1033" max="1033" width="4.81640625" style="1190" customWidth="1"/>
    <col min="1034" max="1034" width="12.453125" style="1190" bestFit="1" customWidth="1"/>
    <col min="1035" max="1035" width="10.7265625" style="1190"/>
    <col min="1036" max="1036" width="11" style="1190" bestFit="1" customWidth="1"/>
    <col min="1037" max="1037" width="12.453125" style="1190" bestFit="1" customWidth="1"/>
    <col min="1038" max="1280" width="10.7265625" style="1190"/>
    <col min="1281" max="1281" width="4.1796875" style="1190" customWidth="1"/>
    <col min="1282" max="1282" width="35" style="1190" customWidth="1"/>
    <col min="1283" max="1288" width="11" style="1190" customWidth="1"/>
    <col min="1289" max="1289" width="4.81640625" style="1190" customWidth="1"/>
    <col min="1290" max="1290" width="12.453125" style="1190" bestFit="1" customWidth="1"/>
    <col min="1291" max="1291" width="10.7265625" style="1190"/>
    <col min="1292" max="1292" width="11" style="1190" bestFit="1" customWidth="1"/>
    <col min="1293" max="1293" width="12.453125" style="1190" bestFit="1" customWidth="1"/>
    <col min="1294" max="1536" width="10.7265625" style="1190"/>
    <col min="1537" max="1537" width="4.1796875" style="1190" customWidth="1"/>
    <col min="1538" max="1538" width="35" style="1190" customWidth="1"/>
    <col min="1539" max="1544" width="11" style="1190" customWidth="1"/>
    <col min="1545" max="1545" width="4.81640625" style="1190" customWidth="1"/>
    <col min="1546" max="1546" width="12.453125" style="1190" bestFit="1" customWidth="1"/>
    <col min="1547" max="1547" width="10.7265625" style="1190"/>
    <col min="1548" max="1548" width="11" style="1190" bestFit="1" customWidth="1"/>
    <col min="1549" max="1549" width="12.453125" style="1190" bestFit="1" customWidth="1"/>
    <col min="1550" max="1792" width="10.7265625" style="1190"/>
    <col min="1793" max="1793" width="4.1796875" style="1190" customWidth="1"/>
    <col min="1794" max="1794" width="35" style="1190" customWidth="1"/>
    <col min="1795" max="1800" width="11" style="1190" customWidth="1"/>
    <col min="1801" max="1801" width="4.81640625" style="1190" customWidth="1"/>
    <col min="1802" max="1802" width="12.453125" style="1190" bestFit="1" customWidth="1"/>
    <col min="1803" max="1803" width="10.7265625" style="1190"/>
    <col min="1804" max="1804" width="11" style="1190" bestFit="1" customWidth="1"/>
    <col min="1805" max="1805" width="12.453125" style="1190" bestFit="1" customWidth="1"/>
    <col min="1806" max="2048" width="10.7265625" style="1190"/>
    <col min="2049" max="2049" width="4.1796875" style="1190" customWidth="1"/>
    <col min="2050" max="2050" width="35" style="1190" customWidth="1"/>
    <col min="2051" max="2056" width="11" style="1190" customWidth="1"/>
    <col min="2057" max="2057" width="4.81640625" style="1190" customWidth="1"/>
    <col min="2058" max="2058" width="12.453125" style="1190" bestFit="1" customWidth="1"/>
    <col min="2059" max="2059" width="10.7265625" style="1190"/>
    <col min="2060" max="2060" width="11" style="1190" bestFit="1" customWidth="1"/>
    <col min="2061" max="2061" width="12.453125" style="1190" bestFit="1" customWidth="1"/>
    <col min="2062" max="2304" width="10.7265625" style="1190"/>
    <col min="2305" max="2305" width="4.1796875" style="1190" customWidth="1"/>
    <col min="2306" max="2306" width="35" style="1190" customWidth="1"/>
    <col min="2307" max="2312" width="11" style="1190" customWidth="1"/>
    <col min="2313" max="2313" width="4.81640625" style="1190" customWidth="1"/>
    <col min="2314" max="2314" width="12.453125" style="1190" bestFit="1" customWidth="1"/>
    <col min="2315" max="2315" width="10.7265625" style="1190"/>
    <col min="2316" max="2316" width="11" style="1190" bestFit="1" customWidth="1"/>
    <col min="2317" max="2317" width="12.453125" style="1190" bestFit="1" customWidth="1"/>
    <col min="2318" max="2560" width="10.7265625" style="1190"/>
    <col min="2561" max="2561" width="4.1796875" style="1190" customWidth="1"/>
    <col min="2562" max="2562" width="35" style="1190" customWidth="1"/>
    <col min="2563" max="2568" width="11" style="1190" customWidth="1"/>
    <col min="2569" max="2569" width="4.81640625" style="1190" customWidth="1"/>
    <col min="2570" max="2570" width="12.453125" style="1190" bestFit="1" customWidth="1"/>
    <col min="2571" max="2571" width="10.7265625" style="1190"/>
    <col min="2572" max="2572" width="11" style="1190" bestFit="1" customWidth="1"/>
    <col min="2573" max="2573" width="12.453125" style="1190" bestFit="1" customWidth="1"/>
    <col min="2574" max="2816" width="10.7265625" style="1190"/>
    <col min="2817" max="2817" width="4.1796875" style="1190" customWidth="1"/>
    <col min="2818" max="2818" width="35" style="1190" customWidth="1"/>
    <col min="2819" max="2824" width="11" style="1190" customWidth="1"/>
    <col min="2825" max="2825" width="4.81640625" style="1190" customWidth="1"/>
    <col min="2826" max="2826" width="12.453125" style="1190" bestFit="1" customWidth="1"/>
    <col min="2827" max="2827" width="10.7265625" style="1190"/>
    <col min="2828" max="2828" width="11" style="1190" bestFit="1" customWidth="1"/>
    <col min="2829" max="2829" width="12.453125" style="1190" bestFit="1" customWidth="1"/>
    <col min="2830" max="3072" width="10.7265625" style="1190"/>
    <col min="3073" max="3073" width="4.1796875" style="1190" customWidth="1"/>
    <col min="3074" max="3074" width="35" style="1190" customWidth="1"/>
    <col min="3075" max="3080" width="11" style="1190" customWidth="1"/>
    <col min="3081" max="3081" width="4.81640625" style="1190" customWidth="1"/>
    <col min="3082" max="3082" width="12.453125" style="1190" bestFit="1" customWidth="1"/>
    <col min="3083" max="3083" width="10.7265625" style="1190"/>
    <col min="3084" max="3084" width="11" style="1190" bestFit="1" customWidth="1"/>
    <col min="3085" max="3085" width="12.453125" style="1190" bestFit="1" customWidth="1"/>
    <col min="3086" max="3328" width="10.7265625" style="1190"/>
    <col min="3329" max="3329" width="4.1796875" style="1190" customWidth="1"/>
    <col min="3330" max="3330" width="35" style="1190" customWidth="1"/>
    <col min="3331" max="3336" width="11" style="1190" customWidth="1"/>
    <col min="3337" max="3337" width="4.81640625" style="1190" customWidth="1"/>
    <col min="3338" max="3338" width="12.453125" style="1190" bestFit="1" customWidth="1"/>
    <col min="3339" max="3339" width="10.7265625" style="1190"/>
    <col min="3340" max="3340" width="11" style="1190" bestFit="1" customWidth="1"/>
    <col min="3341" max="3341" width="12.453125" style="1190" bestFit="1" customWidth="1"/>
    <col min="3342" max="3584" width="10.7265625" style="1190"/>
    <col min="3585" max="3585" width="4.1796875" style="1190" customWidth="1"/>
    <col min="3586" max="3586" width="35" style="1190" customWidth="1"/>
    <col min="3587" max="3592" width="11" style="1190" customWidth="1"/>
    <col min="3593" max="3593" width="4.81640625" style="1190" customWidth="1"/>
    <col min="3594" max="3594" width="12.453125" style="1190" bestFit="1" customWidth="1"/>
    <col min="3595" max="3595" width="10.7265625" style="1190"/>
    <col min="3596" max="3596" width="11" style="1190" bestFit="1" customWidth="1"/>
    <col min="3597" max="3597" width="12.453125" style="1190" bestFit="1" customWidth="1"/>
    <col min="3598" max="3840" width="10.7265625" style="1190"/>
    <col min="3841" max="3841" width="4.1796875" style="1190" customWidth="1"/>
    <col min="3842" max="3842" width="35" style="1190" customWidth="1"/>
    <col min="3843" max="3848" width="11" style="1190" customWidth="1"/>
    <col min="3849" max="3849" width="4.81640625" style="1190" customWidth="1"/>
    <col min="3850" max="3850" width="12.453125" style="1190" bestFit="1" customWidth="1"/>
    <col min="3851" max="3851" width="10.7265625" style="1190"/>
    <col min="3852" max="3852" width="11" style="1190" bestFit="1" customWidth="1"/>
    <col min="3853" max="3853" width="12.453125" style="1190" bestFit="1" customWidth="1"/>
    <col min="3854" max="4096" width="10.7265625" style="1190"/>
    <col min="4097" max="4097" width="4.1796875" style="1190" customWidth="1"/>
    <col min="4098" max="4098" width="35" style="1190" customWidth="1"/>
    <col min="4099" max="4104" width="11" style="1190" customWidth="1"/>
    <col min="4105" max="4105" width="4.81640625" style="1190" customWidth="1"/>
    <col min="4106" max="4106" width="12.453125" style="1190" bestFit="1" customWidth="1"/>
    <col min="4107" max="4107" width="10.7265625" style="1190"/>
    <col min="4108" max="4108" width="11" style="1190" bestFit="1" customWidth="1"/>
    <col min="4109" max="4109" width="12.453125" style="1190" bestFit="1" customWidth="1"/>
    <col min="4110" max="4352" width="10.7265625" style="1190"/>
    <col min="4353" max="4353" width="4.1796875" style="1190" customWidth="1"/>
    <col min="4354" max="4354" width="35" style="1190" customWidth="1"/>
    <col min="4355" max="4360" width="11" style="1190" customWidth="1"/>
    <col min="4361" max="4361" width="4.81640625" style="1190" customWidth="1"/>
    <col min="4362" max="4362" width="12.453125" style="1190" bestFit="1" customWidth="1"/>
    <col min="4363" max="4363" width="10.7265625" style="1190"/>
    <col min="4364" max="4364" width="11" style="1190" bestFit="1" customWidth="1"/>
    <col min="4365" max="4365" width="12.453125" style="1190" bestFit="1" customWidth="1"/>
    <col min="4366" max="4608" width="10.7265625" style="1190"/>
    <col min="4609" max="4609" width="4.1796875" style="1190" customWidth="1"/>
    <col min="4610" max="4610" width="35" style="1190" customWidth="1"/>
    <col min="4611" max="4616" width="11" style="1190" customWidth="1"/>
    <col min="4617" max="4617" width="4.81640625" style="1190" customWidth="1"/>
    <col min="4618" max="4618" width="12.453125" style="1190" bestFit="1" customWidth="1"/>
    <col min="4619" max="4619" width="10.7265625" style="1190"/>
    <col min="4620" max="4620" width="11" style="1190" bestFit="1" customWidth="1"/>
    <col min="4621" max="4621" width="12.453125" style="1190" bestFit="1" customWidth="1"/>
    <col min="4622" max="4864" width="10.7265625" style="1190"/>
    <col min="4865" max="4865" width="4.1796875" style="1190" customWidth="1"/>
    <col min="4866" max="4866" width="35" style="1190" customWidth="1"/>
    <col min="4867" max="4872" width="11" style="1190" customWidth="1"/>
    <col min="4873" max="4873" width="4.81640625" style="1190" customWidth="1"/>
    <col min="4874" max="4874" width="12.453125" style="1190" bestFit="1" customWidth="1"/>
    <col min="4875" max="4875" width="10.7265625" style="1190"/>
    <col min="4876" max="4876" width="11" style="1190" bestFit="1" customWidth="1"/>
    <col min="4877" max="4877" width="12.453125" style="1190" bestFit="1" customWidth="1"/>
    <col min="4878" max="5120" width="10.7265625" style="1190"/>
    <col min="5121" max="5121" width="4.1796875" style="1190" customWidth="1"/>
    <col min="5122" max="5122" width="35" style="1190" customWidth="1"/>
    <col min="5123" max="5128" width="11" style="1190" customWidth="1"/>
    <col min="5129" max="5129" width="4.81640625" style="1190" customWidth="1"/>
    <col min="5130" max="5130" width="12.453125" style="1190" bestFit="1" customWidth="1"/>
    <col min="5131" max="5131" width="10.7265625" style="1190"/>
    <col min="5132" max="5132" width="11" style="1190" bestFit="1" customWidth="1"/>
    <col min="5133" max="5133" width="12.453125" style="1190" bestFit="1" customWidth="1"/>
    <col min="5134" max="5376" width="10.7265625" style="1190"/>
    <col min="5377" max="5377" width="4.1796875" style="1190" customWidth="1"/>
    <col min="5378" max="5378" width="35" style="1190" customWidth="1"/>
    <col min="5379" max="5384" width="11" style="1190" customWidth="1"/>
    <col min="5385" max="5385" width="4.81640625" style="1190" customWidth="1"/>
    <col min="5386" max="5386" width="12.453125" style="1190" bestFit="1" customWidth="1"/>
    <col min="5387" max="5387" width="10.7265625" style="1190"/>
    <col min="5388" max="5388" width="11" style="1190" bestFit="1" customWidth="1"/>
    <col min="5389" max="5389" width="12.453125" style="1190" bestFit="1" customWidth="1"/>
    <col min="5390" max="5632" width="10.7265625" style="1190"/>
    <col min="5633" max="5633" width="4.1796875" style="1190" customWidth="1"/>
    <col min="5634" max="5634" width="35" style="1190" customWidth="1"/>
    <col min="5635" max="5640" width="11" style="1190" customWidth="1"/>
    <col min="5641" max="5641" width="4.81640625" style="1190" customWidth="1"/>
    <col min="5642" max="5642" width="12.453125" style="1190" bestFit="1" customWidth="1"/>
    <col min="5643" max="5643" width="10.7265625" style="1190"/>
    <col min="5644" max="5644" width="11" style="1190" bestFit="1" customWidth="1"/>
    <col min="5645" max="5645" width="12.453125" style="1190" bestFit="1" customWidth="1"/>
    <col min="5646" max="5888" width="10.7265625" style="1190"/>
    <col min="5889" max="5889" width="4.1796875" style="1190" customWidth="1"/>
    <col min="5890" max="5890" width="35" style="1190" customWidth="1"/>
    <col min="5891" max="5896" width="11" style="1190" customWidth="1"/>
    <col min="5897" max="5897" width="4.81640625" style="1190" customWidth="1"/>
    <col min="5898" max="5898" width="12.453125" style="1190" bestFit="1" customWidth="1"/>
    <col min="5899" max="5899" width="10.7265625" style="1190"/>
    <col min="5900" max="5900" width="11" style="1190" bestFit="1" customWidth="1"/>
    <col min="5901" max="5901" width="12.453125" style="1190" bestFit="1" customWidth="1"/>
    <col min="5902" max="6144" width="10.7265625" style="1190"/>
    <col min="6145" max="6145" width="4.1796875" style="1190" customWidth="1"/>
    <col min="6146" max="6146" width="35" style="1190" customWidth="1"/>
    <col min="6147" max="6152" width="11" style="1190" customWidth="1"/>
    <col min="6153" max="6153" width="4.81640625" style="1190" customWidth="1"/>
    <col min="6154" max="6154" width="12.453125" style="1190" bestFit="1" customWidth="1"/>
    <col min="6155" max="6155" width="10.7265625" style="1190"/>
    <col min="6156" max="6156" width="11" style="1190" bestFit="1" customWidth="1"/>
    <col min="6157" max="6157" width="12.453125" style="1190" bestFit="1" customWidth="1"/>
    <col min="6158" max="6400" width="10.7265625" style="1190"/>
    <col min="6401" max="6401" width="4.1796875" style="1190" customWidth="1"/>
    <col min="6402" max="6402" width="35" style="1190" customWidth="1"/>
    <col min="6403" max="6408" width="11" style="1190" customWidth="1"/>
    <col min="6409" max="6409" width="4.81640625" style="1190" customWidth="1"/>
    <col min="6410" max="6410" width="12.453125" style="1190" bestFit="1" customWidth="1"/>
    <col min="6411" max="6411" width="10.7265625" style="1190"/>
    <col min="6412" max="6412" width="11" style="1190" bestFit="1" customWidth="1"/>
    <col min="6413" max="6413" width="12.453125" style="1190" bestFit="1" customWidth="1"/>
    <col min="6414" max="6656" width="10.7265625" style="1190"/>
    <col min="6657" max="6657" width="4.1796875" style="1190" customWidth="1"/>
    <col min="6658" max="6658" width="35" style="1190" customWidth="1"/>
    <col min="6659" max="6664" width="11" style="1190" customWidth="1"/>
    <col min="6665" max="6665" width="4.81640625" style="1190" customWidth="1"/>
    <col min="6666" max="6666" width="12.453125" style="1190" bestFit="1" customWidth="1"/>
    <col min="6667" max="6667" width="10.7265625" style="1190"/>
    <col min="6668" max="6668" width="11" style="1190" bestFit="1" customWidth="1"/>
    <col min="6669" max="6669" width="12.453125" style="1190" bestFit="1" customWidth="1"/>
    <col min="6670" max="6912" width="10.7265625" style="1190"/>
    <col min="6913" max="6913" width="4.1796875" style="1190" customWidth="1"/>
    <col min="6914" max="6914" width="35" style="1190" customWidth="1"/>
    <col min="6915" max="6920" width="11" style="1190" customWidth="1"/>
    <col min="6921" max="6921" width="4.81640625" style="1190" customWidth="1"/>
    <col min="6922" max="6922" width="12.453125" style="1190" bestFit="1" customWidth="1"/>
    <col min="6923" max="6923" width="10.7265625" style="1190"/>
    <col min="6924" max="6924" width="11" style="1190" bestFit="1" customWidth="1"/>
    <col min="6925" max="6925" width="12.453125" style="1190" bestFit="1" customWidth="1"/>
    <col min="6926" max="7168" width="10.7265625" style="1190"/>
    <col min="7169" max="7169" width="4.1796875" style="1190" customWidth="1"/>
    <col min="7170" max="7170" width="35" style="1190" customWidth="1"/>
    <col min="7171" max="7176" width="11" style="1190" customWidth="1"/>
    <col min="7177" max="7177" width="4.81640625" style="1190" customWidth="1"/>
    <col min="7178" max="7178" width="12.453125" style="1190" bestFit="1" customWidth="1"/>
    <col min="7179" max="7179" width="10.7265625" style="1190"/>
    <col min="7180" max="7180" width="11" style="1190" bestFit="1" customWidth="1"/>
    <col min="7181" max="7181" width="12.453125" style="1190" bestFit="1" customWidth="1"/>
    <col min="7182" max="7424" width="10.7265625" style="1190"/>
    <col min="7425" max="7425" width="4.1796875" style="1190" customWidth="1"/>
    <col min="7426" max="7426" width="35" style="1190" customWidth="1"/>
    <col min="7427" max="7432" width="11" style="1190" customWidth="1"/>
    <col min="7433" max="7433" width="4.81640625" style="1190" customWidth="1"/>
    <col min="7434" max="7434" width="12.453125" style="1190" bestFit="1" customWidth="1"/>
    <col min="7435" max="7435" width="10.7265625" style="1190"/>
    <col min="7436" max="7436" width="11" style="1190" bestFit="1" customWidth="1"/>
    <col min="7437" max="7437" width="12.453125" style="1190" bestFit="1" customWidth="1"/>
    <col min="7438" max="7680" width="10.7265625" style="1190"/>
    <col min="7681" max="7681" width="4.1796875" style="1190" customWidth="1"/>
    <col min="7682" max="7682" width="35" style="1190" customWidth="1"/>
    <col min="7683" max="7688" width="11" style="1190" customWidth="1"/>
    <col min="7689" max="7689" width="4.81640625" style="1190" customWidth="1"/>
    <col min="7690" max="7690" width="12.453125" style="1190" bestFit="1" customWidth="1"/>
    <col min="7691" max="7691" width="10.7265625" style="1190"/>
    <col min="7692" max="7692" width="11" style="1190" bestFit="1" customWidth="1"/>
    <col min="7693" max="7693" width="12.453125" style="1190" bestFit="1" customWidth="1"/>
    <col min="7694" max="7936" width="10.7265625" style="1190"/>
    <col min="7937" max="7937" width="4.1796875" style="1190" customWidth="1"/>
    <col min="7938" max="7938" width="35" style="1190" customWidth="1"/>
    <col min="7939" max="7944" width="11" style="1190" customWidth="1"/>
    <col min="7945" max="7945" width="4.81640625" style="1190" customWidth="1"/>
    <col min="7946" max="7946" width="12.453125" style="1190" bestFit="1" customWidth="1"/>
    <col min="7947" max="7947" width="10.7265625" style="1190"/>
    <col min="7948" max="7948" width="11" style="1190" bestFit="1" customWidth="1"/>
    <col min="7949" max="7949" width="12.453125" style="1190" bestFit="1" customWidth="1"/>
    <col min="7950" max="8192" width="10.7265625" style="1190"/>
    <col min="8193" max="8193" width="4.1796875" style="1190" customWidth="1"/>
    <col min="8194" max="8194" width="35" style="1190" customWidth="1"/>
    <col min="8195" max="8200" width="11" style="1190" customWidth="1"/>
    <col min="8201" max="8201" width="4.81640625" style="1190" customWidth="1"/>
    <col min="8202" max="8202" width="12.453125" style="1190" bestFit="1" customWidth="1"/>
    <col min="8203" max="8203" width="10.7265625" style="1190"/>
    <col min="8204" max="8204" width="11" style="1190" bestFit="1" customWidth="1"/>
    <col min="8205" max="8205" width="12.453125" style="1190" bestFit="1" customWidth="1"/>
    <col min="8206" max="8448" width="10.7265625" style="1190"/>
    <col min="8449" max="8449" width="4.1796875" style="1190" customWidth="1"/>
    <col min="8450" max="8450" width="35" style="1190" customWidth="1"/>
    <col min="8451" max="8456" width="11" style="1190" customWidth="1"/>
    <col min="8457" max="8457" width="4.81640625" style="1190" customWidth="1"/>
    <col min="8458" max="8458" width="12.453125" style="1190" bestFit="1" customWidth="1"/>
    <col min="8459" max="8459" width="10.7265625" style="1190"/>
    <col min="8460" max="8460" width="11" style="1190" bestFit="1" customWidth="1"/>
    <col min="8461" max="8461" width="12.453125" style="1190" bestFit="1" customWidth="1"/>
    <col min="8462" max="8704" width="10.7265625" style="1190"/>
    <col min="8705" max="8705" width="4.1796875" style="1190" customWidth="1"/>
    <col min="8706" max="8706" width="35" style="1190" customWidth="1"/>
    <col min="8707" max="8712" width="11" style="1190" customWidth="1"/>
    <col min="8713" max="8713" width="4.81640625" style="1190" customWidth="1"/>
    <col min="8714" max="8714" width="12.453125" style="1190" bestFit="1" customWidth="1"/>
    <col min="8715" max="8715" width="10.7265625" style="1190"/>
    <col min="8716" max="8716" width="11" style="1190" bestFit="1" customWidth="1"/>
    <col min="8717" max="8717" width="12.453125" style="1190" bestFit="1" customWidth="1"/>
    <col min="8718" max="8960" width="10.7265625" style="1190"/>
    <col min="8961" max="8961" width="4.1796875" style="1190" customWidth="1"/>
    <col min="8962" max="8962" width="35" style="1190" customWidth="1"/>
    <col min="8963" max="8968" width="11" style="1190" customWidth="1"/>
    <col min="8969" max="8969" width="4.81640625" style="1190" customWidth="1"/>
    <col min="8970" max="8970" width="12.453125" style="1190" bestFit="1" customWidth="1"/>
    <col min="8971" max="8971" width="10.7265625" style="1190"/>
    <col min="8972" max="8972" width="11" style="1190" bestFit="1" customWidth="1"/>
    <col min="8973" max="8973" width="12.453125" style="1190" bestFit="1" customWidth="1"/>
    <col min="8974" max="9216" width="10.7265625" style="1190"/>
    <col min="9217" max="9217" width="4.1796875" style="1190" customWidth="1"/>
    <col min="9218" max="9218" width="35" style="1190" customWidth="1"/>
    <col min="9219" max="9224" width="11" style="1190" customWidth="1"/>
    <col min="9225" max="9225" width="4.81640625" style="1190" customWidth="1"/>
    <col min="9226" max="9226" width="12.453125" style="1190" bestFit="1" customWidth="1"/>
    <col min="9227" max="9227" width="10.7265625" style="1190"/>
    <col min="9228" max="9228" width="11" style="1190" bestFit="1" customWidth="1"/>
    <col min="9229" max="9229" width="12.453125" style="1190" bestFit="1" customWidth="1"/>
    <col min="9230" max="9472" width="10.7265625" style="1190"/>
    <col min="9473" max="9473" width="4.1796875" style="1190" customWidth="1"/>
    <col min="9474" max="9474" width="35" style="1190" customWidth="1"/>
    <col min="9475" max="9480" width="11" style="1190" customWidth="1"/>
    <col min="9481" max="9481" width="4.81640625" style="1190" customWidth="1"/>
    <col min="9482" max="9482" width="12.453125" style="1190" bestFit="1" customWidth="1"/>
    <col min="9483" max="9483" width="10.7265625" style="1190"/>
    <col min="9484" max="9484" width="11" style="1190" bestFit="1" customWidth="1"/>
    <col min="9485" max="9485" width="12.453125" style="1190" bestFit="1" customWidth="1"/>
    <col min="9486" max="9728" width="10.7265625" style="1190"/>
    <col min="9729" max="9729" width="4.1796875" style="1190" customWidth="1"/>
    <col min="9730" max="9730" width="35" style="1190" customWidth="1"/>
    <col min="9731" max="9736" width="11" style="1190" customWidth="1"/>
    <col min="9737" max="9737" width="4.81640625" style="1190" customWidth="1"/>
    <col min="9738" max="9738" width="12.453125" style="1190" bestFit="1" customWidth="1"/>
    <col min="9739" max="9739" width="10.7265625" style="1190"/>
    <col min="9740" max="9740" width="11" style="1190" bestFit="1" customWidth="1"/>
    <col min="9741" max="9741" width="12.453125" style="1190" bestFit="1" customWidth="1"/>
    <col min="9742" max="9984" width="10.7265625" style="1190"/>
    <col min="9985" max="9985" width="4.1796875" style="1190" customWidth="1"/>
    <col min="9986" max="9986" width="35" style="1190" customWidth="1"/>
    <col min="9987" max="9992" width="11" style="1190" customWidth="1"/>
    <col min="9993" max="9993" width="4.81640625" style="1190" customWidth="1"/>
    <col min="9994" max="9994" width="12.453125" style="1190" bestFit="1" customWidth="1"/>
    <col min="9995" max="9995" width="10.7265625" style="1190"/>
    <col min="9996" max="9996" width="11" style="1190" bestFit="1" customWidth="1"/>
    <col min="9997" max="9997" width="12.453125" style="1190" bestFit="1" customWidth="1"/>
    <col min="9998" max="10240" width="10.7265625" style="1190"/>
    <col min="10241" max="10241" width="4.1796875" style="1190" customWidth="1"/>
    <col min="10242" max="10242" width="35" style="1190" customWidth="1"/>
    <col min="10243" max="10248" width="11" style="1190" customWidth="1"/>
    <col min="10249" max="10249" width="4.81640625" style="1190" customWidth="1"/>
    <col min="10250" max="10250" width="12.453125" style="1190" bestFit="1" customWidth="1"/>
    <col min="10251" max="10251" width="10.7265625" style="1190"/>
    <col min="10252" max="10252" width="11" style="1190" bestFit="1" customWidth="1"/>
    <col min="10253" max="10253" width="12.453125" style="1190" bestFit="1" customWidth="1"/>
    <col min="10254" max="10496" width="10.7265625" style="1190"/>
    <col min="10497" max="10497" width="4.1796875" style="1190" customWidth="1"/>
    <col min="10498" max="10498" width="35" style="1190" customWidth="1"/>
    <col min="10499" max="10504" width="11" style="1190" customWidth="1"/>
    <col min="10505" max="10505" width="4.81640625" style="1190" customWidth="1"/>
    <col min="10506" max="10506" width="12.453125" style="1190" bestFit="1" customWidth="1"/>
    <col min="10507" max="10507" width="10.7265625" style="1190"/>
    <col min="10508" max="10508" width="11" style="1190" bestFit="1" customWidth="1"/>
    <col min="10509" max="10509" width="12.453125" style="1190" bestFit="1" customWidth="1"/>
    <col min="10510" max="10752" width="10.7265625" style="1190"/>
    <col min="10753" max="10753" width="4.1796875" style="1190" customWidth="1"/>
    <col min="10754" max="10754" width="35" style="1190" customWidth="1"/>
    <col min="10755" max="10760" width="11" style="1190" customWidth="1"/>
    <col min="10761" max="10761" width="4.81640625" style="1190" customWidth="1"/>
    <col min="10762" max="10762" width="12.453125" style="1190" bestFit="1" customWidth="1"/>
    <col min="10763" max="10763" width="10.7265625" style="1190"/>
    <col min="10764" max="10764" width="11" style="1190" bestFit="1" customWidth="1"/>
    <col min="10765" max="10765" width="12.453125" style="1190" bestFit="1" customWidth="1"/>
    <col min="10766" max="11008" width="10.7265625" style="1190"/>
    <col min="11009" max="11009" width="4.1796875" style="1190" customWidth="1"/>
    <col min="11010" max="11010" width="35" style="1190" customWidth="1"/>
    <col min="11011" max="11016" width="11" style="1190" customWidth="1"/>
    <col min="11017" max="11017" width="4.81640625" style="1190" customWidth="1"/>
    <col min="11018" max="11018" width="12.453125" style="1190" bestFit="1" customWidth="1"/>
    <col min="11019" max="11019" width="10.7265625" style="1190"/>
    <col min="11020" max="11020" width="11" style="1190" bestFit="1" customWidth="1"/>
    <col min="11021" max="11021" width="12.453125" style="1190" bestFit="1" customWidth="1"/>
    <col min="11022" max="11264" width="10.7265625" style="1190"/>
    <col min="11265" max="11265" width="4.1796875" style="1190" customWidth="1"/>
    <col min="11266" max="11266" width="35" style="1190" customWidth="1"/>
    <col min="11267" max="11272" width="11" style="1190" customWidth="1"/>
    <col min="11273" max="11273" width="4.81640625" style="1190" customWidth="1"/>
    <col min="11274" max="11274" width="12.453125" style="1190" bestFit="1" customWidth="1"/>
    <col min="11275" max="11275" width="10.7265625" style="1190"/>
    <col min="11276" max="11276" width="11" style="1190" bestFit="1" customWidth="1"/>
    <col min="11277" max="11277" width="12.453125" style="1190" bestFit="1" customWidth="1"/>
    <col min="11278" max="11520" width="10.7265625" style="1190"/>
    <col min="11521" max="11521" width="4.1796875" style="1190" customWidth="1"/>
    <col min="11522" max="11522" width="35" style="1190" customWidth="1"/>
    <col min="11523" max="11528" width="11" style="1190" customWidth="1"/>
    <col min="11529" max="11529" width="4.81640625" style="1190" customWidth="1"/>
    <col min="11530" max="11530" width="12.453125" style="1190" bestFit="1" customWidth="1"/>
    <col min="11531" max="11531" width="10.7265625" style="1190"/>
    <col min="11532" max="11532" width="11" style="1190" bestFit="1" customWidth="1"/>
    <col min="11533" max="11533" width="12.453125" style="1190" bestFit="1" customWidth="1"/>
    <col min="11534" max="11776" width="10.7265625" style="1190"/>
    <col min="11777" max="11777" width="4.1796875" style="1190" customWidth="1"/>
    <col min="11778" max="11778" width="35" style="1190" customWidth="1"/>
    <col min="11779" max="11784" width="11" style="1190" customWidth="1"/>
    <col min="11785" max="11785" width="4.81640625" style="1190" customWidth="1"/>
    <col min="11786" max="11786" width="12.453125" style="1190" bestFit="1" customWidth="1"/>
    <col min="11787" max="11787" width="10.7265625" style="1190"/>
    <col min="11788" max="11788" width="11" style="1190" bestFit="1" customWidth="1"/>
    <col min="11789" max="11789" width="12.453125" style="1190" bestFit="1" customWidth="1"/>
    <col min="11790" max="12032" width="10.7265625" style="1190"/>
    <col min="12033" max="12033" width="4.1796875" style="1190" customWidth="1"/>
    <col min="12034" max="12034" width="35" style="1190" customWidth="1"/>
    <col min="12035" max="12040" width="11" style="1190" customWidth="1"/>
    <col min="12041" max="12041" width="4.81640625" style="1190" customWidth="1"/>
    <col min="12042" max="12042" width="12.453125" style="1190" bestFit="1" customWidth="1"/>
    <col min="12043" max="12043" width="10.7265625" style="1190"/>
    <col min="12044" max="12044" width="11" style="1190" bestFit="1" customWidth="1"/>
    <col min="12045" max="12045" width="12.453125" style="1190" bestFit="1" customWidth="1"/>
    <col min="12046" max="12288" width="10.7265625" style="1190"/>
    <col min="12289" max="12289" width="4.1796875" style="1190" customWidth="1"/>
    <col min="12290" max="12290" width="35" style="1190" customWidth="1"/>
    <col min="12291" max="12296" width="11" style="1190" customWidth="1"/>
    <col min="12297" max="12297" width="4.81640625" style="1190" customWidth="1"/>
    <col min="12298" max="12298" width="12.453125" style="1190" bestFit="1" customWidth="1"/>
    <col min="12299" max="12299" width="10.7265625" style="1190"/>
    <col min="12300" max="12300" width="11" style="1190" bestFit="1" customWidth="1"/>
    <col min="12301" max="12301" width="12.453125" style="1190" bestFit="1" customWidth="1"/>
    <col min="12302" max="12544" width="10.7265625" style="1190"/>
    <col min="12545" max="12545" width="4.1796875" style="1190" customWidth="1"/>
    <col min="12546" max="12546" width="35" style="1190" customWidth="1"/>
    <col min="12547" max="12552" width="11" style="1190" customWidth="1"/>
    <col min="12553" max="12553" width="4.81640625" style="1190" customWidth="1"/>
    <col min="12554" max="12554" width="12.453125" style="1190" bestFit="1" customWidth="1"/>
    <col min="12555" max="12555" width="10.7265625" style="1190"/>
    <col min="12556" max="12556" width="11" style="1190" bestFit="1" customWidth="1"/>
    <col min="12557" max="12557" width="12.453125" style="1190" bestFit="1" customWidth="1"/>
    <col min="12558" max="12800" width="10.7265625" style="1190"/>
    <col min="12801" max="12801" width="4.1796875" style="1190" customWidth="1"/>
    <col min="12802" max="12802" width="35" style="1190" customWidth="1"/>
    <col min="12803" max="12808" width="11" style="1190" customWidth="1"/>
    <col min="12809" max="12809" width="4.81640625" style="1190" customWidth="1"/>
    <col min="12810" max="12810" width="12.453125" style="1190" bestFit="1" customWidth="1"/>
    <col min="12811" max="12811" width="10.7265625" style="1190"/>
    <col min="12812" max="12812" width="11" style="1190" bestFit="1" customWidth="1"/>
    <col min="12813" max="12813" width="12.453125" style="1190" bestFit="1" customWidth="1"/>
    <col min="12814" max="13056" width="10.7265625" style="1190"/>
    <col min="13057" max="13057" width="4.1796875" style="1190" customWidth="1"/>
    <col min="13058" max="13058" width="35" style="1190" customWidth="1"/>
    <col min="13059" max="13064" width="11" style="1190" customWidth="1"/>
    <col min="13065" max="13065" width="4.81640625" style="1190" customWidth="1"/>
    <col min="13066" max="13066" width="12.453125" style="1190" bestFit="1" customWidth="1"/>
    <col min="13067" max="13067" width="10.7265625" style="1190"/>
    <col min="13068" max="13068" width="11" style="1190" bestFit="1" customWidth="1"/>
    <col min="13069" max="13069" width="12.453125" style="1190" bestFit="1" customWidth="1"/>
    <col min="13070" max="13312" width="10.7265625" style="1190"/>
    <col min="13313" max="13313" width="4.1796875" style="1190" customWidth="1"/>
    <col min="13314" max="13314" width="35" style="1190" customWidth="1"/>
    <col min="13315" max="13320" width="11" style="1190" customWidth="1"/>
    <col min="13321" max="13321" width="4.81640625" style="1190" customWidth="1"/>
    <col min="13322" max="13322" width="12.453125" style="1190" bestFit="1" customWidth="1"/>
    <col min="13323" max="13323" width="10.7265625" style="1190"/>
    <col min="13324" max="13324" width="11" style="1190" bestFit="1" customWidth="1"/>
    <col min="13325" max="13325" width="12.453125" style="1190" bestFit="1" customWidth="1"/>
    <col min="13326" max="13568" width="10.7265625" style="1190"/>
    <col min="13569" max="13569" width="4.1796875" style="1190" customWidth="1"/>
    <col min="13570" max="13570" width="35" style="1190" customWidth="1"/>
    <col min="13571" max="13576" width="11" style="1190" customWidth="1"/>
    <col min="13577" max="13577" width="4.81640625" style="1190" customWidth="1"/>
    <col min="13578" max="13578" width="12.453125" style="1190" bestFit="1" customWidth="1"/>
    <col min="13579" max="13579" width="10.7265625" style="1190"/>
    <col min="13580" max="13580" width="11" style="1190" bestFit="1" customWidth="1"/>
    <col min="13581" max="13581" width="12.453125" style="1190" bestFit="1" customWidth="1"/>
    <col min="13582" max="13824" width="10.7265625" style="1190"/>
    <col min="13825" max="13825" width="4.1796875" style="1190" customWidth="1"/>
    <col min="13826" max="13826" width="35" style="1190" customWidth="1"/>
    <col min="13827" max="13832" width="11" style="1190" customWidth="1"/>
    <col min="13833" max="13833" width="4.81640625" style="1190" customWidth="1"/>
    <col min="13834" max="13834" width="12.453125" style="1190" bestFit="1" customWidth="1"/>
    <col min="13835" max="13835" width="10.7265625" style="1190"/>
    <col min="13836" max="13836" width="11" style="1190" bestFit="1" customWidth="1"/>
    <col min="13837" max="13837" width="12.453125" style="1190" bestFit="1" customWidth="1"/>
    <col min="13838" max="14080" width="10.7265625" style="1190"/>
    <col min="14081" max="14081" width="4.1796875" style="1190" customWidth="1"/>
    <col min="14082" max="14082" width="35" style="1190" customWidth="1"/>
    <col min="14083" max="14088" width="11" style="1190" customWidth="1"/>
    <col min="14089" max="14089" width="4.81640625" style="1190" customWidth="1"/>
    <col min="14090" max="14090" width="12.453125" style="1190" bestFit="1" customWidth="1"/>
    <col min="14091" max="14091" width="10.7265625" style="1190"/>
    <col min="14092" max="14092" width="11" style="1190" bestFit="1" customWidth="1"/>
    <col min="14093" max="14093" width="12.453125" style="1190" bestFit="1" customWidth="1"/>
    <col min="14094" max="14336" width="10.7265625" style="1190"/>
    <col min="14337" max="14337" width="4.1796875" style="1190" customWidth="1"/>
    <col min="14338" max="14338" width="35" style="1190" customWidth="1"/>
    <col min="14339" max="14344" width="11" style="1190" customWidth="1"/>
    <col min="14345" max="14345" width="4.81640625" style="1190" customWidth="1"/>
    <col min="14346" max="14346" width="12.453125" style="1190" bestFit="1" customWidth="1"/>
    <col min="14347" max="14347" width="10.7265625" style="1190"/>
    <col min="14348" max="14348" width="11" style="1190" bestFit="1" customWidth="1"/>
    <col min="14349" max="14349" width="12.453125" style="1190" bestFit="1" customWidth="1"/>
    <col min="14350" max="14592" width="10.7265625" style="1190"/>
    <col min="14593" max="14593" width="4.1796875" style="1190" customWidth="1"/>
    <col min="14594" max="14594" width="35" style="1190" customWidth="1"/>
    <col min="14595" max="14600" width="11" style="1190" customWidth="1"/>
    <col min="14601" max="14601" width="4.81640625" style="1190" customWidth="1"/>
    <col min="14602" max="14602" width="12.453125" style="1190" bestFit="1" customWidth="1"/>
    <col min="14603" max="14603" width="10.7265625" style="1190"/>
    <col min="14604" max="14604" width="11" style="1190" bestFit="1" customWidth="1"/>
    <col min="14605" max="14605" width="12.453125" style="1190" bestFit="1" customWidth="1"/>
    <col min="14606" max="14848" width="10.7265625" style="1190"/>
    <col min="14849" max="14849" width="4.1796875" style="1190" customWidth="1"/>
    <col min="14850" max="14850" width="35" style="1190" customWidth="1"/>
    <col min="14851" max="14856" width="11" style="1190" customWidth="1"/>
    <col min="14857" max="14857" width="4.81640625" style="1190" customWidth="1"/>
    <col min="14858" max="14858" width="12.453125" style="1190" bestFit="1" customWidth="1"/>
    <col min="14859" max="14859" width="10.7265625" style="1190"/>
    <col min="14860" max="14860" width="11" style="1190" bestFit="1" customWidth="1"/>
    <col min="14861" max="14861" width="12.453125" style="1190" bestFit="1" customWidth="1"/>
    <col min="14862" max="15104" width="10.7265625" style="1190"/>
    <col min="15105" max="15105" width="4.1796875" style="1190" customWidth="1"/>
    <col min="15106" max="15106" width="35" style="1190" customWidth="1"/>
    <col min="15107" max="15112" width="11" style="1190" customWidth="1"/>
    <col min="15113" max="15113" width="4.81640625" style="1190" customWidth="1"/>
    <col min="15114" max="15114" width="12.453125" style="1190" bestFit="1" customWidth="1"/>
    <col min="15115" max="15115" width="10.7265625" style="1190"/>
    <col min="15116" max="15116" width="11" style="1190" bestFit="1" customWidth="1"/>
    <col min="15117" max="15117" width="12.453125" style="1190" bestFit="1" customWidth="1"/>
    <col min="15118" max="15360" width="10.7265625" style="1190"/>
    <col min="15361" max="15361" width="4.1796875" style="1190" customWidth="1"/>
    <col min="15362" max="15362" width="35" style="1190" customWidth="1"/>
    <col min="15363" max="15368" width="11" style="1190" customWidth="1"/>
    <col min="15369" max="15369" width="4.81640625" style="1190" customWidth="1"/>
    <col min="15370" max="15370" width="12.453125" style="1190" bestFit="1" customWidth="1"/>
    <col min="15371" max="15371" width="10.7265625" style="1190"/>
    <col min="15372" max="15372" width="11" style="1190" bestFit="1" customWidth="1"/>
    <col min="15373" max="15373" width="12.453125" style="1190" bestFit="1" customWidth="1"/>
    <col min="15374" max="15616" width="10.7265625" style="1190"/>
    <col min="15617" max="15617" width="4.1796875" style="1190" customWidth="1"/>
    <col min="15618" max="15618" width="35" style="1190" customWidth="1"/>
    <col min="15619" max="15624" width="11" style="1190" customWidth="1"/>
    <col min="15625" max="15625" width="4.81640625" style="1190" customWidth="1"/>
    <col min="15626" max="15626" width="12.453125" style="1190" bestFit="1" customWidth="1"/>
    <col min="15627" max="15627" width="10.7265625" style="1190"/>
    <col min="15628" max="15628" width="11" style="1190" bestFit="1" customWidth="1"/>
    <col min="15629" max="15629" width="12.453125" style="1190" bestFit="1" customWidth="1"/>
    <col min="15630" max="15872" width="10.7265625" style="1190"/>
    <col min="15873" max="15873" width="4.1796875" style="1190" customWidth="1"/>
    <col min="15874" max="15874" width="35" style="1190" customWidth="1"/>
    <col min="15875" max="15880" width="11" style="1190" customWidth="1"/>
    <col min="15881" max="15881" width="4.81640625" style="1190" customWidth="1"/>
    <col min="15882" max="15882" width="12.453125" style="1190" bestFit="1" customWidth="1"/>
    <col min="15883" max="15883" width="10.7265625" style="1190"/>
    <col min="15884" max="15884" width="11" style="1190" bestFit="1" customWidth="1"/>
    <col min="15885" max="15885" width="12.453125" style="1190" bestFit="1" customWidth="1"/>
    <col min="15886" max="16128" width="10.7265625" style="1190"/>
    <col min="16129" max="16129" width="4.1796875" style="1190" customWidth="1"/>
    <col min="16130" max="16130" width="35" style="1190" customWidth="1"/>
    <col min="16131" max="16136" width="11" style="1190" customWidth="1"/>
    <col min="16137" max="16137" width="4.81640625" style="1190" customWidth="1"/>
    <col min="16138" max="16138" width="12.453125" style="1190" bestFit="1" customWidth="1"/>
    <col min="16139" max="16139" width="10.7265625" style="1190"/>
    <col min="16140" max="16140" width="11" style="1190" bestFit="1" customWidth="1"/>
    <col min="16141" max="16141" width="12.453125" style="1190" bestFit="1" customWidth="1"/>
    <col min="16142" max="16384" width="10.7265625" style="1190"/>
  </cols>
  <sheetData>
    <row r="1" spans="1:10" s="1185" customFormat="1" ht="13" customHeight="1">
      <c r="A1" s="1180" t="s">
        <v>1013</v>
      </c>
      <c r="B1" s="1180"/>
      <c r="C1" s="1181"/>
      <c r="D1" s="1181"/>
      <c r="E1" s="1180"/>
      <c r="F1" s="1180"/>
      <c r="G1" s="1182"/>
      <c r="H1" s="1180"/>
      <c r="I1" s="1183" t="str">
        <f>'Annual Report'!$A$2</f>
        <v>Road Initials:    GTC           Year  2013</v>
      </c>
      <c r="J1" s="1184"/>
    </row>
    <row r="2" spans="1:10" ht="13" customHeight="1">
      <c r="A2" s="1186" t="s">
        <v>610</v>
      </c>
      <c r="B2" s="1187"/>
      <c r="C2" s="1187"/>
      <c r="D2" s="1187"/>
      <c r="E2" s="1187"/>
      <c r="F2" s="1187"/>
      <c r="G2" s="1187"/>
      <c r="H2" s="1187"/>
      <c r="I2" s="1188"/>
    </row>
    <row r="3" spans="1:10" ht="13" customHeight="1">
      <c r="A3" s="1191" t="s">
        <v>808</v>
      </c>
      <c r="B3" s="1192"/>
      <c r="C3" s="1193"/>
      <c r="D3" s="1192"/>
      <c r="E3" s="1192"/>
      <c r="F3" s="1192"/>
      <c r="G3" s="1192"/>
      <c r="H3" s="1192"/>
      <c r="I3" s="1194"/>
    </row>
    <row r="4" spans="1:10" ht="13" customHeight="1">
      <c r="A4" s="2262" t="s">
        <v>1601</v>
      </c>
      <c r="B4" s="1195"/>
      <c r="C4" s="1195"/>
      <c r="D4" s="1195"/>
      <c r="E4" s="1195"/>
      <c r="F4" s="1195"/>
      <c r="G4" s="1195"/>
      <c r="H4" s="1195"/>
      <c r="I4" s="1196"/>
    </row>
    <row r="5" spans="1:10" ht="13" customHeight="1">
      <c r="A5" s="2263" t="s">
        <v>1602</v>
      </c>
      <c r="B5" s="1198"/>
      <c r="C5" s="1198"/>
      <c r="D5" s="1198"/>
      <c r="E5" s="1198"/>
      <c r="F5" s="1198"/>
      <c r="G5" s="1198"/>
      <c r="H5" s="1198"/>
      <c r="I5" s="1199"/>
    </row>
    <row r="6" spans="1:10" ht="13" customHeight="1">
      <c r="A6" s="2263" t="s">
        <v>1603</v>
      </c>
      <c r="B6" s="1198"/>
      <c r="C6" s="1198"/>
      <c r="D6" s="1198"/>
      <c r="E6" s="1198"/>
      <c r="F6" s="1198"/>
      <c r="G6" s="1198"/>
      <c r="H6" s="1198"/>
      <c r="I6" s="1199"/>
    </row>
    <row r="7" spans="1:10" ht="13" customHeight="1">
      <c r="A7" s="2263" t="s">
        <v>1604</v>
      </c>
      <c r="B7" s="1198"/>
      <c r="C7" s="1198"/>
      <c r="D7" s="1198"/>
      <c r="E7" s="1198"/>
      <c r="F7" s="1198"/>
      <c r="G7" s="1198"/>
      <c r="H7" s="1198"/>
      <c r="I7" s="1199"/>
    </row>
    <row r="8" spans="1:10" ht="13" customHeight="1">
      <c r="A8" s="2263" t="s">
        <v>1605</v>
      </c>
      <c r="B8" s="1198"/>
      <c r="C8" s="1198"/>
      <c r="D8" s="1198"/>
      <c r="E8" s="1198"/>
      <c r="F8" s="1198"/>
      <c r="G8" s="1198"/>
      <c r="H8" s="1198"/>
      <c r="I8" s="1199"/>
    </row>
    <row r="9" spans="1:10" ht="13" customHeight="1">
      <c r="A9" s="2263" t="s">
        <v>1606</v>
      </c>
      <c r="B9" s="1198"/>
      <c r="C9" s="1198"/>
      <c r="D9" s="1198"/>
      <c r="E9" s="1198"/>
      <c r="F9" s="1198"/>
      <c r="G9" s="1198"/>
      <c r="H9" s="1198"/>
      <c r="I9" s="1199"/>
    </row>
    <row r="10" spans="1:10" ht="13" customHeight="1">
      <c r="A10" s="2263" t="s">
        <v>1607</v>
      </c>
      <c r="B10" s="1198"/>
      <c r="C10" s="1198"/>
      <c r="D10" s="1198"/>
      <c r="E10" s="1198"/>
      <c r="F10" s="1198"/>
      <c r="G10" s="1198"/>
      <c r="H10" s="1198"/>
      <c r="I10" s="1199"/>
    </row>
    <row r="11" spans="1:10" ht="13" customHeight="1">
      <c r="A11" s="2263" t="s">
        <v>1608</v>
      </c>
      <c r="B11" s="1198"/>
      <c r="C11" s="1198"/>
      <c r="D11" s="1198"/>
      <c r="E11" s="1198"/>
      <c r="F11" s="1198"/>
      <c r="G11" s="1198"/>
      <c r="H11" s="1198"/>
      <c r="I11" s="1199"/>
    </row>
    <row r="12" spans="1:10" ht="13" customHeight="1">
      <c r="A12" s="2263" t="s">
        <v>1609</v>
      </c>
      <c r="B12" s="1198"/>
      <c r="C12" s="1198"/>
      <c r="D12" s="1198"/>
      <c r="E12" s="1198"/>
      <c r="F12" s="1198"/>
      <c r="G12" s="1198"/>
      <c r="H12" s="1198"/>
      <c r="I12" s="1199"/>
    </row>
    <row r="13" spans="1:10" ht="13" customHeight="1">
      <c r="A13" s="2263" t="s">
        <v>1610</v>
      </c>
      <c r="B13" s="1198"/>
      <c r="C13" s="1198"/>
      <c r="D13" s="1198"/>
      <c r="E13" s="1198"/>
      <c r="F13" s="1198"/>
      <c r="G13" s="1198"/>
      <c r="H13" s="1198"/>
      <c r="I13" s="1199"/>
    </row>
    <row r="14" spans="1:10" ht="13" customHeight="1">
      <c r="A14" s="2263" t="s">
        <v>1611</v>
      </c>
      <c r="B14" s="1198"/>
      <c r="C14" s="1198"/>
      <c r="D14" s="1198"/>
      <c r="E14" s="1198"/>
      <c r="F14" s="1198"/>
      <c r="G14" s="1198"/>
      <c r="H14" s="1198"/>
      <c r="I14" s="1199"/>
    </row>
    <row r="15" spans="1:10" ht="4.1500000000000004" customHeight="1">
      <c r="A15" s="2263"/>
      <c r="B15" s="1198"/>
      <c r="C15" s="1198"/>
      <c r="D15" s="1198"/>
      <c r="E15" s="1198"/>
      <c r="F15" s="1198"/>
      <c r="G15" s="1198"/>
      <c r="H15" s="1198"/>
      <c r="I15" s="1199"/>
    </row>
    <row r="16" spans="1:10" ht="13" customHeight="1">
      <c r="A16" s="2263" t="s">
        <v>1612</v>
      </c>
      <c r="B16" s="1198"/>
      <c r="C16" s="1198"/>
      <c r="D16" s="1198"/>
      <c r="E16" s="1198"/>
      <c r="F16" s="1198"/>
      <c r="G16" s="1198"/>
      <c r="H16" s="1198"/>
      <c r="I16" s="1199"/>
    </row>
    <row r="17" spans="1:9" ht="13" customHeight="1">
      <c r="A17" s="2263" t="s">
        <v>1613</v>
      </c>
      <c r="B17" s="1198"/>
      <c r="C17" s="1198"/>
      <c r="D17" s="1198"/>
      <c r="E17" s="1198"/>
      <c r="F17" s="1198"/>
      <c r="G17" s="1198"/>
      <c r="H17" s="1198"/>
      <c r="I17" s="1199"/>
    </row>
    <row r="18" spans="1:9" ht="4.1500000000000004" customHeight="1">
      <c r="A18" s="2263"/>
      <c r="B18" s="1198"/>
      <c r="C18" s="1198"/>
      <c r="D18" s="1198"/>
      <c r="E18" s="1198"/>
      <c r="F18" s="1198"/>
      <c r="G18" s="1198"/>
      <c r="H18" s="1198"/>
      <c r="I18" s="1199"/>
    </row>
    <row r="19" spans="1:9" ht="13" customHeight="1">
      <c r="A19" s="2263" t="s">
        <v>1614</v>
      </c>
      <c r="B19" s="1198"/>
      <c r="C19" s="1198"/>
      <c r="D19" s="1198"/>
      <c r="E19" s="1198"/>
      <c r="F19" s="1198"/>
      <c r="G19" s="1198"/>
      <c r="H19" s="1198"/>
      <c r="I19" s="1199"/>
    </row>
    <row r="20" spans="1:9" ht="13" customHeight="1">
      <c r="A20" s="2263" t="s">
        <v>1615</v>
      </c>
      <c r="B20" s="1198"/>
      <c r="C20" s="1198"/>
      <c r="D20" s="1198"/>
      <c r="E20" s="1198"/>
      <c r="F20" s="1198"/>
      <c r="G20" s="1198"/>
      <c r="H20" s="1198"/>
      <c r="I20" s="1199"/>
    </row>
    <row r="21" spans="1:9" ht="4.1500000000000004" customHeight="1">
      <c r="A21" s="2263"/>
      <c r="B21" s="1198"/>
      <c r="C21" s="1198"/>
      <c r="D21" s="1198"/>
      <c r="E21" s="1198"/>
      <c r="F21" s="1198"/>
      <c r="G21" s="1198"/>
      <c r="H21" s="1198"/>
      <c r="I21" s="1199"/>
    </row>
    <row r="22" spans="1:9" ht="13" customHeight="1">
      <c r="A22" s="2263" t="s">
        <v>1616</v>
      </c>
      <c r="B22" s="1198"/>
      <c r="C22" s="1198"/>
      <c r="D22" s="1198"/>
      <c r="E22" s="1198"/>
      <c r="F22" s="1198"/>
      <c r="G22" s="1198"/>
      <c r="H22" s="1198"/>
      <c r="I22" s="1199"/>
    </row>
    <row r="23" spans="1:9" ht="13" customHeight="1">
      <c r="A23" s="2263" t="s">
        <v>1617</v>
      </c>
      <c r="B23" s="1198"/>
      <c r="C23" s="1198"/>
      <c r="D23" s="1198"/>
      <c r="E23" s="1198"/>
      <c r="F23" s="1198"/>
      <c r="G23" s="1198"/>
      <c r="H23" s="1198"/>
      <c r="I23" s="1199"/>
    </row>
    <row r="24" spans="1:9" ht="4.1500000000000004" customHeight="1">
      <c r="A24" s="2263"/>
      <c r="B24" s="1198"/>
      <c r="C24" s="1198"/>
      <c r="D24" s="1198"/>
      <c r="E24" s="1198"/>
      <c r="F24" s="1198"/>
      <c r="G24" s="1198"/>
      <c r="H24" s="1198"/>
      <c r="I24" s="1199"/>
    </row>
    <row r="25" spans="1:9" ht="13" customHeight="1">
      <c r="A25" s="2263" t="s">
        <v>1618</v>
      </c>
      <c r="B25" s="1198"/>
      <c r="C25" s="1198"/>
      <c r="D25" s="1198"/>
      <c r="E25" s="1198"/>
      <c r="F25" s="1198"/>
      <c r="G25" s="1198"/>
      <c r="H25" s="1198"/>
      <c r="I25" s="1199"/>
    </row>
    <row r="26" spans="1:9" ht="13" customHeight="1">
      <c r="A26" s="2263" t="s">
        <v>1619</v>
      </c>
      <c r="B26" s="1198"/>
      <c r="C26" s="1198"/>
      <c r="D26" s="1198"/>
      <c r="E26" s="1198"/>
      <c r="F26" s="1198"/>
      <c r="G26" s="1198"/>
      <c r="H26" s="1198"/>
      <c r="I26" s="1199"/>
    </row>
    <row r="27" spans="1:9" ht="4.1500000000000004" customHeight="1">
      <c r="A27" s="1197"/>
      <c r="B27" s="1198"/>
      <c r="C27" s="1198"/>
      <c r="D27" s="1198"/>
      <c r="E27" s="1198"/>
      <c r="F27" s="1198"/>
      <c r="G27" s="1198"/>
      <c r="H27" s="1198"/>
      <c r="I27" s="1199"/>
    </row>
    <row r="28" spans="1:9" ht="13" customHeight="1">
      <c r="A28" s="1200"/>
      <c r="B28" s="1201"/>
      <c r="C28" s="1202" t="s">
        <v>1023</v>
      </c>
      <c r="D28" s="1203"/>
      <c r="E28" s="1204"/>
      <c r="F28" s="1202" t="s">
        <v>1024</v>
      </c>
      <c r="G28" s="1203"/>
      <c r="H28" s="1204"/>
      <c r="I28" s="1200"/>
    </row>
    <row r="29" spans="1:9" ht="13" customHeight="1">
      <c r="A29" s="1205"/>
      <c r="B29" s="1206"/>
      <c r="C29" s="1202" t="s">
        <v>1025</v>
      </c>
      <c r="D29" s="1204"/>
      <c r="E29" s="1207" t="s">
        <v>1026</v>
      </c>
      <c r="F29" s="1202" t="s">
        <v>1025</v>
      </c>
      <c r="G29" s="1204"/>
      <c r="H29" s="1207" t="s">
        <v>1026</v>
      </c>
      <c r="I29" s="1208"/>
    </row>
    <row r="30" spans="1:9" ht="13" customHeight="1">
      <c r="A30" s="1205"/>
      <c r="B30" s="1209"/>
      <c r="C30" s="2260" t="s">
        <v>1620</v>
      </c>
      <c r="D30" s="2260" t="s">
        <v>1622</v>
      </c>
      <c r="E30" s="2261" t="s">
        <v>1027</v>
      </c>
      <c r="F30" s="1207"/>
      <c r="G30" s="1207"/>
      <c r="H30" s="1207" t="s">
        <v>1027</v>
      </c>
      <c r="I30" s="1208"/>
    </row>
    <row r="31" spans="1:9" ht="13" customHeight="1">
      <c r="A31" s="1205" t="s">
        <v>704</v>
      </c>
      <c r="B31" s="1206" t="s">
        <v>509</v>
      </c>
      <c r="C31" s="1207" t="s">
        <v>1621</v>
      </c>
      <c r="D31" s="1207" t="s">
        <v>1623</v>
      </c>
      <c r="E31" s="1207" t="s">
        <v>1028</v>
      </c>
      <c r="F31" s="1207" t="s">
        <v>1621</v>
      </c>
      <c r="G31" s="1207" t="s">
        <v>1623</v>
      </c>
      <c r="H31" s="1207" t="s">
        <v>1028</v>
      </c>
      <c r="I31" s="1205" t="s">
        <v>704</v>
      </c>
    </row>
    <row r="32" spans="1:9" ht="13" customHeight="1">
      <c r="A32" s="1205" t="s">
        <v>750</v>
      </c>
      <c r="B32" s="1209"/>
      <c r="C32" s="1207" t="s">
        <v>639</v>
      </c>
      <c r="D32" s="1207" t="s">
        <v>639</v>
      </c>
      <c r="E32" s="1207" t="s">
        <v>1029</v>
      </c>
      <c r="F32" s="1207" t="s">
        <v>639</v>
      </c>
      <c r="G32" s="1207" t="s">
        <v>639</v>
      </c>
      <c r="H32" s="1207" t="s">
        <v>1029</v>
      </c>
      <c r="I32" s="1205" t="s">
        <v>750</v>
      </c>
    </row>
    <row r="33" spans="1:13" ht="13" customHeight="1" thickBot="1">
      <c r="A33" s="1210"/>
      <c r="B33" s="1211" t="s">
        <v>756</v>
      </c>
      <c r="C33" s="1212" t="s">
        <v>757</v>
      </c>
      <c r="D33" s="1212" t="s">
        <v>640</v>
      </c>
      <c r="E33" s="1213" t="s">
        <v>641</v>
      </c>
      <c r="F33" s="1212" t="s">
        <v>642</v>
      </c>
      <c r="G33" s="1212" t="s">
        <v>643</v>
      </c>
      <c r="H33" s="1212" t="s">
        <v>644</v>
      </c>
      <c r="I33" s="1210"/>
    </row>
    <row r="34" spans="1:13" ht="13" customHeight="1">
      <c r="A34" s="1208"/>
      <c r="B34" s="1214" t="s">
        <v>1030</v>
      </c>
      <c r="C34" s="1215"/>
      <c r="D34" s="1216"/>
      <c r="E34" s="1209"/>
      <c r="F34" s="1215"/>
      <c r="G34" s="1216"/>
      <c r="H34" s="1217"/>
      <c r="I34" s="1208"/>
    </row>
    <row r="35" spans="1:13" ht="12.65" customHeight="1">
      <c r="A35" s="1212">
        <v>1</v>
      </c>
      <c r="B35" s="1218" t="s">
        <v>727</v>
      </c>
      <c r="C35" s="2620">
        <v>1384529</v>
      </c>
      <c r="D35" s="2619">
        <v>1422861</v>
      </c>
      <c r="E35" s="2627">
        <v>1.2102324222406124</v>
      </c>
      <c r="F35" s="2618">
        <v>0</v>
      </c>
      <c r="G35" s="2619">
        <v>0</v>
      </c>
      <c r="H35" s="2617">
        <v>0</v>
      </c>
      <c r="I35" s="1219">
        <v>1</v>
      </c>
      <c r="K35" s="1220"/>
      <c r="L35" s="1220"/>
      <c r="M35" s="1221"/>
    </row>
    <row r="36" spans="1:13" ht="12.65" customHeight="1">
      <c r="A36" s="1222">
        <v>2</v>
      </c>
      <c r="B36" s="1218" t="s">
        <v>728</v>
      </c>
      <c r="C36" s="2620">
        <v>263</v>
      </c>
      <c r="D36" s="2619">
        <v>249</v>
      </c>
      <c r="E36" s="2627">
        <v>-6.111652396062324E-3</v>
      </c>
      <c r="F36" s="2618">
        <v>0</v>
      </c>
      <c r="G36" s="2619">
        <v>0</v>
      </c>
      <c r="H36" s="2617">
        <v>0</v>
      </c>
      <c r="I36" s="1219">
        <v>2</v>
      </c>
    </row>
    <row r="37" spans="1:13" ht="12.65" customHeight="1">
      <c r="A37" s="1222">
        <v>3</v>
      </c>
      <c r="B37" s="1218" t="s">
        <v>765</v>
      </c>
      <c r="C37" s="2620">
        <v>149665</v>
      </c>
      <c r="D37" s="2619">
        <v>149665</v>
      </c>
      <c r="E37" s="2627">
        <v>0.87003739249486067</v>
      </c>
      <c r="F37" s="2618">
        <v>0</v>
      </c>
      <c r="G37" s="2619">
        <v>0</v>
      </c>
      <c r="H37" s="2617">
        <v>0</v>
      </c>
      <c r="I37" s="1219">
        <v>3</v>
      </c>
    </row>
    <row r="38" spans="1:13" ht="12.65" customHeight="1">
      <c r="A38" s="1222">
        <v>4</v>
      </c>
      <c r="B38" s="1218" t="s">
        <v>1624</v>
      </c>
      <c r="C38" s="2620">
        <v>1721985</v>
      </c>
      <c r="D38" s="2619">
        <v>1771255</v>
      </c>
      <c r="E38" s="2627">
        <v>1.3461696656726225</v>
      </c>
      <c r="F38" s="2618">
        <v>0</v>
      </c>
      <c r="G38" s="2619">
        <v>0</v>
      </c>
      <c r="H38" s="2617">
        <v>0</v>
      </c>
      <c r="I38" s="1219">
        <v>4</v>
      </c>
    </row>
    <row r="39" spans="1:13" ht="12.65" customHeight="1">
      <c r="A39" s="1222">
        <v>5</v>
      </c>
      <c r="B39" s="1218" t="s">
        <v>767</v>
      </c>
      <c r="C39" s="2620">
        <v>0</v>
      </c>
      <c r="D39" s="2619">
        <v>0</v>
      </c>
      <c r="E39" s="2627">
        <v>0</v>
      </c>
      <c r="F39" s="2618">
        <v>0</v>
      </c>
      <c r="G39" s="2619">
        <v>0</v>
      </c>
      <c r="H39" s="2617">
        <v>0</v>
      </c>
      <c r="I39" s="1219">
        <v>5</v>
      </c>
    </row>
    <row r="40" spans="1:13" ht="12.65" customHeight="1">
      <c r="A40" s="1222">
        <v>6</v>
      </c>
      <c r="B40" s="1218" t="s">
        <v>768</v>
      </c>
      <c r="C40" s="2620">
        <v>1099686</v>
      </c>
      <c r="D40" s="2619">
        <v>1147011</v>
      </c>
      <c r="E40" s="2627">
        <v>2.2182715252776317</v>
      </c>
      <c r="F40" s="2618">
        <v>0</v>
      </c>
      <c r="G40" s="2619">
        <v>0</v>
      </c>
      <c r="H40" s="2617">
        <v>0</v>
      </c>
      <c r="I40" s="1219">
        <v>6</v>
      </c>
    </row>
    <row r="41" spans="1:13" ht="12.65" customHeight="1">
      <c r="A41" s="1222">
        <v>7</v>
      </c>
      <c r="B41" s="1218" t="s">
        <v>769</v>
      </c>
      <c r="C41" s="2620">
        <v>2824803</v>
      </c>
      <c r="D41" s="2619">
        <v>2977091</v>
      </c>
      <c r="E41" s="2627">
        <v>2.347881197937538</v>
      </c>
      <c r="F41" s="2618">
        <v>0</v>
      </c>
      <c r="G41" s="2619">
        <v>0</v>
      </c>
      <c r="H41" s="2617">
        <v>0</v>
      </c>
      <c r="I41" s="1219">
        <v>7</v>
      </c>
    </row>
    <row r="42" spans="1:13" ht="12.65" customHeight="1">
      <c r="A42" s="1222">
        <v>8</v>
      </c>
      <c r="B42" s="1218" t="s">
        <v>770</v>
      </c>
      <c r="C42" s="2620">
        <v>760056</v>
      </c>
      <c r="D42" s="2619">
        <v>787654</v>
      </c>
      <c r="E42" s="2627">
        <v>2.283352800635928</v>
      </c>
      <c r="F42" s="2618">
        <v>0</v>
      </c>
      <c r="G42" s="2619">
        <v>0</v>
      </c>
      <c r="H42" s="2617">
        <v>0</v>
      </c>
      <c r="I42" s="1219">
        <v>8</v>
      </c>
    </row>
    <row r="43" spans="1:13" ht="12.65" customHeight="1">
      <c r="A43" s="1222">
        <v>9</v>
      </c>
      <c r="B43" s="1218" t="s">
        <v>1625</v>
      </c>
      <c r="C43" s="2620">
        <v>2035</v>
      </c>
      <c r="D43" s="2619">
        <v>2125</v>
      </c>
      <c r="E43" s="2627">
        <v>0.6061653221886294</v>
      </c>
      <c r="F43" s="2618">
        <v>0</v>
      </c>
      <c r="G43" s="2619">
        <v>0</v>
      </c>
      <c r="H43" s="2617">
        <v>0</v>
      </c>
      <c r="I43" s="1219">
        <v>9</v>
      </c>
    </row>
    <row r="44" spans="1:13" ht="12.65" customHeight="1">
      <c r="A44" s="1222">
        <v>10</v>
      </c>
      <c r="B44" s="1218" t="s">
        <v>1031</v>
      </c>
      <c r="C44" s="2620">
        <v>123350</v>
      </c>
      <c r="D44" s="2619">
        <v>127932</v>
      </c>
      <c r="E44" s="2627">
        <v>2.169880121479602</v>
      </c>
      <c r="F44" s="2618">
        <v>0</v>
      </c>
      <c r="G44" s="2619">
        <v>0</v>
      </c>
      <c r="H44" s="2617">
        <v>0</v>
      </c>
      <c r="I44" s="1219">
        <v>10</v>
      </c>
    </row>
    <row r="45" spans="1:13" ht="12.65" customHeight="1">
      <c r="A45" s="1222">
        <v>11</v>
      </c>
      <c r="B45" s="1218" t="s">
        <v>773</v>
      </c>
      <c r="C45" s="2620">
        <v>35608</v>
      </c>
      <c r="D45" s="2619">
        <v>37901</v>
      </c>
      <c r="E45" s="2627">
        <v>2.3016498673709544</v>
      </c>
      <c r="F45" s="2618">
        <v>0</v>
      </c>
      <c r="G45" s="2619">
        <v>0</v>
      </c>
      <c r="H45" s="2617">
        <v>0</v>
      </c>
      <c r="I45" s="1219">
        <v>11</v>
      </c>
    </row>
    <row r="46" spans="1:13" ht="12.65" customHeight="1">
      <c r="A46" s="1222">
        <v>12</v>
      </c>
      <c r="B46" s="1218" t="s">
        <v>774</v>
      </c>
      <c r="C46" s="2620">
        <v>1913</v>
      </c>
      <c r="D46" s="2619">
        <v>1909</v>
      </c>
      <c r="E46" s="2627">
        <v>3.21199062011328</v>
      </c>
      <c r="F46" s="2618">
        <v>0</v>
      </c>
      <c r="G46" s="2619">
        <v>0</v>
      </c>
      <c r="H46" s="2617">
        <v>0</v>
      </c>
      <c r="I46" s="1219">
        <v>12</v>
      </c>
    </row>
    <row r="47" spans="1:13" ht="12.65" customHeight="1">
      <c r="A47" s="1222">
        <v>13</v>
      </c>
      <c r="B47" s="1218" t="s">
        <v>775</v>
      </c>
      <c r="C47" s="2620">
        <v>48836</v>
      </c>
      <c r="D47" s="2619">
        <v>48666</v>
      </c>
      <c r="E47" s="2627">
        <v>3.6456024295999221</v>
      </c>
      <c r="F47" s="2618">
        <v>0</v>
      </c>
      <c r="G47" s="2619">
        <v>0</v>
      </c>
      <c r="H47" s="2617">
        <v>0</v>
      </c>
      <c r="I47" s="1219">
        <v>13</v>
      </c>
    </row>
    <row r="48" spans="1:13" ht="12.65" customHeight="1">
      <c r="A48" s="1222">
        <v>14</v>
      </c>
      <c r="B48" s="1218" t="s">
        <v>776</v>
      </c>
      <c r="C48" s="2620">
        <v>90272</v>
      </c>
      <c r="D48" s="2619">
        <v>90249</v>
      </c>
      <c r="E48" s="2627">
        <v>1.4202682282993899</v>
      </c>
      <c r="F48" s="2618">
        <v>0</v>
      </c>
      <c r="G48" s="2619">
        <v>0</v>
      </c>
      <c r="H48" s="2617">
        <v>0</v>
      </c>
      <c r="I48" s="1219">
        <v>14</v>
      </c>
    </row>
    <row r="49" spans="1:13" ht="12.65" customHeight="1">
      <c r="A49" s="1222">
        <v>15</v>
      </c>
      <c r="B49" s="1218" t="s">
        <v>777</v>
      </c>
      <c r="C49" s="2620">
        <v>7679</v>
      </c>
      <c r="D49" s="2619">
        <v>7678</v>
      </c>
      <c r="E49" s="2627">
        <v>-7.0212534405471635E-2</v>
      </c>
      <c r="F49" s="2618">
        <v>0</v>
      </c>
      <c r="G49" s="2619">
        <v>0</v>
      </c>
      <c r="H49" s="2617">
        <v>0</v>
      </c>
      <c r="I49" s="1219">
        <v>15</v>
      </c>
    </row>
    <row r="50" spans="1:13" ht="12.65" customHeight="1">
      <c r="A50" s="1222">
        <v>16</v>
      </c>
      <c r="B50" s="1218" t="s">
        <v>778</v>
      </c>
      <c r="C50" s="2620">
        <v>858</v>
      </c>
      <c r="D50" s="2619">
        <v>858</v>
      </c>
      <c r="E50" s="2627">
        <v>1.9093367968660853</v>
      </c>
      <c r="F50" s="2618">
        <v>0</v>
      </c>
      <c r="G50" s="2619">
        <v>0</v>
      </c>
      <c r="H50" s="2617">
        <v>0</v>
      </c>
      <c r="I50" s="1219">
        <v>16</v>
      </c>
    </row>
    <row r="51" spans="1:13" ht="12.65" customHeight="1">
      <c r="A51" s="1222">
        <v>17</v>
      </c>
      <c r="B51" s="1218" t="s">
        <v>779</v>
      </c>
      <c r="C51" s="2620">
        <v>169104</v>
      </c>
      <c r="D51" s="2619">
        <v>178957</v>
      </c>
      <c r="E51" s="2627">
        <v>1.8815014608676999</v>
      </c>
      <c r="F51" s="2618">
        <v>0</v>
      </c>
      <c r="G51" s="2619">
        <v>0</v>
      </c>
      <c r="H51" s="2617">
        <v>0</v>
      </c>
      <c r="I51" s="1219">
        <v>17</v>
      </c>
    </row>
    <row r="52" spans="1:13" ht="12.65" customHeight="1">
      <c r="A52" s="1222">
        <v>18</v>
      </c>
      <c r="B52" s="1218" t="s">
        <v>1032</v>
      </c>
      <c r="C52" s="2620">
        <v>79432</v>
      </c>
      <c r="D52" s="2619">
        <v>81597</v>
      </c>
      <c r="E52" s="2627">
        <v>2.6898257453368641</v>
      </c>
      <c r="F52" s="2618">
        <v>0</v>
      </c>
      <c r="G52" s="2619">
        <v>0</v>
      </c>
      <c r="H52" s="2617">
        <v>0</v>
      </c>
      <c r="I52" s="1219">
        <v>18</v>
      </c>
    </row>
    <row r="53" spans="1:13" ht="12.65" customHeight="1">
      <c r="A53" s="1222">
        <v>19</v>
      </c>
      <c r="B53" s="1218" t="s">
        <v>781</v>
      </c>
      <c r="C53" s="2620">
        <v>83421</v>
      </c>
      <c r="D53" s="2619">
        <v>83618</v>
      </c>
      <c r="E53" s="2627">
        <v>2.6466272025435886</v>
      </c>
      <c r="F53" s="2618">
        <v>0</v>
      </c>
      <c r="G53" s="2619">
        <v>0</v>
      </c>
      <c r="H53" s="2617">
        <v>0</v>
      </c>
      <c r="I53" s="1219">
        <v>19</v>
      </c>
    </row>
    <row r="54" spans="1:13" ht="12.65" customHeight="1">
      <c r="A54" s="1222">
        <v>20</v>
      </c>
      <c r="B54" s="1218" t="s">
        <v>782</v>
      </c>
      <c r="C54" s="2620">
        <v>380377</v>
      </c>
      <c r="D54" s="2619">
        <v>403568</v>
      </c>
      <c r="E54" s="2627">
        <v>2.6570807894491804</v>
      </c>
      <c r="F54" s="2618">
        <v>0</v>
      </c>
      <c r="G54" s="2619">
        <v>0</v>
      </c>
      <c r="H54" s="2617">
        <v>0</v>
      </c>
      <c r="I54" s="1219">
        <v>20</v>
      </c>
    </row>
    <row r="55" spans="1:13" ht="12.65" customHeight="1">
      <c r="A55" s="1222">
        <v>21</v>
      </c>
      <c r="B55" s="1218" t="s">
        <v>783</v>
      </c>
      <c r="C55" s="2620">
        <v>145</v>
      </c>
      <c r="D55" s="2619">
        <v>143</v>
      </c>
      <c r="E55" s="2627">
        <v>1.6308576683880156</v>
      </c>
      <c r="F55" s="2618">
        <v>0</v>
      </c>
      <c r="G55" s="2619">
        <v>0</v>
      </c>
      <c r="H55" s="2617">
        <v>0</v>
      </c>
      <c r="I55" s="1219">
        <v>21</v>
      </c>
    </row>
    <row r="56" spans="1:13" ht="12.65" customHeight="1">
      <c r="A56" s="1222">
        <v>22</v>
      </c>
      <c r="B56" s="1218" t="s">
        <v>1033</v>
      </c>
      <c r="C56" s="2620">
        <v>1855</v>
      </c>
      <c r="D56" s="2619">
        <v>1834</v>
      </c>
      <c r="E56" s="2627">
        <v>0.57787679078589949</v>
      </c>
      <c r="F56" s="2618">
        <v>0</v>
      </c>
      <c r="G56" s="2619">
        <v>0</v>
      </c>
      <c r="H56" s="2617">
        <v>0</v>
      </c>
      <c r="I56" s="1219">
        <v>22</v>
      </c>
    </row>
    <row r="57" spans="1:13" ht="12.65" customHeight="1">
      <c r="A57" s="1222">
        <v>23</v>
      </c>
      <c r="B57" s="1218" t="s">
        <v>784</v>
      </c>
      <c r="C57" s="2620">
        <v>11454</v>
      </c>
      <c r="D57" s="2619">
        <v>12011</v>
      </c>
      <c r="E57" s="2627">
        <v>1.5512070184037747</v>
      </c>
      <c r="F57" s="2618">
        <v>0</v>
      </c>
      <c r="G57" s="2619">
        <v>0</v>
      </c>
      <c r="H57" s="2617">
        <v>0</v>
      </c>
      <c r="I57" s="1219">
        <v>23</v>
      </c>
    </row>
    <row r="58" spans="1:13" ht="12.65" customHeight="1">
      <c r="A58" s="1222">
        <v>24</v>
      </c>
      <c r="B58" s="1218" t="s">
        <v>785</v>
      </c>
      <c r="C58" s="2620">
        <v>90751</v>
      </c>
      <c r="D58" s="2619">
        <v>87729</v>
      </c>
      <c r="E58" s="2627">
        <v>3.0157593307677524</v>
      </c>
      <c r="F58" s="2618">
        <v>0</v>
      </c>
      <c r="G58" s="2619">
        <v>0</v>
      </c>
      <c r="H58" s="2617">
        <v>0</v>
      </c>
      <c r="I58" s="1219">
        <v>24</v>
      </c>
    </row>
    <row r="59" spans="1:13" ht="12.65" customHeight="1">
      <c r="A59" s="1222">
        <v>25</v>
      </c>
      <c r="B59" s="1218" t="s">
        <v>786</v>
      </c>
      <c r="C59" s="2620">
        <v>164067</v>
      </c>
      <c r="D59" s="2619">
        <v>180468</v>
      </c>
      <c r="E59" s="2627">
        <v>2.0226564396825002</v>
      </c>
      <c r="F59" s="2618">
        <v>0</v>
      </c>
      <c r="G59" s="2619">
        <v>0</v>
      </c>
      <c r="H59" s="2617">
        <v>0</v>
      </c>
      <c r="I59" s="1219">
        <v>25</v>
      </c>
    </row>
    <row r="60" spans="1:13" ht="12.65" customHeight="1">
      <c r="A60" s="1222">
        <v>26</v>
      </c>
      <c r="B60" s="1218" t="s">
        <v>787</v>
      </c>
      <c r="C60" s="2620">
        <v>29443</v>
      </c>
      <c r="D60" s="2619">
        <v>29365</v>
      </c>
      <c r="E60" s="2627">
        <v>1.6065910622444464</v>
      </c>
      <c r="F60" s="2618">
        <v>0</v>
      </c>
      <c r="G60" s="2619">
        <v>0</v>
      </c>
      <c r="H60" s="2617">
        <v>0</v>
      </c>
      <c r="I60" s="1219">
        <v>26</v>
      </c>
    </row>
    <row r="61" spans="1:13" ht="12.65" customHeight="1">
      <c r="A61" s="1222">
        <v>27</v>
      </c>
      <c r="B61" s="1218" t="s">
        <v>1034</v>
      </c>
      <c r="C61" s="2620">
        <v>788</v>
      </c>
      <c r="D61" s="2619">
        <v>771</v>
      </c>
      <c r="E61" s="2627">
        <v>0.5660800670803261</v>
      </c>
      <c r="F61" s="2618">
        <v>0</v>
      </c>
      <c r="G61" s="2619">
        <v>0</v>
      </c>
      <c r="H61" s="2617">
        <v>0</v>
      </c>
      <c r="I61" s="1219">
        <v>27</v>
      </c>
    </row>
    <row r="62" spans="1:13" ht="12.65" customHeight="1">
      <c r="A62" s="1222">
        <v>28</v>
      </c>
      <c r="B62" s="1218" t="s">
        <v>1035</v>
      </c>
      <c r="C62" s="2620">
        <v>0</v>
      </c>
      <c r="D62" s="2619">
        <v>0</v>
      </c>
      <c r="E62" s="2616">
        <v>0</v>
      </c>
      <c r="F62" s="2618">
        <v>0</v>
      </c>
      <c r="G62" s="2619">
        <v>0</v>
      </c>
      <c r="H62" s="2617">
        <v>0</v>
      </c>
      <c r="I62" s="1219">
        <v>28</v>
      </c>
    </row>
    <row r="63" spans="1:13" ht="12.65" customHeight="1">
      <c r="A63" s="1222">
        <v>29</v>
      </c>
      <c r="B63" s="1218" t="s">
        <v>1036</v>
      </c>
      <c r="C63" s="2620">
        <v>0</v>
      </c>
      <c r="D63" s="2619">
        <v>0</v>
      </c>
      <c r="E63" s="2616">
        <v>0</v>
      </c>
      <c r="F63" s="2618">
        <v>0</v>
      </c>
      <c r="G63" s="2619">
        <v>0</v>
      </c>
      <c r="H63" s="2617">
        <v>0</v>
      </c>
      <c r="I63" s="1219">
        <v>29</v>
      </c>
    </row>
    <row r="64" spans="1:13" ht="13" customHeight="1" thickBot="1">
      <c r="A64" s="1223">
        <v>30</v>
      </c>
      <c r="B64" s="1224" t="s">
        <v>1037</v>
      </c>
      <c r="C64" s="2621">
        <f>SUM(C35:C63)</f>
        <v>9262375</v>
      </c>
      <c r="D64" s="2622">
        <f>SUM(D35:D63)</f>
        <v>9633165</v>
      </c>
      <c r="E64" s="2628">
        <v>1.96</v>
      </c>
      <c r="F64" s="2621">
        <f>SUM(F35:F63)</f>
        <v>0</v>
      </c>
      <c r="G64" s="2622">
        <f>SUM(G35:G63)</f>
        <v>0</v>
      </c>
      <c r="H64" s="2628">
        <v>0</v>
      </c>
      <c r="I64" s="1225">
        <v>30</v>
      </c>
      <c r="K64" s="1226"/>
      <c r="L64" s="1220"/>
      <c r="M64" s="1221"/>
    </row>
    <row r="65" spans="1:11" ht="13" customHeight="1" thickTop="1">
      <c r="A65" s="1205"/>
      <c r="B65" s="1214" t="s">
        <v>1038</v>
      </c>
      <c r="C65" s="2623"/>
      <c r="D65" s="2624"/>
      <c r="E65" s="2629"/>
      <c r="F65" s="2308"/>
      <c r="G65" s="2309"/>
      <c r="H65" s="2310"/>
      <c r="I65" s="1227"/>
      <c r="K65" s="1226"/>
    </row>
    <row r="66" spans="1:11" ht="12.65" customHeight="1">
      <c r="A66" s="1212">
        <v>31</v>
      </c>
      <c r="B66" s="1218" t="s">
        <v>790</v>
      </c>
      <c r="C66" s="2620">
        <v>354191</v>
      </c>
      <c r="D66" s="2619">
        <v>406643</v>
      </c>
      <c r="E66" s="2627">
        <v>5.9134070002117163</v>
      </c>
      <c r="F66" s="2618">
        <v>0</v>
      </c>
      <c r="G66" s="2619">
        <v>0</v>
      </c>
      <c r="H66" s="2617">
        <v>0</v>
      </c>
      <c r="I66" s="1219">
        <v>31</v>
      </c>
      <c r="K66" s="1226"/>
    </row>
    <row r="67" spans="1:11" ht="12.65" customHeight="1">
      <c r="A67" s="1222">
        <v>32</v>
      </c>
      <c r="B67" s="1218" t="s">
        <v>1067</v>
      </c>
      <c r="C67" s="2620">
        <v>679645</v>
      </c>
      <c r="D67" s="2619">
        <v>653054</v>
      </c>
      <c r="E67" s="2627">
        <v>3.9302575171542049</v>
      </c>
      <c r="F67" s="2618">
        <v>0</v>
      </c>
      <c r="G67" s="2619">
        <v>0</v>
      </c>
      <c r="H67" s="2617">
        <v>0</v>
      </c>
      <c r="I67" s="1219">
        <v>32</v>
      </c>
      <c r="K67" s="1226"/>
    </row>
    <row r="68" spans="1:11" ht="12.65" customHeight="1">
      <c r="A68" s="1222">
        <v>33</v>
      </c>
      <c r="B68" s="1218" t="s">
        <v>1039</v>
      </c>
      <c r="C68" s="2620">
        <v>723</v>
      </c>
      <c r="D68" s="2619">
        <v>995</v>
      </c>
      <c r="E68" s="2627">
        <v>8.9622712563873073</v>
      </c>
      <c r="F68" s="2618">
        <v>0</v>
      </c>
      <c r="G68" s="2619">
        <v>0</v>
      </c>
      <c r="H68" s="2617">
        <v>0</v>
      </c>
      <c r="I68" s="1219">
        <v>33</v>
      </c>
      <c r="K68" s="1226"/>
    </row>
    <row r="69" spans="1:11" ht="12.65" customHeight="1">
      <c r="A69" s="1222">
        <v>34</v>
      </c>
      <c r="B69" s="1218" t="s">
        <v>791</v>
      </c>
      <c r="C69" s="2620">
        <v>4909</v>
      </c>
      <c r="D69" s="2619">
        <v>5498</v>
      </c>
      <c r="E69" s="2627">
        <v>7.9999587918545414</v>
      </c>
      <c r="F69" s="2618">
        <v>0</v>
      </c>
      <c r="G69" s="2619">
        <v>0</v>
      </c>
      <c r="H69" s="2617">
        <v>0</v>
      </c>
      <c r="I69" s="1219">
        <v>34</v>
      </c>
      <c r="K69" s="1226"/>
    </row>
    <row r="70" spans="1:11" ht="12.65" customHeight="1">
      <c r="A70" s="1222">
        <v>35</v>
      </c>
      <c r="B70" s="1218" t="s">
        <v>792</v>
      </c>
      <c r="C70" s="2620">
        <v>284017</v>
      </c>
      <c r="D70" s="2619">
        <v>294467</v>
      </c>
      <c r="E70" s="2627">
        <v>2.9389300929444246</v>
      </c>
      <c r="F70" s="2618">
        <v>0</v>
      </c>
      <c r="G70" s="2619">
        <v>0</v>
      </c>
      <c r="H70" s="2617">
        <v>0</v>
      </c>
      <c r="I70" s="1219">
        <v>35</v>
      </c>
      <c r="K70" s="1226"/>
    </row>
    <row r="71" spans="1:11" ht="12.65" customHeight="1">
      <c r="A71" s="1222">
        <v>36</v>
      </c>
      <c r="B71" s="1218" t="s">
        <v>793</v>
      </c>
      <c r="C71" s="2620">
        <v>14695</v>
      </c>
      <c r="D71" s="2619">
        <v>14399</v>
      </c>
      <c r="E71" s="2627">
        <v>3.392280308285589</v>
      </c>
      <c r="F71" s="2618">
        <v>0</v>
      </c>
      <c r="G71" s="2619">
        <v>0</v>
      </c>
      <c r="H71" s="2617">
        <v>0</v>
      </c>
      <c r="I71" s="1219">
        <v>36</v>
      </c>
      <c r="K71" s="1226"/>
    </row>
    <row r="72" spans="1:11" ht="12.65" customHeight="1">
      <c r="A72" s="1222">
        <v>37</v>
      </c>
      <c r="B72" s="1218" t="s">
        <v>794</v>
      </c>
      <c r="C72" s="2620">
        <v>18928</v>
      </c>
      <c r="D72" s="2619">
        <v>19098</v>
      </c>
      <c r="E72" s="2627">
        <v>4.755239235340734</v>
      </c>
      <c r="F72" s="2618">
        <v>0</v>
      </c>
      <c r="G72" s="2619">
        <v>0</v>
      </c>
      <c r="H72" s="2617">
        <v>0</v>
      </c>
      <c r="I72" s="1219">
        <v>37</v>
      </c>
      <c r="K72" s="1226"/>
    </row>
    <row r="73" spans="1:11" ht="12.65" customHeight="1">
      <c r="A73" s="1222">
        <v>38</v>
      </c>
      <c r="B73" s="1218" t="s">
        <v>1068</v>
      </c>
      <c r="C73" s="2620">
        <v>79099</v>
      </c>
      <c r="D73" s="2619">
        <v>93494</v>
      </c>
      <c r="E73" s="2627">
        <v>8.5599567456252323</v>
      </c>
      <c r="F73" s="2618">
        <v>0</v>
      </c>
      <c r="G73" s="2619">
        <v>0</v>
      </c>
      <c r="H73" s="2617">
        <v>0</v>
      </c>
      <c r="I73" s="1219">
        <v>38</v>
      </c>
      <c r="K73" s="1226"/>
    </row>
    <row r="74" spans="1:11" ht="13" customHeight="1" thickBot="1">
      <c r="A74" s="1223">
        <v>39</v>
      </c>
      <c r="B74" s="1224" t="s">
        <v>625</v>
      </c>
      <c r="C74" s="2621">
        <f>SUM(C66:C73)</f>
        <v>1436207</v>
      </c>
      <c r="D74" s="2622">
        <f>SUM(D66:D73)</f>
        <v>1487648</v>
      </c>
      <c r="E74" s="2628">
        <v>4.55</v>
      </c>
      <c r="F74" s="2621">
        <f>SUM(F66:F73)</f>
        <v>0</v>
      </c>
      <c r="G74" s="2622">
        <f>SUM(G66:G73)</f>
        <v>0</v>
      </c>
      <c r="H74" s="2622">
        <v>0</v>
      </c>
      <c r="I74" s="1225">
        <v>39</v>
      </c>
      <c r="K74" s="1226"/>
    </row>
    <row r="75" spans="1:11" ht="13" customHeight="1" thickTop="1" thickBot="1">
      <c r="A75" s="1212">
        <v>40</v>
      </c>
      <c r="B75" s="1228" t="s">
        <v>1019</v>
      </c>
      <c r="C75" s="2625">
        <f>C74+C64</f>
        <v>10698582</v>
      </c>
      <c r="D75" s="2626">
        <f>D74+D64</f>
        <v>11120813</v>
      </c>
      <c r="E75" s="2630">
        <v>2.3199999999999998</v>
      </c>
      <c r="F75" s="2625">
        <f>F74+F64</f>
        <v>0</v>
      </c>
      <c r="G75" s="2626">
        <f>G74+G64</f>
        <v>0</v>
      </c>
      <c r="H75" s="2631" t="s">
        <v>621</v>
      </c>
      <c r="I75" s="1229">
        <v>40</v>
      </c>
      <c r="K75" s="1226"/>
    </row>
    <row r="76" spans="1:11" ht="13" customHeight="1">
      <c r="A76" s="1230"/>
      <c r="B76" s="1230"/>
      <c r="C76" s="1230"/>
      <c r="D76" s="1230"/>
      <c r="E76" s="1230"/>
      <c r="F76" s="1230"/>
      <c r="G76" s="1230"/>
      <c r="H76" s="1230"/>
      <c r="I76" s="1231" t="s">
        <v>626</v>
      </c>
    </row>
    <row r="77" spans="1:11">
      <c r="A77" s="1232"/>
      <c r="B77" s="1232"/>
      <c r="C77" s="1233"/>
      <c r="D77" s="1233"/>
      <c r="E77" s="1233"/>
      <c r="F77" s="1233"/>
      <c r="G77" s="1232"/>
      <c r="H77" s="1232"/>
      <c r="I77" s="1232"/>
    </row>
    <row r="78" spans="1:11">
      <c r="A78" s="1232"/>
      <c r="B78" s="1232"/>
      <c r="C78" s="1232"/>
      <c r="D78" s="1232"/>
      <c r="E78" s="1232"/>
      <c r="F78" s="1232"/>
      <c r="G78" s="1232"/>
      <c r="H78" s="1232"/>
      <c r="I78" s="1232"/>
    </row>
    <row r="79" spans="1:11">
      <c r="E79" s="1221"/>
    </row>
  </sheetData>
  <phoneticPr fontId="9" type="noConversion"/>
  <printOptions horizontalCentered="1"/>
  <pageMargins left="0.196850393700787" right="0.196850393700787" top="0.3" bottom="0.1" header="0" footer="0"/>
  <pageSetup scale="82" orientation="portrait" horizontalDpi="4294967292" verticalDpi="4294967292" r:id="rId1"/>
  <headerFooter alignWithMargins="0">
    <oddHeader xml:space="preserve">&amp;C </oddHeader>
    <oddFooter xml:space="preserve">&amp;C </oddFooter>
  </headerFooter>
</worksheet>
</file>

<file path=xl/worksheets/sheet41.xml><?xml version="1.0" encoding="utf-8"?>
<worksheet xmlns="http://schemas.openxmlformats.org/spreadsheetml/2006/main" xmlns:r="http://schemas.openxmlformats.org/officeDocument/2006/relationships">
  <sheetPr codeName="Sheet39">
    <tabColor rgb="FF92D050"/>
    <pageSetUpPr fitToPage="1"/>
  </sheetPr>
  <dimension ref="A1:V79"/>
  <sheetViews>
    <sheetView showGridLines="0" zoomScaleNormal="100" workbookViewId="0"/>
  </sheetViews>
  <sheetFormatPr defaultColWidth="10.7265625" defaultRowHeight="13.5"/>
  <cols>
    <col min="1" max="1" width="3.7265625" style="1244" customWidth="1"/>
    <col min="2" max="2" width="4.7265625" style="1244" customWidth="1"/>
    <col min="3" max="3" width="27.7265625" style="1244" customWidth="1"/>
    <col min="4" max="4" width="2.1796875" style="1244" customWidth="1"/>
    <col min="5" max="5" width="8.7265625" style="1244" customWidth="1"/>
    <col min="6" max="6" width="9" style="1338" customWidth="1"/>
    <col min="7" max="7" width="2" style="1338" customWidth="1"/>
    <col min="8" max="8" width="7.81640625" style="1338" customWidth="1"/>
    <col min="9" max="9" width="9" style="1338" customWidth="1"/>
    <col min="10" max="10" width="2.1796875" style="1338" customWidth="1"/>
    <col min="11" max="11" width="8.453125" style="1338" customWidth="1"/>
    <col min="12" max="12" width="2.1796875" style="1244" customWidth="1"/>
    <col min="13" max="13" width="8.7265625" style="1244" customWidth="1"/>
    <col min="14" max="14" width="3.7265625" style="1244" customWidth="1"/>
    <col min="17" max="256" width="10.7265625" style="1244"/>
    <col min="257" max="257" width="3.7265625" style="1244" customWidth="1"/>
    <col min="258" max="258" width="4.7265625" style="1244" customWidth="1"/>
    <col min="259" max="259" width="27.7265625" style="1244" customWidth="1"/>
    <col min="260" max="260" width="2.1796875" style="1244" customWidth="1"/>
    <col min="261" max="261" width="8.7265625" style="1244" customWidth="1"/>
    <col min="262" max="262" width="9" style="1244" customWidth="1"/>
    <col min="263" max="263" width="2" style="1244" customWidth="1"/>
    <col min="264" max="264" width="7.81640625" style="1244" customWidth="1"/>
    <col min="265" max="265" width="9" style="1244" customWidth="1"/>
    <col min="266" max="266" width="2.1796875" style="1244" customWidth="1"/>
    <col min="267" max="267" width="8.453125" style="1244" customWidth="1"/>
    <col min="268" max="268" width="2.1796875" style="1244" customWidth="1"/>
    <col min="269" max="269" width="8.7265625" style="1244" customWidth="1"/>
    <col min="270" max="270" width="3.7265625" style="1244" customWidth="1"/>
    <col min="271" max="512" width="10.7265625" style="1244"/>
    <col min="513" max="513" width="3.7265625" style="1244" customWidth="1"/>
    <col min="514" max="514" width="4.7265625" style="1244" customWidth="1"/>
    <col min="515" max="515" width="27.7265625" style="1244" customWidth="1"/>
    <col min="516" max="516" width="2.1796875" style="1244" customWidth="1"/>
    <col min="517" max="517" width="8.7265625" style="1244" customWidth="1"/>
    <col min="518" max="518" width="9" style="1244" customWidth="1"/>
    <col min="519" max="519" width="2" style="1244" customWidth="1"/>
    <col min="520" max="520" width="7.81640625" style="1244" customWidth="1"/>
    <col min="521" max="521" width="9" style="1244" customWidth="1"/>
    <col min="522" max="522" width="2.1796875" style="1244" customWidth="1"/>
    <col min="523" max="523" width="8.453125" style="1244" customWidth="1"/>
    <col min="524" max="524" width="2.1796875" style="1244" customWidth="1"/>
    <col min="525" max="525" width="8.7265625" style="1244" customWidth="1"/>
    <col min="526" max="526" width="3.7265625" style="1244" customWidth="1"/>
    <col min="527" max="768" width="10.7265625" style="1244"/>
    <col min="769" max="769" width="3.7265625" style="1244" customWidth="1"/>
    <col min="770" max="770" width="4.7265625" style="1244" customWidth="1"/>
    <col min="771" max="771" width="27.7265625" style="1244" customWidth="1"/>
    <col min="772" max="772" width="2.1796875" style="1244" customWidth="1"/>
    <col min="773" max="773" width="8.7265625" style="1244" customWidth="1"/>
    <col min="774" max="774" width="9" style="1244" customWidth="1"/>
    <col min="775" max="775" width="2" style="1244" customWidth="1"/>
    <col min="776" max="776" width="7.81640625" style="1244" customWidth="1"/>
    <col min="777" max="777" width="9" style="1244" customWidth="1"/>
    <col min="778" max="778" width="2.1796875" style="1244" customWidth="1"/>
    <col min="779" max="779" width="8.453125" style="1244" customWidth="1"/>
    <col min="780" max="780" width="2.1796875" style="1244" customWidth="1"/>
    <col min="781" max="781" width="8.7265625" style="1244" customWidth="1"/>
    <col min="782" max="782" width="3.7265625" style="1244" customWidth="1"/>
    <col min="783" max="1024" width="10.7265625" style="1244"/>
    <col min="1025" max="1025" width="3.7265625" style="1244" customWidth="1"/>
    <col min="1026" max="1026" width="4.7265625" style="1244" customWidth="1"/>
    <col min="1027" max="1027" width="27.7265625" style="1244" customWidth="1"/>
    <col min="1028" max="1028" width="2.1796875" style="1244" customWidth="1"/>
    <col min="1029" max="1029" width="8.7265625" style="1244" customWidth="1"/>
    <col min="1030" max="1030" width="9" style="1244" customWidth="1"/>
    <col min="1031" max="1031" width="2" style="1244" customWidth="1"/>
    <col min="1032" max="1032" width="7.81640625" style="1244" customWidth="1"/>
    <col min="1033" max="1033" width="9" style="1244" customWidth="1"/>
    <col min="1034" max="1034" width="2.1796875" style="1244" customWidth="1"/>
    <col min="1035" max="1035" width="8.453125" style="1244" customWidth="1"/>
    <col min="1036" max="1036" width="2.1796875" style="1244" customWidth="1"/>
    <col min="1037" max="1037" width="8.7265625" style="1244" customWidth="1"/>
    <col min="1038" max="1038" width="3.7265625" style="1244" customWidth="1"/>
    <col min="1039" max="1280" width="10.7265625" style="1244"/>
    <col min="1281" max="1281" width="3.7265625" style="1244" customWidth="1"/>
    <col min="1282" max="1282" width="4.7265625" style="1244" customWidth="1"/>
    <col min="1283" max="1283" width="27.7265625" style="1244" customWidth="1"/>
    <col min="1284" max="1284" width="2.1796875" style="1244" customWidth="1"/>
    <col min="1285" max="1285" width="8.7265625" style="1244" customWidth="1"/>
    <col min="1286" max="1286" width="9" style="1244" customWidth="1"/>
    <col min="1287" max="1287" width="2" style="1244" customWidth="1"/>
    <col min="1288" max="1288" width="7.81640625" style="1244" customWidth="1"/>
    <col min="1289" max="1289" width="9" style="1244" customWidth="1"/>
    <col min="1290" max="1290" width="2.1796875" style="1244" customWidth="1"/>
    <col min="1291" max="1291" width="8.453125" style="1244" customWidth="1"/>
    <col min="1292" max="1292" width="2.1796875" style="1244" customWidth="1"/>
    <col min="1293" max="1293" width="8.7265625" style="1244" customWidth="1"/>
    <col min="1294" max="1294" width="3.7265625" style="1244" customWidth="1"/>
    <col min="1295" max="1536" width="10.7265625" style="1244"/>
    <col min="1537" max="1537" width="3.7265625" style="1244" customWidth="1"/>
    <col min="1538" max="1538" width="4.7265625" style="1244" customWidth="1"/>
    <col min="1539" max="1539" width="27.7265625" style="1244" customWidth="1"/>
    <col min="1540" max="1540" width="2.1796875" style="1244" customWidth="1"/>
    <col min="1541" max="1541" width="8.7265625" style="1244" customWidth="1"/>
    <col min="1542" max="1542" width="9" style="1244" customWidth="1"/>
    <col min="1543" max="1543" width="2" style="1244" customWidth="1"/>
    <col min="1544" max="1544" width="7.81640625" style="1244" customWidth="1"/>
    <col min="1545" max="1545" width="9" style="1244" customWidth="1"/>
    <col min="1546" max="1546" width="2.1796875" style="1244" customWidth="1"/>
    <col min="1547" max="1547" width="8.453125" style="1244" customWidth="1"/>
    <col min="1548" max="1548" width="2.1796875" style="1244" customWidth="1"/>
    <col min="1549" max="1549" width="8.7265625" style="1244" customWidth="1"/>
    <col min="1550" max="1550" width="3.7265625" style="1244" customWidth="1"/>
    <col min="1551" max="1792" width="10.7265625" style="1244"/>
    <col min="1793" max="1793" width="3.7265625" style="1244" customWidth="1"/>
    <col min="1794" max="1794" width="4.7265625" style="1244" customWidth="1"/>
    <col min="1795" max="1795" width="27.7265625" style="1244" customWidth="1"/>
    <col min="1796" max="1796" width="2.1796875" style="1244" customWidth="1"/>
    <col min="1797" max="1797" width="8.7265625" style="1244" customWidth="1"/>
    <col min="1798" max="1798" width="9" style="1244" customWidth="1"/>
    <col min="1799" max="1799" width="2" style="1244" customWidth="1"/>
    <col min="1800" max="1800" width="7.81640625" style="1244" customWidth="1"/>
    <col min="1801" max="1801" width="9" style="1244" customWidth="1"/>
    <col min="1802" max="1802" width="2.1796875" style="1244" customWidth="1"/>
    <col min="1803" max="1803" width="8.453125" style="1244" customWidth="1"/>
    <col min="1804" max="1804" width="2.1796875" style="1244" customWidth="1"/>
    <col min="1805" max="1805" width="8.7265625" style="1244" customWidth="1"/>
    <col min="1806" max="1806" width="3.7265625" style="1244" customWidth="1"/>
    <col min="1807" max="2048" width="10.7265625" style="1244"/>
    <col min="2049" max="2049" width="3.7265625" style="1244" customWidth="1"/>
    <col min="2050" max="2050" width="4.7265625" style="1244" customWidth="1"/>
    <col min="2051" max="2051" width="27.7265625" style="1244" customWidth="1"/>
    <col min="2052" max="2052" width="2.1796875" style="1244" customWidth="1"/>
    <col min="2053" max="2053" width="8.7265625" style="1244" customWidth="1"/>
    <col min="2054" max="2054" width="9" style="1244" customWidth="1"/>
    <col min="2055" max="2055" width="2" style="1244" customWidth="1"/>
    <col min="2056" max="2056" width="7.81640625" style="1244" customWidth="1"/>
    <col min="2057" max="2057" width="9" style="1244" customWidth="1"/>
    <col min="2058" max="2058" width="2.1796875" style="1244" customWidth="1"/>
    <col min="2059" max="2059" width="8.453125" style="1244" customWidth="1"/>
    <col min="2060" max="2060" width="2.1796875" style="1244" customWidth="1"/>
    <col min="2061" max="2061" width="8.7265625" style="1244" customWidth="1"/>
    <col min="2062" max="2062" width="3.7265625" style="1244" customWidth="1"/>
    <col min="2063" max="2304" width="10.7265625" style="1244"/>
    <col min="2305" max="2305" width="3.7265625" style="1244" customWidth="1"/>
    <col min="2306" max="2306" width="4.7265625" style="1244" customWidth="1"/>
    <col min="2307" max="2307" width="27.7265625" style="1244" customWidth="1"/>
    <col min="2308" max="2308" width="2.1796875" style="1244" customWidth="1"/>
    <col min="2309" max="2309" width="8.7265625" style="1244" customWidth="1"/>
    <col min="2310" max="2310" width="9" style="1244" customWidth="1"/>
    <col min="2311" max="2311" width="2" style="1244" customWidth="1"/>
    <col min="2312" max="2312" width="7.81640625" style="1244" customWidth="1"/>
    <col min="2313" max="2313" width="9" style="1244" customWidth="1"/>
    <col min="2314" max="2314" width="2.1796875" style="1244" customWidth="1"/>
    <col min="2315" max="2315" width="8.453125" style="1244" customWidth="1"/>
    <col min="2316" max="2316" width="2.1796875" style="1244" customWidth="1"/>
    <col min="2317" max="2317" width="8.7265625" style="1244" customWidth="1"/>
    <col min="2318" max="2318" width="3.7265625" style="1244" customWidth="1"/>
    <col min="2319" max="2560" width="10.7265625" style="1244"/>
    <col min="2561" max="2561" width="3.7265625" style="1244" customWidth="1"/>
    <col min="2562" max="2562" width="4.7265625" style="1244" customWidth="1"/>
    <col min="2563" max="2563" width="27.7265625" style="1244" customWidth="1"/>
    <col min="2564" max="2564" width="2.1796875" style="1244" customWidth="1"/>
    <col min="2565" max="2565" width="8.7265625" style="1244" customWidth="1"/>
    <col min="2566" max="2566" width="9" style="1244" customWidth="1"/>
    <col min="2567" max="2567" width="2" style="1244" customWidth="1"/>
    <col min="2568" max="2568" width="7.81640625" style="1244" customWidth="1"/>
    <col min="2569" max="2569" width="9" style="1244" customWidth="1"/>
    <col min="2570" max="2570" width="2.1796875" style="1244" customWidth="1"/>
    <col min="2571" max="2571" width="8.453125" style="1244" customWidth="1"/>
    <col min="2572" max="2572" width="2.1796875" style="1244" customWidth="1"/>
    <col min="2573" max="2573" width="8.7265625" style="1244" customWidth="1"/>
    <col min="2574" max="2574" width="3.7265625" style="1244" customWidth="1"/>
    <col min="2575" max="2816" width="10.7265625" style="1244"/>
    <col min="2817" max="2817" width="3.7265625" style="1244" customWidth="1"/>
    <col min="2818" max="2818" width="4.7265625" style="1244" customWidth="1"/>
    <col min="2819" max="2819" width="27.7265625" style="1244" customWidth="1"/>
    <col min="2820" max="2820" width="2.1796875" style="1244" customWidth="1"/>
    <col min="2821" max="2821" width="8.7265625" style="1244" customWidth="1"/>
    <col min="2822" max="2822" width="9" style="1244" customWidth="1"/>
    <col min="2823" max="2823" width="2" style="1244" customWidth="1"/>
    <col min="2824" max="2824" width="7.81640625" style="1244" customWidth="1"/>
    <col min="2825" max="2825" width="9" style="1244" customWidth="1"/>
    <col min="2826" max="2826" width="2.1796875" style="1244" customWidth="1"/>
    <col min="2827" max="2827" width="8.453125" style="1244" customWidth="1"/>
    <col min="2828" max="2828" width="2.1796875" style="1244" customWidth="1"/>
    <col min="2829" max="2829" width="8.7265625" style="1244" customWidth="1"/>
    <col min="2830" max="2830" width="3.7265625" style="1244" customWidth="1"/>
    <col min="2831" max="3072" width="10.7265625" style="1244"/>
    <col min="3073" max="3073" width="3.7265625" style="1244" customWidth="1"/>
    <col min="3074" max="3074" width="4.7265625" style="1244" customWidth="1"/>
    <col min="3075" max="3075" width="27.7265625" style="1244" customWidth="1"/>
    <col min="3076" max="3076" width="2.1796875" style="1244" customWidth="1"/>
    <col min="3077" max="3077" width="8.7265625" style="1244" customWidth="1"/>
    <col min="3078" max="3078" width="9" style="1244" customWidth="1"/>
    <col min="3079" max="3079" width="2" style="1244" customWidth="1"/>
    <col min="3080" max="3080" width="7.81640625" style="1244" customWidth="1"/>
    <col min="3081" max="3081" width="9" style="1244" customWidth="1"/>
    <col min="3082" max="3082" width="2.1796875" style="1244" customWidth="1"/>
    <col min="3083" max="3083" width="8.453125" style="1244" customWidth="1"/>
    <col min="3084" max="3084" width="2.1796875" style="1244" customWidth="1"/>
    <col min="3085" max="3085" width="8.7265625" style="1244" customWidth="1"/>
    <col min="3086" max="3086" width="3.7265625" style="1244" customWidth="1"/>
    <col min="3087" max="3328" width="10.7265625" style="1244"/>
    <col min="3329" max="3329" width="3.7265625" style="1244" customWidth="1"/>
    <col min="3330" max="3330" width="4.7265625" style="1244" customWidth="1"/>
    <col min="3331" max="3331" width="27.7265625" style="1244" customWidth="1"/>
    <col min="3332" max="3332" width="2.1796875" style="1244" customWidth="1"/>
    <col min="3333" max="3333" width="8.7265625" style="1244" customWidth="1"/>
    <col min="3334" max="3334" width="9" style="1244" customWidth="1"/>
    <col min="3335" max="3335" width="2" style="1244" customWidth="1"/>
    <col min="3336" max="3336" width="7.81640625" style="1244" customWidth="1"/>
    <col min="3337" max="3337" width="9" style="1244" customWidth="1"/>
    <col min="3338" max="3338" width="2.1796875" style="1244" customWidth="1"/>
    <col min="3339" max="3339" width="8.453125" style="1244" customWidth="1"/>
    <col min="3340" max="3340" width="2.1796875" style="1244" customWidth="1"/>
    <col min="3341" max="3341" width="8.7265625" style="1244" customWidth="1"/>
    <col min="3342" max="3342" width="3.7265625" style="1244" customWidth="1"/>
    <col min="3343" max="3584" width="10.7265625" style="1244"/>
    <col min="3585" max="3585" width="3.7265625" style="1244" customWidth="1"/>
    <col min="3586" max="3586" width="4.7265625" style="1244" customWidth="1"/>
    <col min="3587" max="3587" width="27.7265625" style="1244" customWidth="1"/>
    <col min="3588" max="3588" width="2.1796875" style="1244" customWidth="1"/>
    <col min="3589" max="3589" width="8.7265625" style="1244" customWidth="1"/>
    <col min="3590" max="3590" width="9" style="1244" customWidth="1"/>
    <col min="3591" max="3591" width="2" style="1244" customWidth="1"/>
    <col min="3592" max="3592" width="7.81640625" style="1244" customWidth="1"/>
    <col min="3593" max="3593" width="9" style="1244" customWidth="1"/>
    <col min="3594" max="3594" width="2.1796875" style="1244" customWidth="1"/>
    <col min="3595" max="3595" width="8.453125" style="1244" customWidth="1"/>
    <col min="3596" max="3596" width="2.1796875" style="1244" customWidth="1"/>
    <col min="3597" max="3597" width="8.7265625" style="1244" customWidth="1"/>
    <col min="3598" max="3598" width="3.7265625" style="1244" customWidth="1"/>
    <col min="3599" max="3840" width="10.7265625" style="1244"/>
    <col min="3841" max="3841" width="3.7265625" style="1244" customWidth="1"/>
    <col min="3842" max="3842" width="4.7265625" style="1244" customWidth="1"/>
    <col min="3843" max="3843" width="27.7265625" style="1244" customWidth="1"/>
    <col min="3844" max="3844" width="2.1796875" style="1244" customWidth="1"/>
    <col min="3845" max="3845" width="8.7265625" style="1244" customWidth="1"/>
    <col min="3846" max="3846" width="9" style="1244" customWidth="1"/>
    <col min="3847" max="3847" width="2" style="1244" customWidth="1"/>
    <col min="3848" max="3848" width="7.81640625" style="1244" customWidth="1"/>
    <col min="3849" max="3849" width="9" style="1244" customWidth="1"/>
    <col min="3850" max="3850" width="2.1796875" style="1244" customWidth="1"/>
    <col min="3851" max="3851" width="8.453125" style="1244" customWidth="1"/>
    <col min="3852" max="3852" width="2.1796875" style="1244" customWidth="1"/>
    <col min="3853" max="3853" width="8.7265625" style="1244" customWidth="1"/>
    <col min="3854" max="3854" width="3.7265625" style="1244" customWidth="1"/>
    <col min="3855" max="4096" width="10.7265625" style="1244"/>
    <col min="4097" max="4097" width="3.7265625" style="1244" customWidth="1"/>
    <col min="4098" max="4098" width="4.7265625" style="1244" customWidth="1"/>
    <col min="4099" max="4099" width="27.7265625" style="1244" customWidth="1"/>
    <col min="4100" max="4100" width="2.1796875" style="1244" customWidth="1"/>
    <col min="4101" max="4101" width="8.7265625" style="1244" customWidth="1"/>
    <col min="4102" max="4102" width="9" style="1244" customWidth="1"/>
    <col min="4103" max="4103" width="2" style="1244" customWidth="1"/>
    <col min="4104" max="4104" width="7.81640625" style="1244" customWidth="1"/>
    <col min="4105" max="4105" width="9" style="1244" customWidth="1"/>
    <col min="4106" max="4106" width="2.1796875" style="1244" customWidth="1"/>
    <col min="4107" max="4107" width="8.453125" style="1244" customWidth="1"/>
    <col min="4108" max="4108" width="2.1796875" style="1244" customWidth="1"/>
    <col min="4109" max="4109" width="8.7265625" style="1244" customWidth="1"/>
    <col min="4110" max="4110" width="3.7265625" style="1244" customWidth="1"/>
    <col min="4111" max="4352" width="10.7265625" style="1244"/>
    <col min="4353" max="4353" width="3.7265625" style="1244" customWidth="1"/>
    <col min="4354" max="4354" width="4.7265625" style="1244" customWidth="1"/>
    <col min="4355" max="4355" width="27.7265625" style="1244" customWidth="1"/>
    <col min="4356" max="4356" width="2.1796875" style="1244" customWidth="1"/>
    <col min="4357" max="4357" width="8.7265625" style="1244" customWidth="1"/>
    <col min="4358" max="4358" width="9" style="1244" customWidth="1"/>
    <col min="4359" max="4359" width="2" style="1244" customWidth="1"/>
    <col min="4360" max="4360" width="7.81640625" style="1244" customWidth="1"/>
    <col min="4361" max="4361" width="9" style="1244" customWidth="1"/>
    <col min="4362" max="4362" width="2.1796875" style="1244" customWidth="1"/>
    <col min="4363" max="4363" width="8.453125" style="1244" customWidth="1"/>
    <col min="4364" max="4364" width="2.1796875" style="1244" customWidth="1"/>
    <col min="4365" max="4365" width="8.7265625" style="1244" customWidth="1"/>
    <col min="4366" max="4366" width="3.7265625" style="1244" customWidth="1"/>
    <col min="4367" max="4608" width="10.7265625" style="1244"/>
    <col min="4609" max="4609" width="3.7265625" style="1244" customWidth="1"/>
    <col min="4610" max="4610" width="4.7265625" style="1244" customWidth="1"/>
    <col min="4611" max="4611" width="27.7265625" style="1244" customWidth="1"/>
    <col min="4612" max="4612" width="2.1796875" style="1244" customWidth="1"/>
    <col min="4613" max="4613" width="8.7265625" style="1244" customWidth="1"/>
    <col min="4614" max="4614" width="9" style="1244" customWidth="1"/>
    <col min="4615" max="4615" width="2" style="1244" customWidth="1"/>
    <col min="4616" max="4616" width="7.81640625" style="1244" customWidth="1"/>
    <col min="4617" max="4617" width="9" style="1244" customWidth="1"/>
    <col min="4618" max="4618" width="2.1796875" style="1244" customWidth="1"/>
    <col min="4619" max="4619" width="8.453125" style="1244" customWidth="1"/>
    <col min="4620" max="4620" width="2.1796875" style="1244" customWidth="1"/>
    <col min="4621" max="4621" width="8.7265625" style="1244" customWidth="1"/>
    <col min="4622" max="4622" width="3.7265625" style="1244" customWidth="1"/>
    <col min="4623" max="4864" width="10.7265625" style="1244"/>
    <col min="4865" max="4865" width="3.7265625" style="1244" customWidth="1"/>
    <col min="4866" max="4866" width="4.7265625" style="1244" customWidth="1"/>
    <col min="4867" max="4867" width="27.7265625" style="1244" customWidth="1"/>
    <col min="4868" max="4868" width="2.1796875" style="1244" customWidth="1"/>
    <col min="4869" max="4869" width="8.7265625" style="1244" customWidth="1"/>
    <col min="4870" max="4870" width="9" style="1244" customWidth="1"/>
    <col min="4871" max="4871" width="2" style="1244" customWidth="1"/>
    <col min="4872" max="4872" width="7.81640625" style="1244" customWidth="1"/>
    <col min="4873" max="4873" width="9" style="1244" customWidth="1"/>
    <col min="4874" max="4874" width="2.1796875" style="1244" customWidth="1"/>
    <col min="4875" max="4875" width="8.453125" style="1244" customWidth="1"/>
    <col min="4876" max="4876" width="2.1796875" style="1244" customWidth="1"/>
    <col min="4877" max="4877" width="8.7265625" style="1244" customWidth="1"/>
    <col min="4878" max="4878" width="3.7265625" style="1244" customWidth="1"/>
    <col min="4879" max="5120" width="10.7265625" style="1244"/>
    <col min="5121" max="5121" width="3.7265625" style="1244" customWidth="1"/>
    <col min="5122" max="5122" width="4.7265625" style="1244" customWidth="1"/>
    <col min="5123" max="5123" width="27.7265625" style="1244" customWidth="1"/>
    <col min="5124" max="5124" width="2.1796875" style="1244" customWidth="1"/>
    <col min="5125" max="5125" width="8.7265625" style="1244" customWidth="1"/>
    <col min="5126" max="5126" width="9" style="1244" customWidth="1"/>
    <col min="5127" max="5127" width="2" style="1244" customWidth="1"/>
    <col min="5128" max="5128" width="7.81640625" style="1244" customWidth="1"/>
    <col min="5129" max="5129" width="9" style="1244" customWidth="1"/>
    <col min="5130" max="5130" width="2.1796875" style="1244" customWidth="1"/>
    <col min="5131" max="5131" width="8.453125" style="1244" customWidth="1"/>
    <col min="5132" max="5132" width="2.1796875" style="1244" customWidth="1"/>
    <col min="5133" max="5133" width="8.7265625" style="1244" customWidth="1"/>
    <col min="5134" max="5134" width="3.7265625" style="1244" customWidth="1"/>
    <col min="5135" max="5376" width="10.7265625" style="1244"/>
    <col min="5377" max="5377" width="3.7265625" style="1244" customWidth="1"/>
    <col min="5378" max="5378" width="4.7265625" style="1244" customWidth="1"/>
    <col min="5379" max="5379" width="27.7265625" style="1244" customWidth="1"/>
    <col min="5380" max="5380" width="2.1796875" style="1244" customWidth="1"/>
    <col min="5381" max="5381" width="8.7265625" style="1244" customWidth="1"/>
    <col min="5382" max="5382" width="9" style="1244" customWidth="1"/>
    <col min="5383" max="5383" width="2" style="1244" customWidth="1"/>
    <col min="5384" max="5384" width="7.81640625" style="1244" customWidth="1"/>
    <col min="5385" max="5385" width="9" style="1244" customWidth="1"/>
    <col min="5386" max="5386" width="2.1796875" style="1244" customWidth="1"/>
    <col min="5387" max="5387" width="8.453125" style="1244" customWidth="1"/>
    <col min="5388" max="5388" width="2.1796875" style="1244" customWidth="1"/>
    <col min="5389" max="5389" width="8.7265625" style="1244" customWidth="1"/>
    <col min="5390" max="5390" width="3.7265625" style="1244" customWidth="1"/>
    <col min="5391" max="5632" width="10.7265625" style="1244"/>
    <col min="5633" max="5633" width="3.7265625" style="1244" customWidth="1"/>
    <col min="5634" max="5634" width="4.7265625" style="1244" customWidth="1"/>
    <col min="5635" max="5635" width="27.7265625" style="1244" customWidth="1"/>
    <col min="5636" max="5636" width="2.1796875" style="1244" customWidth="1"/>
    <col min="5637" max="5637" width="8.7265625" style="1244" customWidth="1"/>
    <col min="5638" max="5638" width="9" style="1244" customWidth="1"/>
    <col min="5639" max="5639" width="2" style="1244" customWidth="1"/>
    <col min="5640" max="5640" width="7.81640625" style="1244" customWidth="1"/>
    <col min="5641" max="5641" width="9" style="1244" customWidth="1"/>
    <col min="5642" max="5642" width="2.1796875" style="1244" customWidth="1"/>
    <col min="5643" max="5643" width="8.453125" style="1244" customWidth="1"/>
    <col min="5644" max="5644" width="2.1796875" style="1244" customWidth="1"/>
    <col min="5645" max="5645" width="8.7265625" style="1244" customWidth="1"/>
    <col min="5646" max="5646" width="3.7265625" style="1244" customWidth="1"/>
    <col min="5647" max="5888" width="10.7265625" style="1244"/>
    <col min="5889" max="5889" width="3.7265625" style="1244" customWidth="1"/>
    <col min="5890" max="5890" width="4.7265625" style="1244" customWidth="1"/>
    <col min="5891" max="5891" width="27.7265625" style="1244" customWidth="1"/>
    <col min="5892" max="5892" width="2.1796875" style="1244" customWidth="1"/>
    <col min="5893" max="5893" width="8.7265625" style="1244" customWidth="1"/>
    <col min="5894" max="5894" width="9" style="1244" customWidth="1"/>
    <col min="5895" max="5895" width="2" style="1244" customWidth="1"/>
    <col min="5896" max="5896" width="7.81640625" style="1244" customWidth="1"/>
    <col min="5897" max="5897" width="9" style="1244" customWidth="1"/>
    <col min="5898" max="5898" width="2.1796875" style="1244" customWidth="1"/>
    <col min="5899" max="5899" width="8.453125" style="1244" customWidth="1"/>
    <col min="5900" max="5900" width="2.1796875" style="1244" customWidth="1"/>
    <col min="5901" max="5901" width="8.7265625" style="1244" customWidth="1"/>
    <col min="5902" max="5902" width="3.7265625" style="1244" customWidth="1"/>
    <col min="5903" max="6144" width="10.7265625" style="1244"/>
    <col min="6145" max="6145" width="3.7265625" style="1244" customWidth="1"/>
    <col min="6146" max="6146" width="4.7265625" style="1244" customWidth="1"/>
    <col min="6147" max="6147" width="27.7265625" style="1244" customWidth="1"/>
    <col min="6148" max="6148" width="2.1796875" style="1244" customWidth="1"/>
    <col min="6149" max="6149" width="8.7265625" style="1244" customWidth="1"/>
    <col min="6150" max="6150" width="9" style="1244" customWidth="1"/>
    <col min="6151" max="6151" width="2" style="1244" customWidth="1"/>
    <col min="6152" max="6152" width="7.81640625" style="1244" customWidth="1"/>
    <col min="6153" max="6153" width="9" style="1244" customWidth="1"/>
    <col min="6154" max="6154" width="2.1796875" style="1244" customWidth="1"/>
    <col min="6155" max="6155" width="8.453125" style="1244" customWidth="1"/>
    <col min="6156" max="6156" width="2.1796875" style="1244" customWidth="1"/>
    <col min="6157" max="6157" width="8.7265625" style="1244" customWidth="1"/>
    <col min="6158" max="6158" width="3.7265625" style="1244" customWidth="1"/>
    <col min="6159" max="6400" width="10.7265625" style="1244"/>
    <col min="6401" max="6401" width="3.7265625" style="1244" customWidth="1"/>
    <col min="6402" max="6402" width="4.7265625" style="1244" customWidth="1"/>
    <col min="6403" max="6403" width="27.7265625" style="1244" customWidth="1"/>
    <col min="6404" max="6404" width="2.1796875" style="1244" customWidth="1"/>
    <col min="6405" max="6405" width="8.7265625" style="1244" customWidth="1"/>
    <col min="6406" max="6406" width="9" style="1244" customWidth="1"/>
    <col min="6407" max="6407" width="2" style="1244" customWidth="1"/>
    <col min="6408" max="6408" width="7.81640625" style="1244" customWidth="1"/>
    <col min="6409" max="6409" width="9" style="1244" customWidth="1"/>
    <col min="6410" max="6410" width="2.1796875" style="1244" customWidth="1"/>
    <col min="6411" max="6411" width="8.453125" style="1244" customWidth="1"/>
    <col min="6412" max="6412" width="2.1796875" style="1244" customWidth="1"/>
    <col min="6413" max="6413" width="8.7265625" style="1244" customWidth="1"/>
    <col min="6414" max="6414" width="3.7265625" style="1244" customWidth="1"/>
    <col min="6415" max="6656" width="10.7265625" style="1244"/>
    <col min="6657" max="6657" width="3.7265625" style="1244" customWidth="1"/>
    <col min="6658" max="6658" width="4.7265625" style="1244" customWidth="1"/>
    <col min="6659" max="6659" width="27.7265625" style="1244" customWidth="1"/>
    <col min="6660" max="6660" width="2.1796875" style="1244" customWidth="1"/>
    <col min="6661" max="6661" width="8.7265625" style="1244" customWidth="1"/>
    <col min="6662" max="6662" width="9" style="1244" customWidth="1"/>
    <col min="6663" max="6663" width="2" style="1244" customWidth="1"/>
    <col min="6664" max="6664" width="7.81640625" style="1244" customWidth="1"/>
    <col min="6665" max="6665" width="9" style="1244" customWidth="1"/>
    <col min="6666" max="6666" width="2.1796875" style="1244" customWidth="1"/>
    <col min="6667" max="6667" width="8.453125" style="1244" customWidth="1"/>
    <col min="6668" max="6668" width="2.1796875" style="1244" customWidth="1"/>
    <col min="6669" max="6669" width="8.7265625" style="1244" customWidth="1"/>
    <col min="6670" max="6670" width="3.7265625" style="1244" customWidth="1"/>
    <col min="6671" max="6912" width="10.7265625" style="1244"/>
    <col min="6913" max="6913" width="3.7265625" style="1244" customWidth="1"/>
    <col min="6914" max="6914" width="4.7265625" style="1244" customWidth="1"/>
    <col min="6915" max="6915" width="27.7265625" style="1244" customWidth="1"/>
    <col min="6916" max="6916" width="2.1796875" style="1244" customWidth="1"/>
    <col min="6917" max="6917" width="8.7265625" style="1244" customWidth="1"/>
    <col min="6918" max="6918" width="9" style="1244" customWidth="1"/>
    <col min="6919" max="6919" width="2" style="1244" customWidth="1"/>
    <col min="6920" max="6920" width="7.81640625" style="1244" customWidth="1"/>
    <col min="6921" max="6921" width="9" style="1244" customWidth="1"/>
    <col min="6922" max="6922" width="2.1796875" style="1244" customWidth="1"/>
    <col min="6923" max="6923" width="8.453125" style="1244" customWidth="1"/>
    <col min="6924" max="6924" width="2.1796875" style="1244" customWidth="1"/>
    <col min="6925" max="6925" width="8.7265625" style="1244" customWidth="1"/>
    <col min="6926" max="6926" width="3.7265625" style="1244" customWidth="1"/>
    <col min="6927" max="7168" width="10.7265625" style="1244"/>
    <col min="7169" max="7169" width="3.7265625" style="1244" customWidth="1"/>
    <col min="7170" max="7170" width="4.7265625" style="1244" customWidth="1"/>
    <col min="7171" max="7171" width="27.7265625" style="1244" customWidth="1"/>
    <col min="7172" max="7172" width="2.1796875" style="1244" customWidth="1"/>
    <col min="7173" max="7173" width="8.7265625" style="1244" customWidth="1"/>
    <col min="7174" max="7174" width="9" style="1244" customWidth="1"/>
    <col min="7175" max="7175" width="2" style="1244" customWidth="1"/>
    <col min="7176" max="7176" width="7.81640625" style="1244" customWidth="1"/>
    <col min="7177" max="7177" width="9" style="1244" customWidth="1"/>
    <col min="7178" max="7178" width="2.1796875" style="1244" customWidth="1"/>
    <col min="7179" max="7179" width="8.453125" style="1244" customWidth="1"/>
    <col min="7180" max="7180" width="2.1796875" style="1244" customWidth="1"/>
    <col min="7181" max="7181" width="8.7265625" style="1244" customWidth="1"/>
    <col min="7182" max="7182" width="3.7265625" style="1244" customWidth="1"/>
    <col min="7183" max="7424" width="10.7265625" style="1244"/>
    <col min="7425" max="7425" width="3.7265625" style="1244" customWidth="1"/>
    <col min="7426" max="7426" width="4.7265625" style="1244" customWidth="1"/>
    <col min="7427" max="7427" width="27.7265625" style="1244" customWidth="1"/>
    <col min="7428" max="7428" width="2.1796875" style="1244" customWidth="1"/>
    <col min="7429" max="7429" width="8.7265625" style="1244" customWidth="1"/>
    <col min="7430" max="7430" width="9" style="1244" customWidth="1"/>
    <col min="7431" max="7431" width="2" style="1244" customWidth="1"/>
    <col min="7432" max="7432" width="7.81640625" style="1244" customWidth="1"/>
    <col min="7433" max="7433" width="9" style="1244" customWidth="1"/>
    <col min="7434" max="7434" width="2.1796875" style="1244" customWidth="1"/>
    <col min="7435" max="7435" width="8.453125" style="1244" customWidth="1"/>
    <col min="7436" max="7436" width="2.1796875" style="1244" customWidth="1"/>
    <col min="7437" max="7437" width="8.7265625" style="1244" customWidth="1"/>
    <col min="7438" max="7438" width="3.7265625" style="1244" customWidth="1"/>
    <col min="7439" max="7680" width="10.7265625" style="1244"/>
    <col min="7681" max="7681" width="3.7265625" style="1244" customWidth="1"/>
    <col min="7682" max="7682" width="4.7265625" style="1244" customWidth="1"/>
    <col min="7683" max="7683" width="27.7265625" style="1244" customWidth="1"/>
    <col min="7684" max="7684" width="2.1796875" style="1244" customWidth="1"/>
    <col min="7685" max="7685" width="8.7265625" style="1244" customWidth="1"/>
    <col min="7686" max="7686" width="9" style="1244" customWidth="1"/>
    <col min="7687" max="7687" width="2" style="1244" customWidth="1"/>
    <col min="7688" max="7688" width="7.81640625" style="1244" customWidth="1"/>
    <col min="7689" max="7689" width="9" style="1244" customWidth="1"/>
    <col min="7690" max="7690" width="2.1796875" style="1244" customWidth="1"/>
    <col min="7691" max="7691" width="8.453125" style="1244" customWidth="1"/>
    <col min="7692" max="7692" width="2.1796875" style="1244" customWidth="1"/>
    <col min="7693" max="7693" width="8.7265625" style="1244" customWidth="1"/>
    <col min="7694" max="7694" width="3.7265625" style="1244" customWidth="1"/>
    <col min="7695" max="7936" width="10.7265625" style="1244"/>
    <col min="7937" max="7937" width="3.7265625" style="1244" customWidth="1"/>
    <col min="7938" max="7938" width="4.7265625" style="1244" customWidth="1"/>
    <col min="7939" max="7939" width="27.7265625" style="1244" customWidth="1"/>
    <col min="7940" max="7940" width="2.1796875" style="1244" customWidth="1"/>
    <col min="7941" max="7941" width="8.7265625" style="1244" customWidth="1"/>
    <col min="7942" max="7942" width="9" style="1244" customWidth="1"/>
    <col min="7943" max="7943" width="2" style="1244" customWidth="1"/>
    <col min="7944" max="7944" width="7.81640625" style="1244" customWidth="1"/>
    <col min="7945" max="7945" width="9" style="1244" customWidth="1"/>
    <col min="7946" max="7946" width="2.1796875" style="1244" customWidth="1"/>
    <col min="7947" max="7947" width="8.453125" style="1244" customWidth="1"/>
    <col min="7948" max="7948" width="2.1796875" style="1244" customWidth="1"/>
    <col min="7949" max="7949" width="8.7265625" style="1244" customWidth="1"/>
    <col min="7950" max="7950" width="3.7265625" style="1244" customWidth="1"/>
    <col min="7951" max="8192" width="10.7265625" style="1244"/>
    <col min="8193" max="8193" width="3.7265625" style="1244" customWidth="1"/>
    <col min="8194" max="8194" width="4.7265625" style="1244" customWidth="1"/>
    <col min="8195" max="8195" width="27.7265625" style="1244" customWidth="1"/>
    <col min="8196" max="8196" width="2.1796875" style="1244" customWidth="1"/>
    <col min="8197" max="8197" width="8.7265625" style="1244" customWidth="1"/>
    <col min="8198" max="8198" width="9" style="1244" customWidth="1"/>
    <col min="8199" max="8199" width="2" style="1244" customWidth="1"/>
    <col min="8200" max="8200" width="7.81640625" style="1244" customWidth="1"/>
    <col min="8201" max="8201" width="9" style="1244" customWidth="1"/>
    <col min="8202" max="8202" width="2.1796875" style="1244" customWidth="1"/>
    <col min="8203" max="8203" width="8.453125" style="1244" customWidth="1"/>
    <col min="8204" max="8204" width="2.1796875" style="1244" customWidth="1"/>
    <col min="8205" max="8205" width="8.7265625" style="1244" customWidth="1"/>
    <col min="8206" max="8206" width="3.7265625" style="1244" customWidth="1"/>
    <col min="8207" max="8448" width="10.7265625" style="1244"/>
    <col min="8449" max="8449" width="3.7265625" style="1244" customWidth="1"/>
    <col min="8450" max="8450" width="4.7265625" style="1244" customWidth="1"/>
    <col min="8451" max="8451" width="27.7265625" style="1244" customWidth="1"/>
    <col min="8452" max="8452" width="2.1796875" style="1244" customWidth="1"/>
    <col min="8453" max="8453" width="8.7265625" style="1244" customWidth="1"/>
    <col min="8454" max="8454" width="9" style="1244" customWidth="1"/>
    <col min="8455" max="8455" width="2" style="1244" customWidth="1"/>
    <col min="8456" max="8456" width="7.81640625" style="1244" customWidth="1"/>
    <col min="8457" max="8457" width="9" style="1244" customWidth="1"/>
    <col min="8458" max="8458" width="2.1796875" style="1244" customWidth="1"/>
    <col min="8459" max="8459" width="8.453125" style="1244" customWidth="1"/>
    <col min="8460" max="8460" width="2.1796875" style="1244" customWidth="1"/>
    <col min="8461" max="8461" width="8.7265625" style="1244" customWidth="1"/>
    <col min="8462" max="8462" width="3.7265625" style="1244" customWidth="1"/>
    <col min="8463" max="8704" width="10.7265625" style="1244"/>
    <col min="8705" max="8705" width="3.7265625" style="1244" customWidth="1"/>
    <col min="8706" max="8706" width="4.7265625" style="1244" customWidth="1"/>
    <col min="8707" max="8707" width="27.7265625" style="1244" customWidth="1"/>
    <col min="8708" max="8708" width="2.1796875" style="1244" customWidth="1"/>
    <col min="8709" max="8709" width="8.7265625" style="1244" customWidth="1"/>
    <col min="8710" max="8710" width="9" style="1244" customWidth="1"/>
    <col min="8711" max="8711" width="2" style="1244" customWidth="1"/>
    <col min="8712" max="8712" width="7.81640625" style="1244" customWidth="1"/>
    <col min="8713" max="8713" width="9" style="1244" customWidth="1"/>
    <col min="8714" max="8714" width="2.1796875" style="1244" customWidth="1"/>
    <col min="8715" max="8715" width="8.453125" style="1244" customWidth="1"/>
    <col min="8716" max="8716" width="2.1796875" style="1244" customWidth="1"/>
    <col min="8717" max="8717" width="8.7265625" style="1244" customWidth="1"/>
    <col min="8718" max="8718" width="3.7265625" style="1244" customWidth="1"/>
    <col min="8719" max="8960" width="10.7265625" style="1244"/>
    <col min="8961" max="8961" width="3.7265625" style="1244" customWidth="1"/>
    <col min="8962" max="8962" width="4.7265625" style="1244" customWidth="1"/>
    <col min="8963" max="8963" width="27.7265625" style="1244" customWidth="1"/>
    <col min="8964" max="8964" width="2.1796875" style="1244" customWidth="1"/>
    <col min="8965" max="8965" width="8.7265625" style="1244" customWidth="1"/>
    <col min="8966" max="8966" width="9" style="1244" customWidth="1"/>
    <col min="8967" max="8967" width="2" style="1244" customWidth="1"/>
    <col min="8968" max="8968" width="7.81640625" style="1244" customWidth="1"/>
    <col min="8969" max="8969" width="9" style="1244" customWidth="1"/>
    <col min="8970" max="8970" width="2.1796875" style="1244" customWidth="1"/>
    <col min="8971" max="8971" width="8.453125" style="1244" customWidth="1"/>
    <col min="8972" max="8972" width="2.1796875" style="1244" customWidth="1"/>
    <col min="8973" max="8973" width="8.7265625" style="1244" customWidth="1"/>
    <col min="8974" max="8974" width="3.7265625" style="1244" customWidth="1"/>
    <col min="8975" max="9216" width="10.7265625" style="1244"/>
    <col min="9217" max="9217" width="3.7265625" style="1244" customWidth="1"/>
    <col min="9218" max="9218" width="4.7265625" style="1244" customWidth="1"/>
    <col min="9219" max="9219" width="27.7265625" style="1244" customWidth="1"/>
    <col min="9220" max="9220" width="2.1796875" style="1244" customWidth="1"/>
    <col min="9221" max="9221" width="8.7265625" style="1244" customWidth="1"/>
    <col min="9222" max="9222" width="9" style="1244" customWidth="1"/>
    <col min="9223" max="9223" width="2" style="1244" customWidth="1"/>
    <col min="9224" max="9224" width="7.81640625" style="1244" customWidth="1"/>
    <col min="9225" max="9225" width="9" style="1244" customWidth="1"/>
    <col min="9226" max="9226" width="2.1796875" style="1244" customWidth="1"/>
    <col min="9227" max="9227" width="8.453125" style="1244" customWidth="1"/>
    <col min="9228" max="9228" width="2.1796875" style="1244" customWidth="1"/>
    <col min="9229" max="9229" width="8.7265625" style="1244" customWidth="1"/>
    <col min="9230" max="9230" width="3.7265625" style="1244" customWidth="1"/>
    <col min="9231" max="9472" width="10.7265625" style="1244"/>
    <col min="9473" max="9473" width="3.7265625" style="1244" customWidth="1"/>
    <col min="9474" max="9474" width="4.7265625" style="1244" customWidth="1"/>
    <col min="9475" max="9475" width="27.7265625" style="1244" customWidth="1"/>
    <col min="9476" max="9476" width="2.1796875" style="1244" customWidth="1"/>
    <col min="9477" max="9477" width="8.7265625" style="1244" customWidth="1"/>
    <col min="9478" max="9478" width="9" style="1244" customWidth="1"/>
    <col min="9479" max="9479" width="2" style="1244" customWidth="1"/>
    <col min="9480" max="9480" width="7.81640625" style="1244" customWidth="1"/>
    <col min="9481" max="9481" width="9" style="1244" customWidth="1"/>
    <col min="9482" max="9482" width="2.1796875" style="1244" customWidth="1"/>
    <col min="9483" max="9483" width="8.453125" style="1244" customWidth="1"/>
    <col min="9484" max="9484" width="2.1796875" style="1244" customWidth="1"/>
    <col min="9485" max="9485" width="8.7265625" style="1244" customWidth="1"/>
    <col min="9486" max="9486" width="3.7265625" style="1244" customWidth="1"/>
    <col min="9487" max="9728" width="10.7265625" style="1244"/>
    <col min="9729" max="9729" width="3.7265625" style="1244" customWidth="1"/>
    <col min="9730" max="9730" width="4.7265625" style="1244" customWidth="1"/>
    <col min="9731" max="9731" width="27.7265625" style="1244" customWidth="1"/>
    <col min="9732" max="9732" width="2.1796875" style="1244" customWidth="1"/>
    <col min="9733" max="9733" width="8.7265625" style="1244" customWidth="1"/>
    <col min="9734" max="9734" width="9" style="1244" customWidth="1"/>
    <col min="9735" max="9735" width="2" style="1244" customWidth="1"/>
    <col min="9736" max="9736" width="7.81640625" style="1244" customWidth="1"/>
    <col min="9737" max="9737" width="9" style="1244" customWidth="1"/>
    <col min="9738" max="9738" width="2.1796875" style="1244" customWidth="1"/>
    <col min="9739" max="9739" width="8.453125" style="1244" customWidth="1"/>
    <col min="9740" max="9740" width="2.1796875" style="1244" customWidth="1"/>
    <col min="9741" max="9741" width="8.7265625" style="1244" customWidth="1"/>
    <col min="9742" max="9742" width="3.7265625" style="1244" customWidth="1"/>
    <col min="9743" max="9984" width="10.7265625" style="1244"/>
    <col min="9985" max="9985" width="3.7265625" style="1244" customWidth="1"/>
    <col min="9986" max="9986" width="4.7265625" style="1244" customWidth="1"/>
    <col min="9987" max="9987" width="27.7265625" style="1244" customWidth="1"/>
    <col min="9988" max="9988" width="2.1796875" style="1244" customWidth="1"/>
    <col min="9989" max="9989" width="8.7265625" style="1244" customWidth="1"/>
    <col min="9990" max="9990" width="9" style="1244" customWidth="1"/>
    <col min="9991" max="9991" width="2" style="1244" customWidth="1"/>
    <col min="9992" max="9992" width="7.81640625" style="1244" customWidth="1"/>
    <col min="9993" max="9993" width="9" style="1244" customWidth="1"/>
    <col min="9994" max="9994" width="2.1796875" style="1244" customWidth="1"/>
    <col min="9995" max="9995" width="8.453125" style="1244" customWidth="1"/>
    <col min="9996" max="9996" width="2.1796875" style="1244" customWidth="1"/>
    <col min="9997" max="9997" width="8.7265625" style="1244" customWidth="1"/>
    <col min="9998" max="9998" width="3.7265625" style="1244" customWidth="1"/>
    <col min="9999" max="10240" width="10.7265625" style="1244"/>
    <col min="10241" max="10241" width="3.7265625" style="1244" customWidth="1"/>
    <col min="10242" max="10242" width="4.7265625" style="1244" customWidth="1"/>
    <col min="10243" max="10243" width="27.7265625" style="1244" customWidth="1"/>
    <col min="10244" max="10244" width="2.1796875" style="1244" customWidth="1"/>
    <col min="10245" max="10245" width="8.7265625" style="1244" customWidth="1"/>
    <col min="10246" max="10246" width="9" style="1244" customWidth="1"/>
    <col min="10247" max="10247" width="2" style="1244" customWidth="1"/>
    <col min="10248" max="10248" width="7.81640625" style="1244" customWidth="1"/>
    <col min="10249" max="10249" width="9" style="1244" customWidth="1"/>
    <col min="10250" max="10250" width="2.1796875" style="1244" customWidth="1"/>
    <col min="10251" max="10251" width="8.453125" style="1244" customWidth="1"/>
    <col min="10252" max="10252" width="2.1796875" style="1244" customWidth="1"/>
    <col min="10253" max="10253" width="8.7265625" style="1244" customWidth="1"/>
    <col min="10254" max="10254" width="3.7265625" style="1244" customWidth="1"/>
    <col min="10255" max="10496" width="10.7265625" style="1244"/>
    <col min="10497" max="10497" width="3.7265625" style="1244" customWidth="1"/>
    <col min="10498" max="10498" width="4.7265625" style="1244" customWidth="1"/>
    <col min="10499" max="10499" width="27.7265625" style="1244" customWidth="1"/>
    <col min="10500" max="10500" width="2.1796875" style="1244" customWidth="1"/>
    <col min="10501" max="10501" width="8.7265625" style="1244" customWidth="1"/>
    <col min="10502" max="10502" width="9" style="1244" customWidth="1"/>
    <col min="10503" max="10503" width="2" style="1244" customWidth="1"/>
    <col min="10504" max="10504" width="7.81640625" style="1244" customWidth="1"/>
    <col min="10505" max="10505" width="9" style="1244" customWidth="1"/>
    <col min="10506" max="10506" width="2.1796875" style="1244" customWidth="1"/>
    <col min="10507" max="10507" width="8.453125" style="1244" customWidth="1"/>
    <col min="10508" max="10508" width="2.1796875" style="1244" customWidth="1"/>
    <col min="10509" max="10509" width="8.7265625" style="1244" customWidth="1"/>
    <col min="10510" max="10510" width="3.7265625" style="1244" customWidth="1"/>
    <col min="10511" max="10752" width="10.7265625" style="1244"/>
    <col min="10753" max="10753" width="3.7265625" style="1244" customWidth="1"/>
    <col min="10754" max="10754" width="4.7265625" style="1244" customWidth="1"/>
    <col min="10755" max="10755" width="27.7265625" style="1244" customWidth="1"/>
    <col min="10756" max="10756" width="2.1796875" style="1244" customWidth="1"/>
    <col min="10757" max="10757" width="8.7265625" style="1244" customWidth="1"/>
    <col min="10758" max="10758" width="9" style="1244" customWidth="1"/>
    <col min="10759" max="10759" width="2" style="1244" customWidth="1"/>
    <col min="10760" max="10760" width="7.81640625" style="1244" customWidth="1"/>
    <col min="10761" max="10761" width="9" style="1244" customWidth="1"/>
    <col min="10762" max="10762" width="2.1796875" style="1244" customWidth="1"/>
    <col min="10763" max="10763" width="8.453125" style="1244" customWidth="1"/>
    <col min="10764" max="10764" width="2.1796875" style="1244" customWidth="1"/>
    <col min="10765" max="10765" width="8.7265625" style="1244" customWidth="1"/>
    <col min="10766" max="10766" width="3.7265625" style="1244" customWidth="1"/>
    <col min="10767" max="11008" width="10.7265625" style="1244"/>
    <col min="11009" max="11009" width="3.7265625" style="1244" customWidth="1"/>
    <col min="11010" max="11010" width="4.7265625" style="1244" customWidth="1"/>
    <col min="11011" max="11011" width="27.7265625" style="1244" customWidth="1"/>
    <col min="11012" max="11012" width="2.1796875" style="1244" customWidth="1"/>
    <col min="11013" max="11013" width="8.7265625" style="1244" customWidth="1"/>
    <col min="11014" max="11014" width="9" style="1244" customWidth="1"/>
    <col min="11015" max="11015" width="2" style="1244" customWidth="1"/>
    <col min="11016" max="11016" width="7.81640625" style="1244" customWidth="1"/>
    <col min="11017" max="11017" width="9" style="1244" customWidth="1"/>
    <col min="11018" max="11018" width="2.1796875" style="1244" customWidth="1"/>
    <col min="11019" max="11019" width="8.453125" style="1244" customWidth="1"/>
    <col min="11020" max="11020" width="2.1796875" style="1244" customWidth="1"/>
    <col min="11021" max="11021" width="8.7265625" style="1244" customWidth="1"/>
    <col min="11022" max="11022" width="3.7265625" style="1244" customWidth="1"/>
    <col min="11023" max="11264" width="10.7265625" style="1244"/>
    <col min="11265" max="11265" width="3.7265625" style="1244" customWidth="1"/>
    <col min="11266" max="11266" width="4.7265625" style="1244" customWidth="1"/>
    <col min="11267" max="11267" width="27.7265625" style="1244" customWidth="1"/>
    <col min="11268" max="11268" width="2.1796875" style="1244" customWidth="1"/>
    <col min="11269" max="11269" width="8.7265625" style="1244" customWidth="1"/>
    <col min="11270" max="11270" width="9" style="1244" customWidth="1"/>
    <col min="11271" max="11271" width="2" style="1244" customWidth="1"/>
    <col min="11272" max="11272" width="7.81640625" style="1244" customWidth="1"/>
    <col min="11273" max="11273" width="9" style="1244" customWidth="1"/>
    <col min="11274" max="11274" width="2.1796875" style="1244" customWidth="1"/>
    <col min="11275" max="11275" width="8.453125" style="1244" customWidth="1"/>
    <col min="11276" max="11276" width="2.1796875" style="1244" customWidth="1"/>
    <col min="11277" max="11277" width="8.7265625" style="1244" customWidth="1"/>
    <col min="11278" max="11278" width="3.7265625" style="1244" customWidth="1"/>
    <col min="11279" max="11520" width="10.7265625" style="1244"/>
    <col min="11521" max="11521" width="3.7265625" style="1244" customWidth="1"/>
    <col min="11522" max="11522" width="4.7265625" style="1244" customWidth="1"/>
    <col min="11523" max="11523" width="27.7265625" style="1244" customWidth="1"/>
    <col min="11524" max="11524" width="2.1796875" style="1244" customWidth="1"/>
    <col min="11525" max="11525" width="8.7265625" style="1244" customWidth="1"/>
    <col min="11526" max="11526" width="9" style="1244" customWidth="1"/>
    <col min="11527" max="11527" width="2" style="1244" customWidth="1"/>
    <col min="11528" max="11528" width="7.81640625" style="1244" customWidth="1"/>
    <col min="11529" max="11529" width="9" style="1244" customWidth="1"/>
    <col min="11530" max="11530" width="2.1796875" style="1244" customWidth="1"/>
    <col min="11531" max="11531" width="8.453125" style="1244" customWidth="1"/>
    <col min="11532" max="11532" width="2.1796875" style="1244" customWidth="1"/>
    <col min="11533" max="11533" width="8.7265625" style="1244" customWidth="1"/>
    <col min="11534" max="11534" width="3.7265625" style="1244" customWidth="1"/>
    <col min="11535" max="11776" width="10.7265625" style="1244"/>
    <col min="11777" max="11777" width="3.7265625" style="1244" customWidth="1"/>
    <col min="11778" max="11778" width="4.7265625" style="1244" customWidth="1"/>
    <col min="11779" max="11779" width="27.7265625" style="1244" customWidth="1"/>
    <col min="11780" max="11780" width="2.1796875" style="1244" customWidth="1"/>
    <col min="11781" max="11781" width="8.7265625" style="1244" customWidth="1"/>
    <col min="11782" max="11782" width="9" style="1244" customWidth="1"/>
    <col min="11783" max="11783" width="2" style="1244" customWidth="1"/>
    <col min="11784" max="11784" width="7.81640625" style="1244" customWidth="1"/>
    <col min="11785" max="11785" width="9" style="1244" customWidth="1"/>
    <col min="11786" max="11786" width="2.1796875" style="1244" customWidth="1"/>
    <col min="11787" max="11787" width="8.453125" style="1244" customWidth="1"/>
    <col min="11788" max="11788" width="2.1796875" style="1244" customWidth="1"/>
    <col min="11789" max="11789" width="8.7265625" style="1244" customWidth="1"/>
    <col min="11790" max="11790" width="3.7265625" style="1244" customWidth="1"/>
    <col min="11791" max="12032" width="10.7265625" style="1244"/>
    <col min="12033" max="12033" width="3.7265625" style="1244" customWidth="1"/>
    <col min="12034" max="12034" width="4.7265625" style="1244" customWidth="1"/>
    <col min="12035" max="12035" width="27.7265625" style="1244" customWidth="1"/>
    <col min="12036" max="12036" width="2.1796875" style="1244" customWidth="1"/>
    <col min="12037" max="12037" width="8.7265625" style="1244" customWidth="1"/>
    <col min="12038" max="12038" width="9" style="1244" customWidth="1"/>
    <col min="12039" max="12039" width="2" style="1244" customWidth="1"/>
    <col min="12040" max="12040" width="7.81640625" style="1244" customWidth="1"/>
    <col min="12041" max="12041" width="9" style="1244" customWidth="1"/>
    <col min="12042" max="12042" width="2.1796875" style="1244" customWidth="1"/>
    <col min="12043" max="12043" width="8.453125" style="1244" customWidth="1"/>
    <col min="12044" max="12044" width="2.1796875" style="1244" customWidth="1"/>
    <col min="12045" max="12045" width="8.7265625" style="1244" customWidth="1"/>
    <col min="12046" max="12046" width="3.7265625" style="1244" customWidth="1"/>
    <col min="12047" max="12288" width="10.7265625" style="1244"/>
    <col min="12289" max="12289" width="3.7265625" style="1244" customWidth="1"/>
    <col min="12290" max="12290" width="4.7265625" style="1244" customWidth="1"/>
    <col min="12291" max="12291" width="27.7265625" style="1244" customWidth="1"/>
    <col min="12292" max="12292" width="2.1796875" style="1244" customWidth="1"/>
    <col min="12293" max="12293" width="8.7265625" style="1244" customWidth="1"/>
    <col min="12294" max="12294" width="9" style="1244" customWidth="1"/>
    <col min="12295" max="12295" width="2" style="1244" customWidth="1"/>
    <col min="12296" max="12296" width="7.81640625" style="1244" customWidth="1"/>
    <col min="12297" max="12297" width="9" style="1244" customWidth="1"/>
    <col min="12298" max="12298" width="2.1796875" style="1244" customWidth="1"/>
    <col min="12299" max="12299" width="8.453125" style="1244" customWidth="1"/>
    <col min="12300" max="12300" width="2.1796875" style="1244" customWidth="1"/>
    <col min="12301" max="12301" width="8.7265625" style="1244" customWidth="1"/>
    <col min="12302" max="12302" width="3.7265625" style="1244" customWidth="1"/>
    <col min="12303" max="12544" width="10.7265625" style="1244"/>
    <col min="12545" max="12545" width="3.7265625" style="1244" customWidth="1"/>
    <col min="12546" max="12546" width="4.7265625" style="1244" customWidth="1"/>
    <col min="12547" max="12547" width="27.7265625" style="1244" customWidth="1"/>
    <col min="12548" max="12548" width="2.1796875" style="1244" customWidth="1"/>
    <col min="12549" max="12549" width="8.7265625" style="1244" customWidth="1"/>
    <col min="12550" max="12550" width="9" style="1244" customWidth="1"/>
    <col min="12551" max="12551" width="2" style="1244" customWidth="1"/>
    <col min="12552" max="12552" width="7.81640625" style="1244" customWidth="1"/>
    <col min="12553" max="12553" width="9" style="1244" customWidth="1"/>
    <col min="12554" max="12554" width="2.1796875" style="1244" customWidth="1"/>
    <col min="12555" max="12555" width="8.453125" style="1244" customWidth="1"/>
    <col min="12556" max="12556" width="2.1796875" style="1244" customWidth="1"/>
    <col min="12557" max="12557" width="8.7265625" style="1244" customWidth="1"/>
    <col min="12558" max="12558" width="3.7265625" style="1244" customWidth="1"/>
    <col min="12559" max="12800" width="10.7265625" style="1244"/>
    <col min="12801" max="12801" width="3.7265625" style="1244" customWidth="1"/>
    <col min="12802" max="12802" width="4.7265625" style="1244" customWidth="1"/>
    <col min="12803" max="12803" width="27.7265625" style="1244" customWidth="1"/>
    <col min="12804" max="12804" width="2.1796875" style="1244" customWidth="1"/>
    <col min="12805" max="12805" width="8.7265625" style="1244" customWidth="1"/>
    <col min="12806" max="12806" width="9" style="1244" customWidth="1"/>
    <col min="12807" max="12807" width="2" style="1244" customWidth="1"/>
    <col min="12808" max="12808" width="7.81640625" style="1244" customWidth="1"/>
    <col min="12809" max="12809" width="9" style="1244" customWidth="1"/>
    <col min="12810" max="12810" width="2.1796875" style="1244" customWidth="1"/>
    <col min="12811" max="12811" width="8.453125" style="1244" customWidth="1"/>
    <col min="12812" max="12812" width="2.1796875" style="1244" customWidth="1"/>
    <col min="12813" max="12813" width="8.7265625" style="1244" customWidth="1"/>
    <col min="12814" max="12814" width="3.7265625" style="1244" customWidth="1"/>
    <col min="12815" max="13056" width="10.7265625" style="1244"/>
    <col min="13057" max="13057" width="3.7265625" style="1244" customWidth="1"/>
    <col min="13058" max="13058" width="4.7265625" style="1244" customWidth="1"/>
    <col min="13059" max="13059" width="27.7265625" style="1244" customWidth="1"/>
    <col min="13060" max="13060" width="2.1796875" style="1244" customWidth="1"/>
    <col min="13061" max="13061" width="8.7265625" style="1244" customWidth="1"/>
    <col min="13062" max="13062" width="9" style="1244" customWidth="1"/>
    <col min="13063" max="13063" width="2" style="1244" customWidth="1"/>
    <col min="13064" max="13064" width="7.81640625" style="1244" customWidth="1"/>
    <col min="13065" max="13065" width="9" style="1244" customWidth="1"/>
    <col min="13066" max="13066" width="2.1796875" style="1244" customWidth="1"/>
    <col min="13067" max="13067" width="8.453125" style="1244" customWidth="1"/>
    <col min="13068" max="13068" width="2.1796875" style="1244" customWidth="1"/>
    <col min="13069" max="13069" width="8.7265625" style="1244" customWidth="1"/>
    <col min="13070" max="13070" width="3.7265625" style="1244" customWidth="1"/>
    <col min="13071" max="13312" width="10.7265625" style="1244"/>
    <col min="13313" max="13313" width="3.7265625" style="1244" customWidth="1"/>
    <col min="13314" max="13314" width="4.7265625" style="1244" customWidth="1"/>
    <col min="13315" max="13315" width="27.7265625" style="1244" customWidth="1"/>
    <col min="13316" max="13316" width="2.1796875" style="1244" customWidth="1"/>
    <col min="13317" max="13317" width="8.7265625" style="1244" customWidth="1"/>
    <col min="13318" max="13318" width="9" style="1244" customWidth="1"/>
    <col min="13319" max="13319" width="2" style="1244" customWidth="1"/>
    <col min="13320" max="13320" width="7.81640625" style="1244" customWidth="1"/>
    <col min="13321" max="13321" width="9" style="1244" customWidth="1"/>
    <col min="13322" max="13322" width="2.1796875" style="1244" customWidth="1"/>
    <col min="13323" max="13323" width="8.453125" style="1244" customWidth="1"/>
    <col min="13324" max="13324" width="2.1796875" style="1244" customWidth="1"/>
    <col min="13325" max="13325" width="8.7265625" style="1244" customWidth="1"/>
    <col min="13326" max="13326" width="3.7265625" style="1244" customWidth="1"/>
    <col min="13327" max="13568" width="10.7265625" style="1244"/>
    <col min="13569" max="13569" width="3.7265625" style="1244" customWidth="1"/>
    <col min="13570" max="13570" width="4.7265625" style="1244" customWidth="1"/>
    <col min="13571" max="13571" width="27.7265625" style="1244" customWidth="1"/>
    <col min="13572" max="13572" width="2.1796875" style="1244" customWidth="1"/>
    <col min="13573" max="13573" width="8.7265625" style="1244" customWidth="1"/>
    <col min="13574" max="13574" width="9" style="1244" customWidth="1"/>
    <col min="13575" max="13575" width="2" style="1244" customWidth="1"/>
    <col min="13576" max="13576" width="7.81640625" style="1244" customWidth="1"/>
    <col min="13577" max="13577" width="9" style="1244" customWidth="1"/>
    <col min="13578" max="13578" width="2.1796875" style="1244" customWidth="1"/>
    <col min="13579" max="13579" width="8.453125" style="1244" customWidth="1"/>
    <col min="13580" max="13580" width="2.1796875" style="1244" customWidth="1"/>
    <col min="13581" max="13581" width="8.7265625" style="1244" customWidth="1"/>
    <col min="13582" max="13582" width="3.7265625" style="1244" customWidth="1"/>
    <col min="13583" max="13824" width="10.7265625" style="1244"/>
    <col min="13825" max="13825" width="3.7265625" style="1244" customWidth="1"/>
    <col min="13826" max="13826" width="4.7265625" style="1244" customWidth="1"/>
    <col min="13827" max="13827" width="27.7265625" style="1244" customWidth="1"/>
    <col min="13828" max="13828" width="2.1796875" style="1244" customWidth="1"/>
    <col min="13829" max="13829" width="8.7265625" style="1244" customWidth="1"/>
    <col min="13830" max="13830" width="9" style="1244" customWidth="1"/>
    <col min="13831" max="13831" width="2" style="1244" customWidth="1"/>
    <col min="13832" max="13832" width="7.81640625" style="1244" customWidth="1"/>
    <col min="13833" max="13833" width="9" style="1244" customWidth="1"/>
    <col min="13834" max="13834" width="2.1796875" style="1244" customWidth="1"/>
    <col min="13835" max="13835" width="8.453125" style="1244" customWidth="1"/>
    <col min="13836" max="13836" width="2.1796875" style="1244" customWidth="1"/>
    <col min="13837" max="13837" width="8.7265625" style="1244" customWidth="1"/>
    <col min="13838" max="13838" width="3.7265625" style="1244" customWidth="1"/>
    <col min="13839" max="14080" width="10.7265625" style="1244"/>
    <col min="14081" max="14081" width="3.7265625" style="1244" customWidth="1"/>
    <col min="14082" max="14082" width="4.7265625" style="1244" customWidth="1"/>
    <col min="14083" max="14083" width="27.7265625" style="1244" customWidth="1"/>
    <col min="14084" max="14084" width="2.1796875" style="1244" customWidth="1"/>
    <col min="14085" max="14085" width="8.7265625" style="1244" customWidth="1"/>
    <col min="14086" max="14086" width="9" style="1244" customWidth="1"/>
    <col min="14087" max="14087" width="2" style="1244" customWidth="1"/>
    <col min="14088" max="14088" width="7.81640625" style="1244" customWidth="1"/>
    <col min="14089" max="14089" width="9" style="1244" customWidth="1"/>
    <col min="14090" max="14090" width="2.1796875" style="1244" customWidth="1"/>
    <col min="14091" max="14091" width="8.453125" style="1244" customWidth="1"/>
    <col min="14092" max="14092" width="2.1796875" style="1244" customWidth="1"/>
    <col min="14093" max="14093" width="8.7265625" style="1244" customWidth="1"/>
    <col min="14094" max="14094" width="3.7265625" style="1244" customWidth="1"/>
    <col min="14095" max="14336" width="10.7265625" style="1244"/>
    <col min="14337" max="14337" width="3.7265625" style="1244" customWidth="1"/>
    <col min="14338" max="14338" width="4.7265625" style="1244" customWidth="1"/>
    <col min="14339" max="14339" width="27.7265625" style="1244" customWidth="1"/>
    <col min="14340" max="14340" width="2.1796875" style="1244" customWidth="1"/>
    <col min="14341" max="14341" width="8.7265625" style="1244" customWidth="1"/>
    <col min="14342" max="14342" width="9" style="1244" customWidth="1"/>
    <col min="14343" max="14343" width="2" style="1244" customWidth="1"/>
    <col min="14344" max="14344" width="7.81640625" style="1244" customWidth="1"/>
    <col min="14345" max="14345" width="9" style="1244" customWidth="1"/>
    <col min="14346" max="14346" width="2.1796875" style="1244" customWidth="1"/>
    <col min="14347" max="14347" width="8.453125" style="1244" customWidth="1"/>
    <col min="14348" max="14348" width="2.1796875" style="1244" customWidth="1"/>
    <col min="14349" max="14349" width="8.7265625" style="1244" customWidth="1"/>
    <col min="14350" max="14350" width="3.7265625" style="1244" customWidth="1"/>
    <col min="14351" max="14592" width="10.7265625" style="1244"/>
    <col min="14593" max="14593" width="3.7265625" style="1244" customWidth="1"/>
    <col min="14594" max="14594" width="4.7265625" style="1244" customWidth="1"/>
    <col min="14595" max="14595" width="27.7265625" style="1244" customWidth="1"/>
    <col min="14596" max="14596" width="2.1796875" style="1244" customWidth="1"/>
    <col min="14597" max="14597" width="8.7265625" style="1244" customWidth="1"/>
    <col min="14598" max="14598" width="9" style="1244" customWidth="1"/>
    <col min="14599" max="14599" width="2" style="1244" customWidth="1"/>
    <col min="14600" max="14600" width="7.81640625" style="1244" customWidth="1"/>
    <col min="14601" max="14601" width="9" style="1244" customWidth="1"/>
    <col min="14602" max="14602" width="2.1796875" style="1244" customWidth="1"/>
    <col min="14603" max="14603" width="8.453125" style="1244" customWidth="1"/>
    <col min="14604" max="14604" width="2.1796875" style="1244" customWidth="1"/>
    <col min="14605" max="14605" width="8.7265625" style="1244" customWidth="1"/>
    <col min="14606" max="14606" width="3.7265625" style="1244" customWidth="1"/>
    <col min="14607" max="14848" width="10.7265625" style="1244"/>
    <col min="14849" max="14849" width="3.7265625" style="1244" customWidth="1"/>
    <col min="14850" max="14850" width="4.7265625" style="1244" customWidth="1"/>
    <col min="14851" max="14851" width="27.7265625" style="1244" customWidth="1"/>
    <col min="14852" max="14852" width="2.1796875" style="1244" customWidth="1"/>
    <col min="14853" max="14853" width="8.7265625" style="1244" customWidth="1"/>
    <col min="14854" max="14854" width="9" style="1244" customWidth="1"/>
    <col min="14855" max="14855" width="2" style="1244" customWidth="1"/>
    <col min="14856" max="14856" width="7.81640625" style="1244" customWidth="1"/>
    <col min="14857" max="14857" width="9" style="1244" customWidth="1"/>
    <col min="14858" max="14858" width="2.1796875" style="1244" customWidth="1"/>
    <col min="14859" max="14859" width="8.453125" style="1244" customWidth="1"/>
    <col min="14860" max="14860" width="2.1796875" style="1244" customWidth="1"/>
    <col min="14861" max="14861" width="8.7265625" style="1244" customWidth="1"/>
    <col min="14862" max="14862" width="3.7265625" style="1244" customWidth="1"/>
    <col min="14863" max="15104" width="10.7265625" style="1244"/>
    <col min="15105" max="15105" width="3.7265625" style="1244" customWidth="1"/>
    <col min="15106" max="15106" width="4.7265625" style="1244" customWidth="1"/>
    <col min="15107" max="15107" width="27.7265625" style="1244" customWidth="1"/>
    <col min="15108" max="15108" width="2.1796875" style="1244" customWidth="1"/>
    <col min="15109" max="15109" width="8.7265625" style="1244" customWidth="1"/>
    <col min="15110" max="15110" width="9" style="1244" customWidth="1"/>
    <col min="15111" max="15111" width="2" style="1244" customWidth="1"/>
    <col min="15112" max="15112" width="7.81640625" style="1244" customWidth="1"/>
    <col min="15113" max="15113" width="9" style="1244" customWidth="1"/>
    <col min="15114" max="15114" width="2.1796875" style="1244" customWidth="1"/>
    <col min="15115" max="15115" width="8.453125" style="1244" customWidth="1"/>
    <col min="15116" max="15116" width="2.1796875" style="1244" customWidth="1"/>
    <col min="15117" max="15117" width="8.7265625" style="1244" customWidth="1"/>
    <col min="15118" max="15118" width="3.7265625" style="1244" customWidth="1"/>
    <col min="15119" max="15360" width="10.7265625" style="1244"/>
    <col min="15361" max="15361" width="3.7265625" style="1244" customWidth="1"/>
    <col min="15362" max="15362" width="4.7265625" style="1244" customWidth="1"/>
    <col min="15363" max="15363" width="27.7265625" style="1244" customWidth="1"/>
    <col min="15364" max="15364" width="2.1796875" style="1244" customWidth="1"/>
    <col min="15365" max="15365" width="8.7265625" style="1244" customWidth="1"/>
    <col min="15366" max="15366" width="9" style="1244" customWidth="1"/>
    <col min="15367" max="15367" width="2" style="1244" customWidth="1"/>
    <col min="15368" max="15368" width="7.81640625" style="1244" customWidth="1"/>
    <col min="15369" max="15369" width="9" style="1244" customWidth="1"/>
    <col min="15370" max="15370" width="2.1796875" style="1244" customWidth="1"/>
    <col min="15371" max="15371" width="8.453125" style="1244" customWidth="1"/>
    <col min="15372" max="15372" width="2.1796875" style="1244" customWidth="1"/>
    <col min="15373" max="15373" width="8.7265625" style="1244" customWidth="1"/>
    <col min="15374" max="15374" width="3.7265625" style="1244" customWidth="1"/>
    <col min="15375" max="15616" width="10.7265625" style="1244"/>
    <col min="15617" max="15617" width="3.7265625" style="1244" customWidth="1"/>
    <col min="15618" max="15618" width="4.7265625" style="1244" customWidth="1"/>
    <col min="15619" max="15619" width="27.7265625" style="1244" customWidth="1"/>
    <col min="15620" max="15620" width="2.1796875" style="1244" customWidth="1"/>
    <col min="15621" max="15621" width="8.7265625" style="1244" customWidth="1"/>
    <col min="15622" max="15622" width="9" style="1244" customWidth="1"/>
    <col min="15623" max="15623" width="2" style="1244" customWidth="1"/>
    <col min="15624" max="15624" width="7.81640625" style="1244" customWidth="1"/>
    <col min="15625" max="15625" width="9" style="1244" customWidth="1"/>
    <col min="15626" max="15626" width="2.1796875" style="1244" customWidth="1"/>
    <col min="15627" max="15627" width="8.453125" style="1244" customWidth="1"/>
    <col min="15628" max="15628" width="2.1796875" style="1244" customWidth="1"/>
    <col min="15629" max="15629" width="8.7265625" style="1244" customWidth="1"/>
    <col min="15630" max="15630" width="3.7265625" style="1244" customWidth="1"/>
    <col min="15631" max="15872" width="10.7265625" style="1244"/>
    <col min="15873" max="15873" width="3.7265625" style="1244" customWidth="1"/>
    <col min="15874" max="15874" width="4.7265625" style="1244" customWidth="1"/>
    <col min="15875" max="15875" width="27.7265625" style="1244" customWidth="1"/>
    <col min="15876" max="15876" width="2.1796875" style="1244" customWidth="1"/>
    <col min="15877" max="15877" width="8.7265625" style="1244" customWidth="1"/>
    <col min="15878" max="15878" width="9" style="1244" customWidth="1"/>
    <col min="15879" max="15879" width="2" style="1244" customWidth="1"/>
    <col min="15880" max="15880" width="7.81640625" style="1244" customWidth="1"/>
    <col min="15881" max="15881" width="9" style="1244" customWidth="1"/>
    <col min="15882" max="15882" width="2.1796875" style="1244" customWidth="1"/>
    <col min="15883" max="15883" width="8.453125" style="1244" customWidth="1"/>
    <col min="15884" max="15884" width="2.1796875" style="1244" customWidth="1"/>
    <col min="15885" max="15885" width="8.7265625" style="1244" customWidth="1"/>
    <col min="15886" max="15886" width="3.7265625" style="1244" customWidth="1"/>
    <col min="15887" max="16128" width="10.7265625" style="1244"/>
    <col min="16129" max="16129" width="3.7265625" style="1244" customWidth="1"/>
    <col min="16130" max="16130" width="4.7265625" style="1244" customWidth="1"/>
    <col min="16131" max="16131" width="27.7265625" style="1244" customWidth="1"/>
    <col min="16132" max="16132" width="2.1796875" style="1244" customWidth="1"/>
    <col min="16133" max="16133" width="8.7265625" style="1244" customWidth="1"/>
    <col min="16134" max="16134" width="9" style="1244" customWidth="1"/>
    <col min="16135" max="16135" width="2" style="1244" customWidth="1"/>
    <col min="16136" max="16136" width="7.81640625" style="1244" customWidth="1"/>
    <col min="16137" max="16137" width="9" style="1244" customWidth="1"/>
    <col min="16138" max="16138" width="2.1796875" style="1244" customWidth="1"/>
    <col min="16139" max="16139" width="8.453125" style="1244" customWidth="1"/>
    <col min="16140" max="16140" width="2.1796875" style="1244" customWidth="1"/>
    <col min="16141" max="16141" width="8.7265625" style="1244" customWidth="1"/>
    <col min="16142" max="16142" width="3.7265625" style="1244" customWidth="1"/>
    <col min="16143" max="16384" width="10.7265625" style="1244"/>
  </cols>
  <sheetData>
    <row r="1" spans="1:16" s="1238" customFormat="1" ht="10.5" customHeight="1">
      <c r="A1" s="1234" t="str">
        <f>'Annual Report'!$A$2</f>
        <v>Road Initials:    GTC           Year  2013</v>
      </c>
      <c r="B1" s="1235"/>
      <c r="C1" s="1235"/>
      <c r="D1" s="1236"/>
      <c r="E1" s="1236"/>
      <c r="F1" s="1236"/>
      <c r="G1" s="1236"/>
      <c r="H1" s="1236"/>
      <c r="I1" s="1236"/>
      <c r="J1" s="1236"/>
      <c r="K1" s="1236"/>
      <c r="L1" s="1236"/>
      <c r="M1" s="1236"/>
      <c r="N1" s="1237" t="s">
        <v>627</v>
      </c>
      <c r="O1"/>
      <c r="P1"/>
    </row>
    <row r="2" spans="1:16" ht="6" customHeight="1">
      <c r="A2" s="1239"/>
      <c r="B2" s="1240"/>
      <c r="C2" s="1240"/>
      <c r="D2" s="1240"/>
      <c r="E2" s="1240"/>
      <c r="F2" s="1241"/>
      <c r="G2" s="1241"/>
      <c r="H2" s="1241"/>
      <c r="I2" s="1241"/>
      <c r="J2" s="1242"/>
      <c r="K2" s="1241"/>
      <c r="L2" s="1240"/>
      <c r="M2" s="1240"/>
      <c r="N2" s="1243"/>
    </row>
    <row r="3" spans="1:16" ht="10.5" customHeight="1">
      <c r="A3" s="1245" t="s">
        <v>628</v>
      </c>
      <c r="B3" s="1246"/>
      <c r="C3" s="1246"/>
      <c r="D3" s="1246"/>
      <c r="E3" s="1246"/>
      <c r="F3" s="1247"/>
      <c r="G3" s="1247"/>
      <c r="H3" s="1247"/>
      <c r="I3" s="1247"/>
      <c r="J3" s="1247"/>
      <c r="K3" s="1247"/>
      <c r="L3" s="1246"/>
      <c r="M3" s="1246"/>
      <c r="N3" s="1248"/>
    </row>
    <row r="4" spans="1:16" ht="10.5" customHeight="1">
      <c r="A4" s="1249" t="s">
        <v>808</v>
      </c>
      <c r="B4" s="1246"/>
      <c r="C4" s="1246"/>
      <c r="D4" s="1246"/>
      <c r="E4" s="1246"/>
      <c r="F4" s="1247"/>
      <c r="G4" s="1247"/>
      <c r="H4" s="1247"/>
      <c r="I4" s="1247"/>
      <c r="J4" s="1247"/>
      <c r="K4" s="1247"/>
      <c r="L4" s="1246"/>
      <c r="M4" s="1246"/>
      <c r="N4" s="1248"/>
    </row>
    <row r="5" spans="1:16" ht="11.25" customHeight="1">
      <c r="A5" s="1249"/>
      <c r="B5" s="1246"/>
      <c r="C5" s="1246"/>
      <c r="D5" s="1246"/>
      <c r="E5" s="1246"/>
      <c r="F5" s="1247"/>
      <c r="G5" s="1247"/>
      <c r="H5" s="1247"/>
      <c r="I5" s="1247"/>
      <c r="J5" s="1247"/>
      <c r="K5" s="1247"/>
      <c r="L5" s="1246"/>
      <c r="M5" s="1246"/>
      <c r="N5" s="1248"/>
    </row>
    <row r="6" spans="1:16" ht="9" customHeight="1">
      <c r="A6" s="1250"/>
      <c r="B6" s="1251"/>
      <c r="C6" s="1251"/>
      <c r="D6" s="1251"/>
      <c r="E6" s="1251"/>
      <c r="F6" s="1252"/>
      <c r="G6" s="1252"/>
      <c r="H6" s="1252"/>
      <c r="I6" s="1252"/>
      <c r="J6" s="1253"/>
      <c r="K6" s="1254"/>
      <c r="L6" s="1255"/>
      <c r="M6" s="1255"/>
      <c r="N6" s="1256"/>
    </row>
    <row r="7" spans="1:16" ht="10" customHeight="1">
      <c r="A7" s="1257" t="s">
        <v>629</v>
      </c>
      <c r="B7" s="1240"/>
      <c r="C7" s="1240"/>
      <c r="D7" s="1240"/>
      <c r="E7" s="1240"/>
      <c r="F7" s="1241"/>
      <c r="G7" s="1241"/>
      <c r="H7" s="1241"/>
      <c r="I7" s="1241"/>
      <c r="J7" s="1242"/>
      <c r="K7" s="1241"/>
      <c r="L7" s="1240"/>
      <c r="M7" s="1240"/>
      <c r="N7" s="1243"/>
    </row>
    <row r="8" spans="1:16" ht="10" customHeight="1">
      <c r="A8" s="1257" t="s">
        <v>1223</v>
      </c>
      <c r="B8" s="1240"/>
      <c r="C8" s="1240"/>
      <c r="D8" s="1240"/>
      <c r="E8" s="1240"/>
      <c r="F8" s="1241"/>
      <c r="G8" s="1241"/>
      <c r="H8" s="1241"/>
      <c r="I8" s="1241"/>
      <c r="J8" s="1242"/>
      <c r="K8" s="1241"/>
      <c r="L8" s="1240"/>
      <c r="M8" s="1240"/>
      <c r="N8" s="1243"/>
    </row>
    <row r="9" spans="1:16" ht="10" customHeight="1">
      <c r="A9" s="1258" t="s">
        <v>576</v>
      </c>
      <c r="B9" s="1240"/>
      <c r="C9" s="1240"/>
      <c r="D9" s="1240"/>
      <c r="E9" s="1240"/>
      <c r="F9" s="1241"/>
      <c r="G9" s="1241"/>
      <c r="H9" s="1241"/>
      <c r="I9" s="1241"/>
      <c r="J9" s="1242"/>
      <c r="K9" s="1241"/>
      <c r="L9" s="1240"/>
      <c r="M9" s="1240"/>
      <c r="N9" s="1243"/>
    </row>
    <row r="10" spans="1:16" ht="10" customHeight="1">
      <c r="A10" s="1257" t="s">
        <v>611</v>
      </c>
      <c r="B10" s="1240"/>
      <c r="C10" s="1240"/>
      <c r="D10" s="1240"/>
      <c r="E10" s="1240"/>
      <c r="F10" s="1241"/>
      <c r="G10" s="1241"/>
      <c r="H10" s="1241"/>
      <c r="I10" s="1241"/>
      <c r="J10" s="1242"/>
      <c r="K10" s="1241"/>
      <c r="L10" s="1240"/>
      <c r="M10" s="1240"/>
      <c r="N10" s="1243"/>
    </row>
    <row r="11" spans="1:16" ht="10" customHeight="1">
      <c r="A11" s="1257" t="s">
        <v>1628</v>
      </c>
      <c r="B11" s="1240"/>
      <c r="C11" s="1240"/>
      <c r="D11" s="1259"/>
      <c r="E11" s="1240"/>
      <c r="F11" s="1241"/>
      <c r="G11" s="1241"/>
      <c r="H11" s="1241"/>
      <c r="I11" s="1241"/>
      <c r="J11" s="1242"/>
      <c r="K11" s="1241"/>
      <c r="L11" s="1240"/>
      <c r="M11" s="1240"/>
      <c r="N11" s="1243"/>
    </row>
    <row r="12" spans="1:16" ht="10" customHeight="1">
      <c r="A12" s="1239" t="s">
        <v>612</v>
      </c>
      <c r="B12" s="1240"/>
      <c r="C12" s="1240"/>
      <c r="D12" s="1259"/>
      <c r="E12" s="1240"/>
      <c r="F12" s="1241"/>
      <c r="G12" s="1241"/>
      <c r="H12" s="1241"/>
      <c r="I12" s="1241"/>
      <c r="J12" s="1242"/>
      <c r="K12" s="1241"/>
      <c r="L12" s="1240"/>
      <c r="M12" s="1240"/>
      <c r="N12" s="1243"/>
    </row>
    <row r="13" spans="1:16" ht="10" customHeight="1">
      <c r="A13" s="1239" t="s">
        <v>613</v>
      </c>
      <c r="B13" s="1240"/>
      <c r="C13" s="1240"/>
      <c r="D13" s="1259"/>
      <c r="E13" s="1240"/>
      <c r="F13" s="1241"/>
      <c r="G13" s="1241"/>
      <c r="H13" s="1241"/>
      <c r="I13" s="1241"/>
      <c r="J13" s="1242"/>
      <c r="K13" s="1241"/>
      <c r="L13" s="1240"/>
      <c r="M13" s="1240"/>
      <c r="N13" s="1243"/>
    </row>
    <row r="14" spans="1:16" ht="10" customHeight="1">
      <c r="A14" s="1257" t="s">
        <v>584</v>
      </c>
      <c r="B14" s="1240"/>
      <c r="C14" s="1240"/>
      <c r="D14" s="1259"/>
      <c r="E14" s="1240"/>
      <c r="F14" s="1241"/>
      <c r="G14" s="1241"/>
      <c r="H14" s="1241"/>
      <c r="I14" s="1241"/>
      <c r="J14" s="1242"/>
      <c r="K14" s="1241"/>
      <c r="L14" s="1240"/>
      <c r="M14" s="1240"/>
      <c r="N14" s="1243"/>
    </row>
    <row r="15" spans="1:16" ht="10" customHeight="1">
      <c r="A15" s="1239" t="s">
        <v>585</v>
      </c>
      <c r="B15" s="1240"/>
      <c r="C15" s="1240"/>
      <c r="D15" s="1259"/>
      <c r="E15" s="1240"/>
      <c r="F15" s="1241"/>
      <c r="G15" s="1241"/>
      <c r="H15" s="1241"/>
      <c r="I15" s="1241"/>
      <c r="J15" s="1242"/>
      <c r="K15" s="1241"/>
      <c r="L15" s="1240"/>
      <c r="M15" s="1240"/>
      <c r="N15" s="1243"/>
    </row>
    <row r="16" spans="1:16" ht="10" customHeight="1">
      <c r="A16" s="1239" t="s">
        <v>586</v>
      </c>
      <c r="B16" s="1240"/>
      <c r="C16" s="1240"/>
      <c r="D16" s="1259"/>
      <c r="E16" s="1240"/>
      <c r="F16" s="1241"/>
      <c r="G16" s="1241"/>
      <c r="H16" s="1241"/>
      <c r="I16" s="1241"/>
      <c r="J16" s="1242"/>
      <c r="K16" s="1241"/>
      <c r="L16" s="1240"/>
      <c r="M16" s="1240"/>
      <c r="N16" s="1243"/>
    </row>
    <row r="17" spans="1:20" ht="6" customHeight="1" thickBot="1">
      <c r="A17" s="1260"/>
      <c r="B17" s="1261"/>
      <c r="C17" s="1261"/>
      <c r="D17" s="1262"/>
      <c r="E17" s="1261"/>
      <c r="F17" s="1263"/>
      <c r="G17" s="1264"/>
      <c r="H17" s="1263"/>
      <c r="I17" s="1263"/>
      <c r="J17" s="1265"/>
      <c r="K17" s="1263"/>
      <c r="L17" s="1261"/>
      <c r="M17" s="1261"/>
      <c r="N17" s="1266"/>
    </row>
    <row r="18" spans="1:20" ht="14" thickTop="1">
      <c r="A18" s="1267"/>
      <c r="B18" s="1268"/>
      <c r="C18" s="1269"/>
      <c r="D18" s="1267"/>
      <c r="E18" s="1270"/>
      <c r="F18" s="1271" t="s">
        <v>587</v>
      </c>
      <c r="G18" s="1247"/>
      <c r="H18" s="1272"/>
      <c r="I18" s="1247" t="s">
        <v>588</v>
      </c>
      <c r="J18" s="1247"/>
      <c r="K18" s="1272"/>
      <c r="L18" s="1269"/>
      <c r="M18" s="1269"/>
      <c r="N18" s="1268"/>
    </row>
    <row r="19" spans="1:20" ht="11.15" customHeight="1">
      <c r="A19" s="1267"/>
      <c r="B19" s="1268"/>
      <c r="C19" s="1269"/>
      <c r="D19" s="1267"/>
      <c r="E19" s="1270"/>
      <c r="F19" s="1273" t="s">
        <v>589</v>
      </c>
      <c r="G19" s="1273"/>
      <c r="H19" s="1274"/>
      <c r="I19" s="1273" t="s">
        <v>589</v>
      </c>
      <c r="J19" s="1273"/>
      <c r="K19" s="1274"/>
      <c r="L19" s="1269"/>
      <c r="M19" s="1269"/>
      <c r="N19" s="1268"/>
    </row>
    <row r="20" spans="1:20" ht="11.15" customHeight="1">
      <c r="A20" s="1275" t="s">
        <v>704</v>
      </c>
      <c r="B20" s="1276" t="s">
        <v>637</v>
      </c>
      <c r="C20" s="1277" t="s">
        <v>509</v>
      </c>
      <c r="D20" s="1249" t="s">
        <v>143</v>
      </c>
      <c r="E20" s="1248"/>
      <c r="F20" s="1278" t="s">
        <v>590</v>
      </c>
      <c r="G20" s="1247"/>
      <c r="H20" s="1272"/>
      <c r="I20" s="1279"/>
      <c r="J20" s="1280"/>
      <c r="K20" s="1281"/>
      <c r="L20" s="1277" t="s">
        <v>143</v>
      </c>
      <c r="M20" s="1277"/>
      <c r="N20" s="1276" t="s">
        <v>704</v>
      </c>
    </row>
    <row r="21" spans="1:20" ht="11.15" customHeight="1">
      <c r="A21" s="1275" t="s">
        <v>750</v>
      </c>
      <c r="B21" s="1276" t="s">
        <v>638</v>
      </c>
      <c r="C21" s="1269"/>
      <c r="D21" s="1249" t="s">
        <v>591</v>
      </c>
      <c r="E21" s="1248"/>
      <c r="F21" s="1281" t="s">
        <v>592</v>
      </c>
      <c r="G21" s="1247" t="s">
        <v>369</v>
      </c>
      <c r="H21" s="1272"/>
      <c r="I21" s="1279" t="s">
        <v>593</v>
      </c>
      <c r="J21" s="1281" t="s">
        <v>369</v>
      </c>
      <c r="K21" s="1281"/>
      <c r="L21" s="1277" t="s">
        <v>1317</v>
      </c>
      <c r="M21" s="1277"/>
      <c r="N21" s="1276" t="s">
        <v>750</v>
      </c>
    </row>
    <row r="22" spans="1:20" ht="11.15" customHeight="1">
      <c r="A22" s="1267"/>
      <c r="B22" s="1268"/>
      <c r="C22" s="1269"/>
      <c r="D22" s="1249" t="s">
        <v>1312</v>
      </c>
      <c r="E22" s="1248"/>
      <c r="F22" s="1281" t="s">
        <v>16</v>
      </c>
      <c r="G22" s="1247" t="s">
        <v>594</v>
      </c>
      <c r="H22" s="1272"/>
      <c r="I22" s="1282"/>
      <c r="J22" s="1283" t="s">
        <v>595</v>
      </c>
      <c r="K22" s="1281"/>
      <c r="L22" s="1277" t="s">
        <v>596</v>
      </c>
      <c r="M22" s="1277"/>
      <c r="N22" s="1268"/>
    </row>
    <row r="23" spans="1:20" ht="11.15" customHeight="1">
      <c r="A23" s="1267"/>
      <c r="B23" s="1268"/>
      <c r="C23" s="1269"/>
      <c r="D23" s="1249" t="s">
        <v>639</v>
      </c>
      <c r="E23" s="1248"/>
      <c r="F23" s="1281" t="s">
        <v>1200</v>
      </c>
      <c r="G23" s="1241"/>
      <c r="H23" s="1282"/>
      <c r="I23" s="1282"/>
      <c r="J23" s="1284"/>
      <c r="K23" s="1281"/>
      <c r="L23" s="1277" t="s">
        <v>597</v>
      </c>
      <c r="M23" s="1277"/>
      <c r="N23" s="1268"/>
    </row>
    <row r="24" spans="1:20" ht="11.15" customHeight="1" thickBot="1">
      <c r="A24" s="1285"/>
      <c r="B24" s="1286"/>
      <c r="C24" s="1287" t="s">
        <v>756</v>
      </c>
      <c r="D24" s="1288" t="s">
        <v>598</v>
      </c>
      <c r="E24" s="1289"/>
      <c r="F24" s="2311" t="s">
        <v>640</v>
      </c>
      <c r="G24" s="2312" t="s">
        <v>1626</v>
      </c>
      <c r="H24" s="2312"/>
      <c r="I24" s="2312" t="s">
        <v>642</v>
      </c>
      <c r="J24" s="2311" t="s">
        <v>1627</v>
      </c>
      <c r="K24" s="2311"/>
      <c r="L24" s="1290" t="s">
        <v>644</v>
      </c>
      <c r="M24" s="1290"/>
      <c r="N24" s="1286"/>
    </row>
    <row r="25" spans="1:20" ht="10.5" customHeight="1">
      <c r="A25" s="1267"/>
      <c r="B25" s="1268"/>
      <c r="C25" s="1291" t="s">
        <v>1030</v>
      </c>
      <c r="D25" s="1292"/>
      <c r="E25" s="1270"/>
      <c r="F25" s="2313"/>
      <c r="G25" s="2314"/>
      <c r="H25" s="2313"/>
      <c r="I25" s="2313"/>
      <c r="J25" s="2315"/>
      <c r="K25" s="2313"/>
      <c r="L25" s="1293"/>
      <c r="M25" s="1269"/>
      <c r="N25" s="1294"/>
    </row>
    <row r="26" spans="1:20" ht="10.5" customHeight="1">
      <c r="A26" s="1295">
        <v>1</v>
      </c>
      <c r="B26" s="1286"/>
      <c r="C26" s="1296" t="s">
        <v>727</v>
      </c>
      <c r="D26" s="1297" t="s">
        <v>1200</v>
      </c>
      <c r="E26" s="1298">
        <v>220353</v>
      </c>
      <c r="F26" s="1298">
        <v>16964</v>
      </c>
      <c r="G26" s="2316"/>
      <c r="H26" s="1298">
        <v>13140</v>
      </c>
      <c r="I26" s="1298">
        <v>15483</v>
      </c>
      <c r="J26" s="2316"/>
      <c r="K26" s="1298">
        <v>0</v>
      </c>
      <c r="L26" s="1299"/>
      <c r="M26" s="1300">
        <f>E26+F26+H26-I26-K26</f>
        <v>234974</v>
      </c>
      <c r="N26" s="2559">
        <v>1</v>
      </c>
    </row>
    <row r="27" spans="1:20" ht="10.5" customHeight="1">
      <c r="A27" s="1295">
        <v>2</v>
      </c>
      <c r="B27" s="1286"/>
      <c r="C27" s="1296" t="s">
        <v>599</v>
      </c>
      <c r="D27" s="1297"/>
      <c r="E27" s="1298">
        <v>197</v>
      </c>
      <c r="F27" s="1298">
        <v>0</v>
      </c>
      <c r="G27" s="2316"/>
      <c r="H27" s="1298">
        <v>0</v>
      </c>
      <c r="I27" s="1298">
        <v>14</v>
      </c>
      <c r="J27" s="2316"/>
      <c r="K27" s="1298">
        <v>0</v>
      </c>
      <c r="L27" s="1299"/>
      <c r="M27" s="1300">
        <f t="shared" ref="M27:M54" si="0">E27+F27+H27-I27-K27</f>
        <v>183</v>
      </c>
      <c r="N27" s="2559">
        <v>2</v>
      </c>
    </row>
    <row r="28" spans="1:20" ht="10.5" customHeight="1">
      <c r="A28" s="1295">
        <v>3</v>
      </c>
      <c r="B28" s="1286"/>
      <c r="C28" s="1296" t="s">
        <v>765</v>
      </c>
      <c r="D28" s="1297"/>
      <c r="E28" s="1298">
        <v>48193</v>
      </c>
      <c r="F28" s="1298">
        <v>2690</v>
      </c>
      <c r="G28" s="2316"/>
      <c r="H28" s="1298">
        <v>0</v>
      </c>
      <c r="I28" s="1298">
        <v>1</v>
      </c>
      <c r="J28" s="2316"/>
      <c r="K28" s="1298">
        <v>0</v>
      </c>
      <c r="L28" s="1299"/>
      <c r="M28" s="1300">
        <f t="shared" si="0"/>
        <v>50882</v>
      </c>
      <c r="N28" s="2559">
        <v>3</v>
      </c>
    </row>
    <row r="29" spans="1:20" ht="10.5" customHeight="1">
      <c r="A29" s="1295">
        <v>4</v>
      </c>
      <c r="B29" s="1286"/>
      <c r="C29" s="1296" t="s">
        <v>766</v>
      </c>
      <c r="D29" s="1297"/>
      <c r="E29" s="1298">
        <v>243734</v>
      </c>
      <c r="F29" s="1298">
        <v>23526</v>
      </c>
      <c r="G29" s="2316"/>
      <c r="H29" s="1298">
        <v>2350</v>
      </c>
      <c r="I29" s="1298">
        <v>11051</v>
      </c>
      <c r="J29" s="2316"/>
      <c r="K29" s="1298">
        <v>14</v>
      </c>
      <c r="L29" s="1299"/>
      <c r="M29" s="1300">
        <f t="shared" si="0"/>
        <v>258545</v>
      </c>
      <c r="N29" s="2559">
        <v>4</v>
      </c>
    </row>
    <row r="30" spans="1:20" ht="10.5" customHeight="1">
      <c r="A30" s="1295">
        <v>5</v>
      </c>
      <c r="B30" s="1286"/>
      <c r="C30" s="1296" t="s">
        <v>767</v>
      </c>
      <c r="D30" s="1297"/>
      <c r="E30" s="1298">
        <v>0</v>
      </c>
      <c r="F30" s="1298"/>
      <c r="G30" s="2316">
        <v>0</v>
      </c>
      <c r="H30" s="1298">
        <v>0</v>
      </c>
      <c r="I30" s="1298"/>
      <c r="J30" s="2316"/>
      <c r="K30" s="1298">
        <v>0</v>
      </c>
      <c r="L30" s="1299"/>
      <c r="M30" s="1300">
        <f t="shared" si="0"/>
        <v>0</v>
      </c>
      <c r="N30" s="2559">
        <v>5</v>
      </c>
      <c r="Q30" s="1302"/>
      <c r="R30" s="1302"/>
      <c r="S30" s="1302"/>
      <c r="T30" s="1302"/>
    </row>
    <row r="31" spans="1:20" ht="10.5" customHeight="1">
      <c r="A31" s="1295">
        <v>6</v>
      </c>
      <c r="B31" s="1286"/>
      <c r="C31" s="1296" t="s">
        <v>768</v>
      </c>
      <c r="D31" s="1297"/>
      <c r="E31" s="1298">
        <v>96960</v>
      </c>
      <c r="F31" s="1298">
        <v>26229</v>
      </c>
      <c r="G31" s="2316"/>
      <c r="H31" s="1298">
        <v>801</v>
      </c>
      <c r="I31" s="1298">
        <v>37267</v>
      </c>
      <c r="J31" s="2316"/>
      <c r="K31" s="1298">
        <v>0</v>
      </c>
      <c r="L31" s="1299"/>
      <c r="M31" s="1300">
        <f t="shared" si="0"/>
        <v>86723</v>
      </c>
      <c r="N31" s="2559">
        <v>6</v>
      </c>
      <c r="Q31" s="1302"/>
      <c r="R31" s="1302"/>
      <c r="S31" s="1302"/>
      <c r="T31" s="1302"/>
    </row>
    <row r="32" spans="1:20" ht="10.5" customHeight="1">
      <c r="A32" s="1295">
        <v>7</v>
      </c>
      <c r="B32" s="1286"/>
      <c r="C32" s="1296" t="s">
        <v>769</v>
      </c>
      <c r="D32" s="1297"/>
      <c r="E32" s="1298">
        <v>604457</v>
      </c>
      <c r="F32" s="1298">
        <v>82138</v>
      </c>
      <c r="G32" s="2316"/>
      <c r="H32" s="1298">
        <v>37825</v>
      </c>
      <c r="I32" s="1298">
        <f>31681-1</f>
        <v>31680</v>
      </c>
      <c r="J32" s="2316"/>
      <c r="K32" s="1298">
        <v>15051</v>
      </c>
      <c r="L32" s="1299"/>
      <c r="M32" s="1300">
        <f t="shared" si="0"/>
        <v>677689</v>
      </c>
      <c r="N32" s="2559">
        <v>7</v>
      </c>
      <c r="Q32" s="1304"/>
      <c r="R32" s="1303"/>
      <c r="S32" s="1302"/>
      <c r="T32" s="1302"/>
    </row>
    <row r="33" spans="1:20" ht="10.5" customHeight="1">
      <c r="A33" s="1295">
        <v>8</v>
      </c>
      <c r="B33" s="1286"/>
      <c r="C33" s="1296" t="s">
        <v>770</v>
      </c>
      <c r="D33" s="1297"/>
      <c r="E33" s="1298">
        <v>219532</v>
      </c>
      <c r="F33" s="1298">
        <v>18536</v>
      </c>
      <c r="G33" s="2316"/>
      <c r="H33" s="1298">
        <v>345</v>
      </c>
      <c r="I33" s="1298">
        <v>4820</v>
      </c>
      <c r="J33" s="2316"/>
      <c r="K33" s="1298">
        <v>377</v>
      </c>
      <c r="L33" s="1299"/>
      <c r="M33" s="1300">
        <f t="shared" si="0"/>
        <v>233216</v>
      </c>
      <c r="N33" s="2559">
        <v>8</v>
      </c>
      <c r="Q33" s="1302"/>
      <c r="R33" s="1302"/>
      <c r="S33" s="1302"/>
      <c r="T33" s="1302"/>
    </row>
    <row r="34" spans="1:20" ht="10.5" customHeight="1">
      <c r="A34" s="1295">
        <v>9</v>
      </c>
      <c r="B34" s="1286"/>
      <c r="C34" s="1296" t="s">
        <v>771</v>
      </c>
      <c r="D34" s="1297"/>
      <c r="E34" s="1298">
        <v>804</v>
      </c>
      <c r="F34" s="1298">
        <v>14</v>
      </c>
      <c r="G34" s="2316"/>
      <c r="H34" s="1298">
        <v>0</v>
      </c>
      <c r="I34" s="1298">
        <v>12</v>
      </c>
      <c r="J34" s="2316"/>
      <c r="K34" s="1298">
        <v>0</v>
      </c>
      <c r="L34" s="1299"/>
      <c r="M34" s="1300">
        <f t="shared" si="0"/>
        <v>806</v>
      </c>
      <c r="N34" s="2559">
        <v>9</v>
      </c>
      <c r="Q34" s="1302"/>
      <c r="R34" s="1302"/>
      <c r="S34" s="1302"/>
      <c r="T34" s="1302"/>
    </row>
    <row r="35" spans="1:20" ht="10.5" customHeight="1">
      <c r="A35" s="1295">
        <v>10</v>
      </c>
      <c r="B35" s="1286"/>
      <c r="C35" s="1296" t="s">
        <v>1031</v>
      </c>
      <c r="D35" s="1297"/>
      <c r="E35" s="1298">
        <v>31616</v>
      </c>
      <c r="F35" s="1298">
        <v>2758</v>
      </c>
      <c r="G35" s="2316"/>
      <c r="H35" s="1298">
        <v>0</v>
      </c>
      <c r="I35" s="1298">
        <v>348</v>
      </c>
      <c r="J35" s="2316"/>
      <c r="K35" s="1298">
        <v>0</v>
      </c>
      <c r="L35" s="1299"/>
      <c r="M35" s="1300">
        <f t="shared" si="0"/>
        <v>34026</v>
      </c>
      <c r="N35" s="2559">
        <v>10</v>
      </c>
      <c r="Q35" s="1302"/>
      <c r="R35" s="1302"/>
      <c r="S35" s="1302"/>
      <c r="T35" s="1302"/>
    </row>
    <row r="36" spans="1:20" ht="10.5" customHeight="1">
      <c r="A36" s="1295">
        <v>11</v>
      </c>
      <c r="B36" s="1286"/>
      <c r="C36" s="1296" t="s">
        <v>773</v>
      </c>
      <c r="D36" s="1297"/>
      <c r="E36" s="1298">
        <v>4900</v>
      </c>
      <c r="F36" s="1298">
        <v>900</v>
      </c>
      <c r="G36" s="2316"/>
      <c r="H36" s="1298">
        <v>321</v>
      </c>
      <c r="I36" s="1298">
        <v>460</v>
      </c>
      <c r="J36" s="2316"/>
      <c r="K36" s="1298">
        <v>0</v>
      </c>
      <c r="L36" s="1299"/>
      <c r="M36" s="1300">
        <f t="shared" si="0"/>
        <v>5661</v>
      </c>
      <c r="N36" s="2559">
        <v>11</v>
      </c>
      <c r="Q36" s="1302"/>
      <c r="R36" s="1302"/>
      <c r="S36" s="1302"/>
      <c r="T36" s="1302"/>
    </row>
    <row r="37" spans="1:20" ht="10.5" customHeight="1">
      <c r="A37" s="1295">
        <v>12</v>
      </c>
      <c r="B37" s="1286"/>
      <c r="C37" s="1296" t="s">
        <v>774</v>
      </c>
      <c r="D37" s="1305"/>
      <c r="E37" s="1298">
        <v>1073</v>
      </c>
      <c r="F37" s="1298">
        <v>61</v>
      </c>
      <c r="G37" s="2316"/>
      <c r="H37" s="1298">
        <v>0</v>
      </c>
      <c r="I37" s="1298">
        <v>4</v>
      </c>
      <c r="J37" s="2316"/>
      <c r="K37" s="1298">
        <v>0</v>
      </c>
      <c r="L37" s="1299"/>
      <c r="M37" s="1300">
        <f t="shared" si="0"/>
        <v>1130</v>
      </c>
      <c r="N37" s="2559">
        <v>12</v>
      </c>
      <c r="Q37" s="1302"/>
      <c r="R37" s="1302"/>
      <c r="S37" s="1302"/>
      <c r="T37" s="1302"/>
    </row>
    <row r="38" spans="1:20" ht="10.5" customHeight="1">
      <c r="A38" s="1295">
        <v>13</v>
      </c>
      <c r="B38" s="1286"/>
      <c r="C38" s="1296" t="s">
        <v>775</v>
      </c>
      <c r="D38" s="1297"/>
      <c r="E38" s="1298">
        <v>14340</v>
      </c>
      <c r="F38" s="1298">
        <v>1782</v>
      </c>
      <c r="G38" s="2316"/>
      <c r="H38" s="1298">
        <v>0</v>
      </c>
      <c r="I38" s="1298">
        <v>789</v>
      </c>
      <c r="J38" s="2316"/>
      <c r="K38" s="1298">
        <v>0</v>
      </c>
      <c r="L38" s="1299"/>
      <c r="M38" s="1300">
        <f t="shared" si="0"/>
        <v>15333</v>
      </c>
      <c r="N38" s="2559">
        <v>13</v>
      </c>
    </row>
    <row r="39" spans="1:20" ht="10.5" customHeight="1">
      <c r="A39" s="1295">
        <v>14</v>
      </c>
      <c r="B39" s="1286"/>
      <c r="C39" s="1296" t="s">
        <v>776</v>
      </c>
      <c r="D39" s="1297"/>
      <c r="E39" s="1298">
        <v>31078</v>
      </c>
      <c r="F39" s="1298">
        <v>1270</v>
      </c>
      <c r="G39" s="2316"/>
      <c r="H39" s="1298">
        <v>0</v>
      </c>
      <c r="I39" s="1298">
        <v>387</v>
      </c>
      <c r="J39" s="2316"/>
      <c r="K39" s="1298">
        <v>0</v>
      </c>
      <c r="L39" s="1299"/>
      <c r="M39" s="1300">
        <f t="shared" si="0"/>
        <v>31961</v>
      </c>
      <c r="N39" s="2559">
        <v>14</v>
      </c>
    </row>
    <row r="40" spans="1:20" ht="10.5" customHeight="1">
      <c r="A40" s="1295">
        <v>15</v>
      </c>
      <c r="B40" s="1286"/>
      <c r="C40" s="1296" t="s">
        <v>777</v>
      </c>
      <c r="D40" s="1297"/>
      <c r="E40" s="1298">
        <v>6524</v>
      </c>
      <c r="F40" s="1298">
        <v>65</v>
      </c>
      <c r="G40" s="2316"/>
      <c r="H40" s="1298">
        <v>0</v>
      </c>
      <c r="I40" s="1298">
        <v>0</v>
      </c>
      <c r="J40" s="2316"/>
      <c r="K40" s="1298">
        <v>0</v>
      </c>
      <c r="L40" s="1299"/>
      <c r="M40" s="1300">
        <f t="shared" si="0"/>
        <v>6589</v>
      </c>
      <c r="N40" s="2559">
        <v>15</v>
      </c>
    </row>
    <row r="41" spans="1:20" ht="10.5" customHeight="1">
      <c r="A41" s="1295">
        <v>16</v>
      </c>
      <c r="B41" s="1286"/>
      <c r="C41" s="1296" t="s">
        <v>778</v>
      </c>
      <c r="D41" s="1297"/>
      <c r="E41" s="1298">
        <v>858</v>
      </c>
      <c r="F41" s="1298">
        <v>0</v>
      </c>
      <c r="G41" s="2316"/>
      <c r="H41" s="1298">
        <v>0</v>
      </c>
      <c r="I41" s="1298">
        <v>0</v>
      </c>
      <c r="J41" s="2316"/>
      <c r="K41" s="1298">
        <v>0</v>
      </c>
      <c r="L41" s="1299"/>
      <c r="M41" s="1300">
        <f t="shared" si="0"/>
        <v>858</v>
      </c>
      <c r="N41" s="2559">
        <v>16</v>
      </c>
    </row>
    <row r="42" spans="1:20" ht="10.5" customHeight="1">
      <c r="A42" s="1295">
        <v>17</v>
      </c>
      <c r="B42" s="1286"/>
      <c r="C42" s="1296" t="s">
        <v>779</v>
      </c>
      <c r="D42" s="1297"/>
      <c r="E42" s="1298">
        <v>31412</v>
      </c>
      <c r="F42" s="1298">
        <v>3295</v>
      </c>
      <c r="G42" s="2316"/>
      <c r="H42" s="1298">
        <v>0</v>
      </c>
      <c r="I42" s="1298">
        <v>0</v>
      </c>
      <c r="J42" s="2316"/>
      <c r="K42" s="1298">
        <v>0</v>
      </c>
      <c r="L42" s="1299"/>
      <c r="M42" s="1300">
        <f t="shared" si="0"/>
        <v>34707</v>
      </c>
      <c r="N42" s="2559">
        <v>17</v>
      </c>
    </row>
    <row r="43" spans="1:20" ht="10.5" customHeight="1">
      <c r="A43" s="1295">
        <v>18</v>
      </c>
      <c r="B43" s="1286"/>
      <c r="C43" s="1296" t="s">
        <v>1032</v>
      </c>
      <c r="D43" s="1297"/>
      <c r="E43" s="1298">
        <v>22811</v>
      </c>
      <c r="F43" s="1298">
        <v>1794</v>
      </c>
      <c r="G43" s="2316"/>
      <c r="H43" s="1298">
        <v>15730</v>
      </c>
      <c r="I43" s="1298">
        <v>20083</v>
      </c>
      <c r="J43" s="2316"/>
      <c r="K43" s="1298">
        <v>0</v>
      </c>
      <c r="L43" s="1299"/>
      <c r="M43" s="1300">
        <f t="shared" si="0"/>
        <v>20252</v>
      </c>
      <c r="N43" s="2559">
        <v>18</v>
      </c>
    </row>
    <row r="44" spans="1:20" ht="10.5" customHeight="1">
      <c r="A44" s="1295">
        <v>19</v>
      </c>
      <c r="B44" s="1286"/>
      <c r="C44" s="1296" t="s">
        <v>1679</v>
      </c>
      <c r="D44" s="1297"/>
      <c r="E44" s="1298">
        <v>38319</v>
      </c>
      <c r="F44" s="1298">
        <v>2361</v>
      </c>
      <c r="G44" s="2316"/>
      <c r="H44" s="1298">
        <v>57</v>
      </c>
      <c r="I44" s="1298">
        <v>888</v>
      </c>
      <c r="J44" s="2316"/>
      <c r="K44" s="1298">
        <v>0</v>
      </c>
      <c r="L44" s="1299"/>
      <c r="M44" s="1300">
        <f t="shared" si="0"/>
        <v>39849</v>
      </c>
      <c r="N44" s="2559">
        <v>19</v>
      </c>
    </row>
    <row r="45" spans="1:20" ht="10.5" customHeight="1">
      <c r="A45" s="1295">
        <v>20</v>
      </c>
      <c r="B45" s="1286"/>
      <c r="C45" s="1296" t="s">
        <v>782</v>
      </c>
      <c r="D45" s="1297"/>
      <c r="E45" s="1298">
        <v>86599</v>
      </c>
      <c r="F45" s="1298">
        <v>10458</v>
      </c>
      <c r="G45" s="2316"/>
      <c r="H45" s="1298">
        <v>502</v>
      </c>
      <c r="I45" s="1298">
        <v>7681</v>
      </c>
      <c r="J45" s="2316"/>
      <c r="K45" s="1298">
        <v>0</v>
      </c>
      <c r="L45" s="1299"/>
      <c r="M45" s="1300">
        <f t="shared" si="0"/>
        <v>89878</v>
      </c>
      <c r="N45" s="2559">
        <v>20</v>
      </c>
    </row>
    <row r="46" spans="1:20" ht="10.5" customHeight="1">
      <c r="A46" s="1295">
        <v>21</v>
      </c>
      <c r="B46" s="1286"/>
      <c r="C46" s="1296" t="s">
        <v>783</v>
      </c>
      <c r="D46" s="1297"/>
      <c r="E46" s="1298">
        <v>105</v>
      </c>
      <c r="F46" s="1298">
        <v>2</v>
      </c>
      <c r="G46" s="2316"/>
      <c r="H46" s="1298">
        <v>0</v>
      </c>
      <c r="I46" s="1298">
        <v>2</v>
      </c>
      <c r="J46" s="2316"/>
      <c r="K46" s="1298">
        <v>0</v>
      </c>
      <c r="L46" s="1299"/>
      <c r="M46" s="1300">
        <f t="shared" si="0"/>
        <v>105</v>
      </c>
      <c r="N46" s="2559">
        <v>21</v>
      </c>
    </row>
    <row r="47" spans="1:20" ht="10.5" customHeight="1">
      <c r="A47" s="1295">
        <v>22</v>
      </c>
      <c r="B47" s="1286"/>
      <c r="C47" s="1296" t="s">
        <v>1033</v>
      </c>
      <c r="D47" s="1297"/>
      <c r="E47" s="1298">
        <v>1195</v>
      </c>
      <c r="F47" s="1298">
        <v>11</v>
      </c>
      <c r="G47" s="2316"/>
      <c r="H47" s="1298">
        <v>0</v>
      </c>
      <c r="I47" s="1298">
        <v>21</v>
      </c>
      <c r="J47" s="2316"/>
      <c r="K47" s="1298">
        <v>0</v>
      </c>
      <c r="L47" s="1299"/>
      <c r="M47" s="1300">
        <f t="shared" si="0"/>
        <v>1185</v>
      </c>
      <c r="N47" s="2559">
        <v>22</v>
      </c>
    </row>
    <row r="48" spans="1:20" ht="10.5" customHeight="1">
      <c r="A48" s="1295">
        <v>23</v>
      </c>
      <c r="B48" s="1286"/>
      <c r="C48" s="1296" t="s">
        <v>784</v>
      </c>
      <c r="D48" s="1297"/>
      <c r="E48" s="1298">
        <v>1378</v>
      </c>
      <c r="F48" s="1298">
        <v>182</v>
      </c>
      <c r="G48" s="2316"/>
      <c r="H48" s="1298">
        <v>2</v>
      </c>
      <c r="I48" s="1298">
        <v>9</v>
      </c>
      <c r="J48" s="2316"/>
      <c r="K48" s="1298">
        <v>0</v>
      </c>
      <c r="L48" s="1299"/>
      <c r="M48" s="1300">
        <f t="shared" si="0"/>
        <v>1553</v>
      </c>
      <c r="N48" s="2559">
        <v>23</v>
      </c>
    </row>
    <row r="49" spans="1:14" ht="10.5" customHeight="1">
      <c r="A49" s="1295">
        <v>24</v>
      </c>
      <c r="B49" s="1286"/>
      <c r="C49" s="1296" t="s">
        <v>785</v>
      </c>
      <c r="D49" s="1297"/>
      <c r="E49" s="1298">
        <v>31306</v>
      </c>
      <c r="F49" s="1298">
        <v>2615</v>
      </c>
      <c r="G49" s="2316"/>
      <c r="H49" s="1298">
        <v>142</v>
      </c>
      <c r="I49" s="1298">
        <v>1980</v>
      </c>
      <c r="J49" s="2316"/>
      <c r="K49" s="1298">
        <v>0</v>
      </c>
      <c r="L49" s="1299"/>
      <c r="M49" s="1300">
        <f t="shared" si="0"/>
        <v>32083</v>
      </c>
      <c r="N49" s="2559">
        <v>24</v>
      </c>
    </row>
    <row r="50" spans="1:14" ht="10.5" customHeight="1">
      <c r="A50" s="1295">
        <v>25</v>
      </c>
      <c r="B50" s="1286"/>
      <c r="C50" s="1296" t="s">
        <v>1631</v>
      </c>
      <c r="D50" s="1297"/>
      <c r="E50" s="1298">
        <v>16295</v>
      </c>
      <c r="F50" s="1298">
        <v>3492</v>
      </c>
      <c r="G50" s="2316"/>
      <c r="H50" s="1298">
        <v>208</v>
      </c>
      <c r="I50" s="1298">
        <v>4044</v>
      </c>
      <c r="J50" s="2316"/>
      <c r="K50" s="1298">
        <v>0</v>
      </c>
      <c r="L50" s="1299"/>
      <c r="M50" s="1300">
        <f t="shared" si="0"/>
        <v>15951</v>
      </c>
      <c r="N50" s="2559">
        <v>25</v>
      </c>
    </row>
    <row r="51" spans="1:14" ht="10.5" customHeight="1">
      <c r="A51" s="1295">
        <v>26</v>
      </c>
      <c r="B51" s="1286"/>
      <c r="C51" s="1306" t="s">
        <v>787</v>
      </c>
      <c r="D51" s="1307"/>
      <c r="E51" s="1298">
        <v>12606</v>
      </c>
      <c r="F51" s="1298">
        <v>472</v>
      </c>
      <c r="G51" s="2316"/>
      <c r="H51" s="1298">
        <v>0</v>
      </c>
      <c r="I51" s="1298">
        <v>236</v>
      </c>
      <c r="J51" s="2316"/>
      <c r="K51" s="1298">
        <v>0</v>
      </c>
      <c r="L51" s="1299"/>
      <c r="M51" s="1300">
        <f t="shared" si="0"/>
        <v>12842</v>
      </c>
      <c r="N51" s="2559">
        <v>26</v>
      </c>
    </row>
    <row r="52" spans="1:14" ht="10.5" customHeight="1">
      <c r="A52" s="1295">
        <v>27</v>
      </c>
      <c r="B52" s="1286"/>
      <c r="C52" s="1296" t="s">
        <v>1034</v>
      </c>
      <c r="D52" s="1297"/>
      <c r="E52" s="1298">
        <v>513</v>
      </c>
      <c r="F52" s="1298">
        <v>4</v>
      </c>
      <c r="G52" s="2316"/>
      <c r="H52" s="1298">
        <v>0</v>
      </c>
      <c r="I52" s="1298">
        <v>16</v>
      </c>
      <c r="J52" s="2316"/>
      <c r="K52" s="1298">
        <v>0</v>
      </c>
      <c r="L52" s="1299"/>
      <c r="M52" s="1300">
        <f t="shared" si="0"/>
        <v>501</v>
      </c>
      <c r="N52" s="2559">
        <v>27</v>
      </c>
    </row>
    <row r="53" spans="1:14" ht="10.5" customHeight="1">
      <c r="A53" s="1295">
        <v>28</v>
      </c>
      <c r="B53" s="1286"/>
      <c r="C53" s="1296" t="s">
        <v>1632</v>
      </c>
      <c r="D53" s="1297"/>
      <c r="E53" s="1298">
        <v>0</v>
      </c>
      <c r="F53" s="1298"/>
      <c r="G53" s="2316"/>
      <c r="H53" s="1298">
        <v>0</v>
      </c>
      <c r="I53" s="1298"/>
      <c r="J53" s="2316"/>
      <c r="K53" s="1298">
        <v>0</v>
      </c>
      <c r="L53" s="1299" t="s">
        <v>1200</v>
      </c>
      <c r="M53" s="1300">
        <f t="shared" si="0"/>
        <v>0</v>
      </c>
      <c r="N53" s="2559">
        <v>28</v>
      </c>
    </row>
    <row r="54" spans="1:14" ht="10.5" customHeight="1">
      <c r="A54" s="1295">
        <v>29</v>
      </c>
      <c r="B54" s="1286"/>
      <c r="C54" s="2266" t="s">
        <v>1634</v>
      </c>
      <c r="D54" s="1297"/>
      <c r="E54" s="1308">
        <v>-61127</v>
      </c>
      <c r="F54" s="1298">
        <v>3179</v>
      </c>
      <c r="G54" s="2316"/>
      <c r="H54" s="1298">
        <v>0</v>
      </c>
      <c r="I54" s="1298">
        <v>0</v>
      </c>
      <c r="J54" s="2316"/>
      <c r="K54" s="1298">
        <v>0</v>
      </c>
      <c r="L54" s="1299"/>
      <c r="M54" s="1300">
        <f t="shared" si="0"/>
        <v>-57948</v>
      </c>
      <c r="N54" s="2559">
        <v>29</v>
      </c>
    </row>
    <row r="55" spans="1:14" ht="14" thickBot="1">
      <c r="A55" s="1309">
        <v>30</v>
      </c>
      <c r="B55" s="1310"/>
      <c r="C55" s="1262" t="s">
        <v>601</v>
      </c>
      <c r="D55" s="1311"/>
      <c r="E55" s="1312">
        <f>SUM(E26:E54)</f>
        <v>1706031</v>
      </c>
      <c r="F55" s="1312">
        <f>SUM(F26:F54)</f>
        <v>204798</v>
      </c>
      <c r="G55" s="2317"/>
      <c r="H55" s="1312">
        <f>SUM(H26:H54)</f>
        <v>71423</v>
      </c>
      <c r="I55" s="1312">
        <f>SUM(I26:I54)</f>
        <v>137276</v>
      </c>
      <c r="J55" s="2317"/>
      <c r="K55" s="1312">
        <f>SUM(K26:K54)</f>
        <v>15442</v>
      </c>
      <c r="L55" s="1313"/>
      <c r="M55" s="1314">
        <f>SUM(M26:M54)</f>
        <v>1829534</v>
      </c>
      <c r="N55" s="2560">
        <v>30</v>
      </c>
    </row>
    <row r="56" spans="1:14" ht="10.5" customHeight="1" thickTop="1">
      <c r="A56" s="1275"/>
      <c r="B56" s="1268"/>
      <c r="C56" s="1315" t="s">
        <v>745</v>
      </c>
      <c r="D56" s="1316"/>
      <c r="E56" s="1317"/>
      <c r="F56" s="1317"/>
      <c r="G56" s="2319"/>
      <c r="H56" s="1317"/>
      <c r="I56" s="1317"/>
      <c r="J56" s="2319"/>
      <c r="K56" s="1317"/>
      <c r="L56" s="1318"/>
      <c r="M56" s="1319"/>
      <c r="N56" s="2561"/>
    </row>
    <row r="57" spans="1:14" ht="10.5" customHeight="1">
      <c r="A57" s="1295">
        <v>31</v>
      </c>
      <c r="B57" s="1286"/>
      <c r="C57" s="1296" t="s">
        <v>790</v>
      </c>
      <c r="D57" s="1297"/>
      <c r="E57" s="1298">
        <v>64138</v>
      </c>
      <c r="F57" s="1298">
        <v>23224</v>
      </c>
      <c r="G57" s="2316"/>
      <c r="H57" s="1298">
        <v>501</v>
      </c>
      <c r="I57" s="1298">
        <v>4435</v>
      </c>
      <c r="J57" s="2316"/>
      <c r="K57" s="1298">
        <v>0</v>
      </c>
      <c r="L57" s="1299"/>
      <c r="M57" s="1300">
        <f t="shared" ref="M57:M65" si="1">E57+F57+H57-I57-K57</f>
        <v>83428</v>
      </c>
      <c r="N57" s="2559">
        <v>31</v>
      </c>
    </row>
    <row r="58" spans="1:14" ht="10.5" customHeight="1">
      <c r="A58" s="1295">
        <v>32</v>
      </c>
      <c r="B58" s="1286"/>
      <c r="C58" s="1296" t="s">
        <v>1067</v>
      </c>
      <c r="D58" s="1297"/>
      <c r="E58" s="1298">
        <v>60404</v>
      </c>
      <c r="F58" s="1298">
        <v>26853</v>
      </c>
      <c r="G58" s="2316"/>
      <c r="H58" s="1298">
        <v>7815</v>
      </c>
      <c r="I58" s="1298">
        <v>33210</v>
      </c>
      <c r="J58" s="2316"/>
      <c r="K58" s="1298">
        <v>5</v>
      </c>
      <c r="L58" s="1299"/>
      <c r="M58" s="1300">
        <f t="shared" si="1"/>
        <v>61857</v>
      </c>
      <c r="N58" s="2559">
        <v>32</v>
      </c>
    </row>
    <row r="59" spans="1:14" ht="10.5" customHeight="1">
      <c r="A59" s="1295">
        <v>33</v>
      </c>
      <c r="B59" s="1286"/>
      <c r="C59" s="1296" t="s">
        <v>1039</v>
      </c>
      <c r="D59" s="1297"/>
      <c r="E59" s="1298">
        <v>232</v>
      </c>
      <c r="F59" s="1298">
        <v>77</v>
      </c>
      <c r="G59" s="2316"/>
      <c r="H59" s="1298">
        <v>0</v>
      </c>
      <c r="I59" s="1298">
        <v>70</v>
      </c>
      <c r="J59" s="2316"/>
      <c r="K59" s="1298">
        <v>0</v>
      </c>
      <c r="L59" s="1299"/>
      <c r="M59" s="1300">
        <f t="shared" si="1"/>
        <v>239</v>
      </c>
      <c r="N59" s="2559">
        <v>33</v>
      </c>
    </row>
    <row r="60" spans="1:14" ht="10.5" customHeight="1">
      <c r="A60" s="1295">
        <v>34</v>
      </c>
      <c r="B60" s="1286"/>
      <c r="C60" s="1296" t="s">
        <v>791</v>
      </c>
      <c r="D60" s="1297"/>
      <c r="E60" s="1298">
        <v>2794</v>
      </c>
      <c r="F60" s="1298">
        <v>1289</v>
      </c>
      <c r="G60" s="2316"/>
      <c r="H60" s="1298">
        <v>0</v>
      </c>
      <c r="I60" s="1298">
        <v>81</v>
      </c>
      <c r="J60" s="2316"/>
      <c r="K60" s="1298">
        <v>0</v>
      </c>
      <c r="L60" s="1299"/>
      <c r="M60" s="1300">
        <f t="shared" si="1"/>
        <v>4002</v>
      </c>
      <c r="N60" s="2559">
        <v>34</v>
      </c>
    </row>
    <row r="61" spans="1:14" ht="10.5" customHeight="1">
      <c r="A61" s="1295">
        <v>35</v>
      </c>
      <c r="B61" s="1286"/>
      <c r="C61" s="1296" t="s">
        <v>792</v>
      </c>
      <c r="D61" s="1297"/>
      <c r="E61" s="1298">
        <v>112358</v>
      </c>
      <c r="F61" s="1298">
        <v>8524</v>
      </c>
      <c r="G61" s="2316"/>
      <c r="H61" s="1298">
        <v>0</v>
      </c>
      <c r="I61" s="1298">
        <v>0</v>
      </c>
      <c r="J61" s="2316"/>
      <c r="K61" s="1298">
        <v>0</v>
      </c>
      <c r="L61" s="1299"/>
      <c r="M61" s="1300">
        <f t="shared" si="1"/>
        <v>120882</v>
      </c>
      <c r="N61" s="2559">
        <v>35</v>
      </c>
    </row>
    <row r="62" spans="1:14" ht="10.5" customHeight="1">
      <c r="A62" s="1295">
        <v>36</v>
      </c>
      <c r="B62" s="1286"/>
      <c r="C62" s="1296" t="s">
        <v>793</v>
      </c>
      <c r="D62" s="1297"/>
      <c r="E62" s="1298">
        <v>5173</v>
      </c>
      <c r="F62" s="1298">
        <v>494</v>
      </c>
      <c r="G62" s="2316"/>
      <c r="H62" s="1298">
        <v>5</v>
      </c>
      <c r="I62" s="1298">
        <v>324</v>
      </c>
      <c r="J62" s="2316"/>
      <c r="K62" s="1298">
        <v>0</v>
      </c>
      <c r="L62" s="1299"/>
      <c r="M62" s="1300">
        <f t="shared" si="1"/>
        <v>5348</v>
      </c>
      <c r="N62" s="2559">
        <v>36</v>
      </c>
    </row>
    <row r="63" spans="1:14" ht="10.5" customHeight="1">
      <c r="A63" s="1295">
        <v>37</v>
      </c>
      <c r="B63" s="1286"/>
      <c r="C63" s="1296" t="s">
        <v>794</v>
      </c>
      <c r="D63" s="1297"/>
      <c r="E63" s="1298">
        <v>13235</v>
      </c>
      <c r="F63" s="1298">
        <v>802</v>
      </c>
      <c r="G63" s="2316"/>
      <c r="H63" s="1298">
        <v>120</v>
      </c>
      <c r="I63" s="1298">
        <v>0</v>
      </c>
      <c r="J63" s="2316"/>
      <c r="K63" s="1298">
        <v>0</v>
      </c>
      <c r="L63" s="1299"/>
      <c r="M63" s="1300">
        <f t="shared" si="1"/>
        <v>14157</v>
      </c>
      <c r="N63" s="2559">
        <v>37</v>
      </c>
    </row>
    <row r="64" spans="1:14" ht="10.5" customHeight="1">
      <c r="A64" s="2267">
        <v>38</v>
      </c>
      <c r="B64" s="2268"/>
      <c r="C64" s="2269" t="s">
        <v>1635</v>
      </c>
      <c r="D64" s="2270"/>
      <c r="E64" s="2271">
        <v>18165</v>
      </c>
      <c r="F64" s="2271">
        <v>7460</v>
      </c>
      <c r="G64" s="2318"/>
      <c r="H64" s="2271">
        <v>0</v>
      </c>
      <c r="I64" s="2271">
        <v>4330</v>
      </c>
      <c r="J64" s="2318"/>
      <c r="K64" s="2271">
        <v>0</v>
      </c>
      <c r="L64" s="2272"/>
      <c r="M64" s="2273">
        <f t="shared" si="1"/>
        <v>21295</v>
      </c>
      <c r="N64" s="2562">
        <v>38</v>
      </c>
    </row>
    <row r="65" spans="1:22" ht="10.5" customHeight="1">
      <c r="A65" s="1295">
        <v>39</v>
      </c>
      <c r="B65" s="1286"/>
      <c r="C65" s="1296" t="s">
        <v>1636</v>
      </c>
      <c r="D65" s="1297"/>
      <c r="E65" s="1308">
        <v>0</v>
      </c>
      <c r="F65" s="1298">
        <v>0</v>
      </c>
      <c r="G65" s="2316"/>
      <c r="H65" s="1298">
        <v>0</v>
      </c>
      <c r="I65" s="1298">
        <v>0</v>
      </c>
      <c r="J65" s="2316"/>
      <c r="K65" s="1298">
        <v>0</v>
      </c>
      <c r="L65" s="1299"/>
      <c r="M65" s="1300">
        <f t="shared" si="1"/>
        <v>0</v>
      </c>
      <c r="N65" s="2559">
        <v>39</v>
      </c>
    </row>
    <row r="66" spans="1:22" ht="14" thickBot="1">
      <c r="A66" s="1309">
        <v>40</v>
      </c>
      <c r="B66" s="1310"/>
      <c r="C66" s="1262" t="s">
        <v>746</v>
      </c>
      <c r="D66" s="1311"/>
      <c r="E66" s="1312">
        <f>SUM(E57:E65)</f>
        <v>276499</v>
      </c>
      <c r="F66" s="1312">
        <f>SUM(F57:F65)</f>
        <v>68723</v>
      </c>
      <c r="G66" s="2317"/>
      <c r="H66" s="1312">
        <f>SUM(H57:H65)</f>
        <v>8441</v>
      </c>
      <c r="I66" s="1312">
        <f>SUM(I57:I65)</f>
        <v>42450</v>
      </c>
      <c r="J66" s="2317"/>
      <c r="K66" s="1312">
        <f>SUM(K57:K65)</f>
        <v>5</v>
      </c>
      <c r="L66" s="1320"/>
      <c r="M66" s="1314">
        <f>SUM(M57:M65)</f>
        <v>311208</v>
      </c>
      <c r="N66" s="2560">
        <v>40</v>
      </c>
    </row>
    <row r="67" spans="1:22" ht="14.5" thickTop="1" thickBot="1">
      <c r="A67" s="1321">
        <v>41</v>
      </c>
      <c r="B67" s="1268"/>
      <c r="C67" s="1322" t="s">
        <v>747</v>
      </c>
      <c r="D67" s="1323"/>
      <c r="E67" s="1324">
        <f>E66+E55</f>
        <v>1982530</v>
      </c>
      <c r="F67" s="2320">
        <f>F66+F55</f>
        <v>273521</v>
      </c>
      <c r="G67" s="2321"/>
      <c r="H67" s="2320">
        <f>H66+H55</f>
        <v>79864</v>
      </c>
      <c r="I67" s="2320">
        <f>I66+I55</f>
        <v>179726</v>
      </c>
      <c r="J67" s="2321"/>
      <c r="K67" s="2320">
        <f>K66+K55</f>
        <v>15447</v>
      </c>
      <c r="L67" s="1325"/>
      <c r="M67" s="2558">
        <f>M66+M55</f>
        <v>2140742</v>
      </c>
      <c r="N67" s="2561">
        <v>41</v>
      </c>
      <c r="Q67" s="2557"/>
      <c r="R67" s="2557"/>
      <c r="S67" s="2557"/>
      <c r="T67" s="2557"/>
      <c r="U67" s="2557"/>
      <c r="V67" s="2557"/>
    </row>
    <row r="68" spans="1:22">
      <c r="A68" s="1326"/>
      <c r="B68" s="1327"/>
      <c r="C68" s="1255"/>
      <c r="D68" s="1255"/>
      <c r="E68" s="1255"/>
      <c r="F68" s="1254"/>
      <c r="G68" s="1252"/>
      <c r="H68" s="1252"/>
      <c r="I68" s="1252"/>
      <c r="J68" s="1252"/>
      <c r="K68" s="1252"/>
      <c r="L68" s="1269"/>
      <c r="M68" s="1269"/>
      <c r="N68" s="1328"/>
    </row>
    <row r="69" spans="1:22" ht="12.65" customHeight="1">
      <c r="A69" s="1301"/>
      <c r="B69" s="2264"/>
      <c r="C69" s="2265"/>
      <c r="D69" s="1241"/>
      <c r="E69" s="1241"/>
      <c r="F69" s="1241"/>
      <c r="G69" s="1329"/>
      <c r="H69" s="1329"/>
      <c r="I69" s="1329"/>
      <c r="J69" s="1329"/>
      <c r="K69" s="1329"/>
      <c r="L69" s="1269"/>
      <c r="M69" s="1269"/>
      <c r="N69" s="1270"/>
    </row>
    <row r="70" spans="1:22" ht="12.65" customHeight="1">
      <c r="A70" s="1301"/>
      <c r="B70" s="2264" t="s">
        <v>294</v>
      </c>
      <c r="C70" s="2265" t="s">
        <v>1355</v>
      </c>
      <c r="D70" s="1241"/>
      <c r="E70" s="1241"/>
      <c r="F70" s="1241"/>
      <c r="G70" s="1329"/>
      <c r="H70" s="1329"/>
      <c r="I70" s="1329"/>
      <c r="J70" s="1329"/>
      <c r="K70" s="1329"/>
      <c r="L70" s="1269"/>
      <c r="M70" s="1269"/>
      <c r="N70" s="1270"/>
    </row>
    <row r="71" spans="1:22" ht="12.65" customHeight="1">
      <c r="A71" s="1301"/>
      <c r="B71" s="2264" t="s">
        <v>748</v>
      </c>
      <c r="C71" s="2265" t="s">
        <v>1259</v>
      </c>
      <c r="D71" s="1241"/>
      <c r="E71" s="1241"/>
      <c r="F71" s="1241"/>
      <c r="G71" s="1329"/>
      <c r="H71" s="1329"/>
      <c r="I71" s="1329"/>
      <c r="J71" s="1329"/>
      <c r="K71" s="1329"/>
      <c r="L71" s="1269"/>
      <c r="M71" s="1269"/>
      <c r="N71" s="1270"/>
    </row>
    <row r="72" spans="1:22">
      <c r="A72" s="1301"/>
      <c r="B72" s="1330"/>
      <c r="C72" s="1240"/>
      <c r="D72" s="1240"/>
      <c r="E72" s="1240"/>
      <c r="F72" s="1241"/>
      <c r="G72" s="1241"/>
      <c r="H72" s="1241"/>
      <c r="I72" s="1241"/>
      <c r="J72" s="1241"/>
      <c r="K72" s="1241"/>
      <c r="L72" s="1269"/>
      <c r="M72" s="1240"/>
      <c r="N72" s="1243"/>
    </row>
    <row r="73" spans="1:22" ht="3" customHeight="1">
      <c r="A73" s="1331"/>
      <c r="B73" s="1332"/>
      <c r="C73" s="1332"/>
      <c r="D73" s="1332"/>
      <c r="E73" s="1332"/>
      <c r="F73" s="1333"/>
      <c r="G73" s="1333"/>
      <c r="H73" s="1333"/>
      <c r="I73" s="1333"/>
      <c r="J73" s="1333"/>
      <c r="K73" s="1333"/>
      <c r="L73" s="1332"/>
      <c r="M73" s="1332"/>
      <c r="N73" s="1334"/>
    </row>
    <row r="74" spans="1:22" ht="9.75" customHeight="1">
      <c r="A74" s="1335" t="s">
        <v>195</v>
      </c>
      <c r="B74" s="1240"/>
      <c r="C74" s="1240"/>
      <c r="D74" s="1269"/>
      <c r="E74" s="1240"/>
      <c r="F74" s="1241"/>
      <c r="G74" s="1329"/>
      <c r="H74" s="1241"/>
      <c r="I74" s="1241"/>
      <c r="J74" s="1241"/>
      <c r="K74" s="1241"/>
      <c r="L74" s="1269"/>
      <c r="M74" s="1240"/>
      <c r="N74" s="1240"/>
    </row>
    <row r="75" spans="1:22" ht="15.5">
      <c r="A75" s="1336"/>
      <c r="B75" s="1336"/>
      <c r="C75" s="235"/>
      <c r="E75" s="1336"/>
      <c r="F75" s="1337"/>
      <c r="H75" s="1337"/>
      <c r="I75" s="1337"/>
      <c r="J75" s="1337"/>
      <c r="K75" s="1337"/>
      <c r="M75" s="1336"/>
      <c r="N75" s="1336"/>
    </row>
    <row r="76" spans="1:22">
      <c r="K76" s="1339"/>
    </row>
    <row r="77" spans="1:22">
      <c r="M77" s="1340"/>
    </row>
    <row r="79" spans="1:22">
      <c r="M79" s="1340"/>
    </row>
  </sheetData>
  <phoneticPr fontId="9" type="noConversion"/>
  <printOptions horizontalCentered="1"/>
  <pageMargins left="0.5" right="0.5" top="0.5" bottom="0.1" header="0" footer="0"/>
  <pageSetup scale="94" orientation="portrait" horizontalDpi="4294967292" verticalDpi="4294967292" r:id="rId1"/>
  <headerFooter alignWithMargins="0">
    <oddFooter xml:space="preserve">&amp;C </oddFooter>
  </headerFooter>
</worksheet>
</file>

<file path=xl/worksheets/sheet42.xml><?xml version="1.0" encoding="utf-8"?>
<worksheet xmlns="http://schemas.openxmlformats.org/spreadsheetml/2006/main" xmlns:r="http://schemas.openxmlformats.org/officeDocument/2006/relationships">
  <sheetPr codeName="Sheet40">
    <tabColor rgb="FF92D050"/>
    <pageSetUpPr fitToPage="1"/>
  </sheetPr>
  <dimension ref="A1:N74"/>
  <sheetViews>
    <sheetView showGridLines="0" zoomScale="115" zoomScaleNormal="115" workbookViewId="0"/>
  </sheetViews>
  <sheetFormatPr defaultColWidth="10.7265625" defaultRowHeight="13"/>
  <cols>
    <col min="1" max="1" width="4.1796875" style="1350" customWidth="1"/>
    <col min="2" max="2" width="5.7265625" style="1350" customWidth="1"/>
    <col min="3" max="3" width="27.81640625" style="1350" customWidth="1"/>
    <col min="4" max="9" width="9.54296875" style="1350" customWidth="1"/>
    <col min="10" max="10" width="4.1796875" style="1350" customWidth="1"/>
    <col min="11" max="11" width="5.7265625" style="1350" customWidth="1"/>
    <col min="12" max="256" width="10.7265625" style="1350"/>
    <col min="257" max="257" width="4.1796875" style="1350" customWidth="1"/>
    <col min="258" max="258" width="5.7265625" style="1350" customWidth="1"/>
    <col min="259" max="259" width="27.81640625" style="1350" customWidth="1"/>
    <col min="260" max="265" width="9.54296875" style="1350" customWidth="1"/>
    <col min="266" max="266" width="4.1796875" style="1350" customWidth="1"/>
    <col min="267" max="267" width="5.7265625" style="1350" customWidth="1"/>
    <col min="268" max="512" width="10.7265625" style="1350"/>
    <col min="513" max="513" width="4.1796875" style="1350" customWidth="1"/>
    <col min="514" max="514" width="5.7265625" style="1350" customWidth="1"/>
    <col min="515" max="515" width="27.81640625" style="1350" customWidth="1"/>
    <col min="516" max="521" width="9.54296875" style="1350" customWidth="1"/>
    <col min="522" max="522" width="4.1796875" style="1350" customWidth="1"/>
    <col min="523" max="523" width="5.7265625" style="1350" customWidth="1"/>
    <col min="524" max="768" width="10.7265625" style="1350"/>
    <col min="769" max="769" width="4.1796875" style="1350" customWidth="1"/>
    <col min="770" max="770" width="5.7265625" style="1350" customWidth="1"/>
    <col min="771" max="771" width="27.81640625" style="1350" customWidth="1"/>
    <col min="772" max="777" width="9.54296875" style="1350" customWidth="1"/>
    <col min="778" max="778" width="4.1796875" style="1350" customWidth="1"/>
    <col min="779" max="779" width="5.7265625" style="1350" customWidth="1"/>
    <col min="780" max="1024" width="10.7265625" style="1350"/>
    <col min="1025" max="1025" width="4.1796875" style="1350" customWidth="1"/>
    <col min="1026" max="1026" width="5.7265625" style="1350" customWidth="1"/>
    <col min="1027" max="1027" width="27.81640625" style="1350" customWidth="1"/>
    <col min="1028" max="1033" width="9.54296875" style="1350" customWidth="1"/>
    <col min="1034" max="1034" width="4.1796875" style="1350" customWidth="1"/>
    <col min="1035" max="1035" width="5.7265625" style="1350" customWidth="1"/>
    <col min="1036" max="1280" width="10.7265625" style="1350"/>
    <col min="1281" max="1281" width="4.1796875" style="1350" customWidth="1"/>
    <col min="1282" max="1282" width="5.7265625" style="1350" customWidth="1"/>
    <col min="1283" max="1283" width="27.81640625" style="1350" customWidth="1"/>
    <col min="1284" max="1289" width="9.54296875" style="1350" customWidth="1"/>
    <col min="1290" max="1290" width="4.1796875" style="1350" customWidth="1"/>
    <col min="1291" max="1291" width="5.7265625" style="1350" customWidth="1"/>
    <col min="1292" max="1536" width="10.7265625" style="1350"/>
    <col min="1537" max="1537" width="4.1796875" style="1350" customWidth="1"/>
    <col min="1538" max="1538" width="5.7265625" style="1350" customWidth="1"/>
    <col min="1539" max="1539" width="27.81640625" style="1350" customWidth="1"/>
    <col min="1540" max="1545" width="9.54296875" style="1350" customWidth="1"/>
    <col min="1546" max="1546" width="4.1796875" style="1350" customWidth="1"/>
    <col min="1547" max="1547" width="5.7265625" style="1350" customWidth="1"/>
    <col min="1548" max="1792" width="10.7265625" style="1350"/>
    <col min="1793" max="1793" width="4.1796875" style="1350" customWidth="1"/>
    <col min="1794" max="1794" width="5.7265625" style="1350" customWidth="1"/>
    <col min="1795" max="1795" width="27.81640625" style="1350" customWidth="1"/>
    <col min="1796" max="1801" width="9.54296875" style="1350" customWidth="1"/>
    <col min="1802" max="1802" width="4.1796875" style="1350" customWidth="1"/>
    <col min="1803" max="1803" width="5.7265625" style="1350" customWidth="1"/>
    <col min="1804" max="2048" width="10.7265625" style="1350"/>
    <col min="2049" max="2049" width="4.1796875" style="1350" customWidth="1"/>
    <col min="2050" max="2050" width="5.7265625" style="1350" customWidth="1"/>
    <col min="2051" max="2051" width="27.81640625" style="1350" customWidth="1"/>
    <col min="2052" max="2057" width="9.54296875" style="1350" customWidth="1"/>
    <col min="2058" max="2058" width="4.1796875" style="1350" customWidth="1"/>
    <col min="2059" max="2059" width="5.7265625" style="1350" customWidth="1"/>
    <col min="2060" max="2304" width="10.7265625" style="1350"/>
    <col min="2305" max="2305" width="4.1796875" style="1350" customWidth="1"/>
    <col min="2306" max="2306" width="5.7265625" style="1350" customWidth="1"/>
    <col min="2307" max="2307" width="27.81640625" style="1350" customWidth="1"/>
    <col min="2308" max="2313" width="9.54296875" style="1350" customWidth="1"/>
    <col min="2314" max="2314" width="4.1796875" style="1350" customWidth="1"/>
    <col min="2315" max="2315" width="5.7265625" style="1350" customWidth="1"/>
    <col min="2316" max="2560" width="10.7265625" style="1350"/>
    <col min="2561" max="2561" width="4.1796875" style="1350" customWidth="1"/>
    <col min="2562" max="2562" width="5.7265625" style="1350" customWidth="1"/>
    <col min="2563" max="2563" width="27.81640625" style="1350" customWidth="1"/>
    <col min="2564" max="2569" width="9.54296875" style="1350" customWidth="1"/>
    <col min="2570" max="2570" width="4.1796875" style="1350" customWidth="1"/>
    <col min="2571" max="2571" width="5.7265625" style="1350" customWidth="1"/>
    <col min="2572" max="2816" width="10.7265625" style="1350"/>
    <col min="2817" max="2817" width="4.1796875" style="1350" customWidth="1"/>
    <col min="2818" max="2818" width="5.7265625" style="1350" customWidth="1"/>
    <col min="2819" max="2819" width="27.81640625" style="1350" customWidth="1"/>
    <col min="2820" max="2825" width="9.54296875" style="1350" customWidth="1"/>
    <col min="2826" max="2826" width="4.1796875" style="1350" customWidth="1"/>
    <col min="2827" max="2827" width="5.7265625" style="1350" customWidth="1"/>
    <col min="2828" max="3072" width="10.7265625" style="1350"/>
    <col min="3073" max="3073" width="4.1796875" style="1350" customWidth="1"/>
    <col min="3074" max="3074" width="5.7265625" style="1350" customWidth="1"/>
    <col min="3075" max="3075" width="27.81640625" style="1350" customWidth="1"/>
    <col min="3076" max="3081" width="9.54296875" style="1350" customWidth="1"/>
    <col min="3082" max="3082" width="4.1796875" style="1350" customWidth="1"/>
    <col min="3083" max="3083" width="5.7265625" style="1350" customWidth="1"/>
    <col min="3084" max="3328" width="10.7265625" style="1350"/>
    <col min="3329" max="3329" width="4.1796875" style="1350" customWidth="1"/>
    <col min="3330" max="3330" width="5.7265625" style="1350" customWidth="1"/>
    <col min="3331" max="3331" width="27.81640625" style="1350" customWidth="1"/>
    <col min="3332" max="3337" width="9.54296875" style="1350" customWidth="1"/>
    <col min="3338" max="3338" width="4.1796875" style="1350" customWidth="1"/>
    <col min="3339" max="3339" width="5.7265625" style="1350" customWidth="1"/>
    <col min="3340" max="3584" width="10.7265625" style="1350"/>
    <col min="3585" max="3585" width="4.1796875" style="1350" customWidth="1"/>
    <col min="3586" max="3586" width="5.7265625" style="1350" customWidth="1"/>
    <col min="3587" max="3587" width="27.81640625" style="1350" customWidth="1"/>
    <col min="3588" max="3593" width="9.54296875" style="1350" customWidth="1"/>
    <col min="3594" max="3594" width="4.1796875" style="1350" customWidth="1"/>
    <col min="3595" max="3595" width="5.7265625" style="1350" customWidth="1"/>
    <col min="3596" max="3840" width="10.7265625" style="1350"/>
    <col min="3841" max="3841" width="4.1796875" style="1350" customWidth="1"/>
    <col min="3842" max="3842" width="5.7265625" style="1350" customWidth="1"/>
    <col min="3843" max="3843" width="27.81640625" style="1350" customWidth="1"/>
    <col min="3844" max="3849" width="9.54296875" style="1350" customWidth="1"/>
    <col min="3850" max="3850" width="4.1796875" style="1350" customWidth="1"/>
    <col min="3851" max="3851" width="5.7265625" style="1350" customWidth="1"/>
    <col min="3852" max="4096" width="10.7265625" style="1350"/>
    <col min="4097" max="4097" width="4.1796875" style="1350" customWidth="1"/>
    <col min="4098" max="4098" width="5.7265625" style="1350" customWidth="1"/>
    <col min="4099" max="4099" width="27.81640625" style="1350" customWidth="1"/>
    <col min="4100" max="4105" width="9.54296875" style="1350" customWidth="1"/>
    <col min="4106" max="4106" width="4.1796875" style="1350" customWidth="1"/>
    <col min="4107" max="4107" width="5.7265625" style="1350" customWidth="1"/>
    <col min="4108" max="4352" width="10.7265625" style="1350"/>
    <col min="4353" max="4353" width="4.1796875" style="1350" customWidth="1"/>
    <col min="4354" max="4354" width="5.7265625" style="1350" customWidth="1"/>
    <col min="4355" max="4355" width="27.81640625" style="1350" customWidth="1"/>
    <col min="4356" max="4361" width="9.54296875" style="1350" customWidth="1"/>
    <col min="4362" max="4362" width="4.1796875" style="1350" customWidth="1"/>
    <col min="4363" max="4363" width="5.7265625" style="1350" customWidth="1"/>
    <col min="4364" max="4608" width="10.7265625" style="1350"/>
    <col min="4609" max="4609" width="4.1796875" style="1350" customWidth="1"/>
    <col min="4610" max="4610" width="5.7265625" style="1350" customWidth="1"/>
    <col min="4611" max="4611" width="27.81640625" style="1350" customWidth="1"/>
    <col min="4612" max="4617" width="9.54296875" style="1350" customWidth="1"/>
    <col min="4618" max="4618" width="4.1796875" style="1350" customWidth="1"/>
    <col min="4619" max="4619" width="5.7265625" style="1350" customWidth="1"/>
    <col min="4620" max="4864" width="10.7265625" style="1350"/>
    <col min="4865" max="4865" width="4.1796875" style="1350" customWidth="1"/>
    <col min="4866" max="4866" width="5.7265625" style="1350" customWidth="1"/>
    <col min="4867" max="4867" width="27.81640625" style="1350" customWidth="1"/>
    <col min="4868" max="4873" width="9.54296875" style="1350" customWidth="1"/>
    <col min="4874" max="4874" width="4.1796875" style="1350" customWidth="1"/>
    <col min="4875" max="4875" width="5.7265625" style="1350" customWidth="1"/>
    <col min="4876" max="5120" width="10.7265625" style="1350"/>
    <col min="5121" max="5121" width="4.1796875" style="1350" customWidth="1"/>
    <col min="5122" max="5122" width="5.7265625" style="1350" customWidth="1"/>
    <col min="5123" max="5123" width="27.81640625" style="1350" customWidth="1"/>
    <col min="5124" max="5129" width="9.54296875" style="1350" customWidth="1"/>
    <col min="5130" max="5130" width="4.1796875" style="1350" customWidth="1"/>
    <col min="5131" max="5131" width="5.7265625" style="1350" customWidth="1"/>
    <col min="5132" max="5376" width="10.7265625" style="1350"/>
    <col min="5377" max="5377" width="4.1796875" style="1350" customWidth="1"/>
    <col min="5378" max="5378" width="5.7265625" style="1350" customWidth="1"/>
    <col min="5379" max="5379" width="27.81640625" style="1350" customWidth="1"/>
    <col min="5380" max="5385" width="9.54296875" style="1350" customWidth="1"/>
    <col min="5386" max="5386" width="4.1796875" style="1350" customWidth="1"/>
    <col min="5387" max="5387" width="5.7265625" style="1350" customWidth="1"/>
    <col min="5388" max="5632" width="10.7265625" style="1350"/>
    <col min="5633" max="5633" width="4.1796875" style="1350" customWidth="1"/>
    <col min="5634" max="5634" width="5.7265625" style="1350" customWidth="1"/>
    <col min="5635" max="5635" width="27.81640625" style="1350" customWidth="1"/>
    <col min="5636" max="5641" width="9.54296875" style="1350" customWidth="1"/>
    <col min="5642" max="5642" width="4.1796875" style="1350" customWidth="1"/>
    <col min="5643" max="5643" width="5.7265625" style="1350" customWidth="1"/>
    <col min="5644" max="5888" width="10.7265625" style="1350"/>
    <col min="5889" max="5889" width="4.1796875" style="1350" customWidth="1"/>
    <col min="5890" max="5890" width="5.7265625" style="1350" customWidth="1"/>
    <col min="5891" max="5891" width="27.81640625" style="1350" customWidth="1"/>
    <col min="5892" max="5897" width="9.54296875" style="1350" customWidth="1"/>
    <col min="5898" max="5898" width="4.1796875" style="1350" customWidth="1"/>
    <col min="5899" max="5899" width="5.7265625" style="1350" customWidth="1"/>
    <col min="5900" max="6144" width="10.7265625" style="1350"/>
    <col min="6145" max="6145" width="4.1796875" style="1350" customWidth="1"/>
    <col min="6146" max="6146" width="5.7265625" style="1350" customWidth="1"/>
    <col min="6147" max="6147" width="27.81640625" style="1350" customWidth="1"/>
    <col min="6148" max="6153" width="9.54296875" style="1350" customWidth="1"/>
    <col min="6154" max="6154" width="4.1796875" style="1350" customWidth="1"/>
    <col min="6155" max="6155" width="5.7265625" style="1350" customWidth="1"/>
    <col min="6156" max="6400" width="10.7265625" style="1350"/>
    <col min="6401" max="6401" width="4.1796875" style="1350" customWidth="1"/>
    <col min="6402" max="6402" width="5.7265625" style="1350" customWidth="1"/>
    <col min="6403" max="6403" width="27.81640625" style="1350" customWidth="1"/>
    <col min="6404" max="6409" width="9.54296875" style="1350" customWidth="1"/>
    <col min="6410" max="6410" width="4.1796875" style="1350" customWidth="1"/>
    <col min="6411" max="6411" width="5.7265625" style="1350" customWidth="1"/>
    <col min="6412" max="6656" width="10.7265625" style="1350"/>
    <col min="6657" max="6657" width="4.1796875" style="1350" customWidth="1"/>
    <col min="6658" max="6658" width="5.7265625" style="1350" customWidth="1"/>
    <col min="6659" max="6659" width="27.81640625" style="1350" customWidth="1"/>
    <col min="6660" max="6665" width="9.54296875" style="1350" customWidth="1"/>
    <col min="6666" max="6666" width="4.1796875" style="1350" customWidth="1"/>
    <col min="6667" max="6667" width="5.7265625" style="1350" customWidth="1"/>
    <col min="6668" max="6912" width="10.7265625" style="1350"/>
    <col min="6913" max="6913" width="4.1796875" style="1350" customWidth="1"/>
    <col min="6914" max="6914" width="5.7265625" style="1350" customWidth="1"/>
    <col min="6915" max="6915" width="27.81640625" style="1350" customWidth="1"/>
    <col min="6916" max="6921" width="9.54296875" style="1350" customWidth="1"/>
    <col min="6922" max="6922" width="4.1796875" style="1350" customWidth="1"/>
    <col min="6923" max="6923" width="5.7265625" style="1350" customWidth="1"/>
    <col min="6924" max="7168" width="10.7265625" style="1350"/>
    <col min="7169" max="7169" width="4.1796875" style="1350" customWidth="1"/>
    <col min="7170" max="7170" width="5.7265625" style="1350" customWidth="1"/>
    <col min="7171" max="7171" width="27.81640625" style="1350" customWidth="1"/>
    <col min="7172" max="7177" width="9.54296875" style="1350" customWidth="1"/>
    <col min="7178" max="7178" width="4.1796875" style="1350" customWidth="1"/>
    <col min="7179" max="7179" width="5.7265625" style="1350" customWidth="1"/>
    <col min="7180" max="7424" width="10.7265625" style="1350"/>
    <col min="7425" max="7425" width="4.1796875" style="1350" customWidth="1"/>
    <col min="7426" max="7426" width="5.7265625" style="1350" customWidth="1"/>
    <col min="7427" max="7427" width="27.81640625" style="1350" customWidth="1"/>
    <col min="7428" max="7433" width="9.54296875" style="1350" customWidth="1"/>
    <col min="7434" max="7434" width="4.1796875" style="1350" customWidth="1"/>
    <col min="7435" max="7435" width="5.7265625" style="1350" customWidth="1"/>
    <col min="7436" max="7680" width="10.7265625" style="1350"/>
    <col min="7681" max="7681" width="4.1796875" style="1350" customWidth="1"/>
    <col min="7682" max="7682" width="5.7265625" style="1350" customWidth="1"/>
    <col min="7683" max="7683" width="27.81640625" style="1350" customWidth="1"/>
    <col min="7684" max="7689" width="9.54296875" style="1350" customWidth="1"/>
    <col min="7690" max="7690" width="4.1796875" style="1350" customWidth="1"/>
    <col min="7691" max="7691" width="5.7265625" style="1350" customWidth="1"/>
    <col min="7692" max="7936" width="10.7265625" style="1350"/>
    <col min="7937" max="7937" width="4.1796875" style="1350" customWidth="1"/>
    <col min="7938" max="7938" width="5.7265625" style="1350" customWidth="1"/>
    <col min="7939" max="7939" width="27.81640625" style="1350" customWidth="1"/>
    <col min="7940" max="7945" width="9.54296875" style="1350" customWidth="1"/>
    <col min="7946" max="7946" width="4.1796875" style="1350" customWidth="1"/>
    <col min="7947" max="7947" width="5.7265625" style="1350" customWidth="1"/>
    <col min="7948" max="8192" width="10.7265625" style="1350"/>
    <col min="8193" max="8193" width="4.1796875" style="1350" customWidth="1"/>
    <col min="8194" max="8194" width="5.7265625" style="1350" customWidth="1"/>
    <col min="8195" max="8195" width="27.81640625" style="1350" customWidth="1"/>
    <col min="8196" max="8201" width="9.54296875" style="1350" customWidth="1"/>
    <col min="8202" max="8202" width="4.1796875" style="1350" customWidth="1"/>
    <col min="8203" max="8203" width="5.7265625" style="1350" customWidth="1"/>
    <col min="8204" max="8448" width="10.7265625" style="1350"/>
    <col min="8449" max="8449" width="4.1796875" style="1350" customWidth="1"/>
    <col min="8450" max="8450" width="5.7265625" style="1350" customWidth="1"/>
    <col min="8451" max="8451" width="27.81640625" style="1350" customWidth="1"/>
    <col min="8452" max="8457" width="9.54296875" style="1350" customWidth="1"/>
    <col min="8458" max="8458" width="4.1796875" style="1350" customWidth="1"/>
    <col min="8459" max="8459" width="5.7265625" style="1350" customWidth="1"/>
    <col min="8460" max="8704" width="10.7265625" style="1350"/>
    <col min="8705" max="8705" width="4.1796875" style="1350" customWidth="1"/>
    <col min="8706" max="8706" width="5.7265625" style="1350" customWidth="1"/>
    <col min="8707" max="8707" width="27.81640625" style="1350" customWidth="1"/>
    <col min="8708" max="8713" width="9.54296875" style="1350" customWidth="1"/>
    <col min="8714" max="8714" width="4.1796875" style="1350" customWidth="1"/>
    <col min="8715" max="8715" width="5.7265625" style="1350" customWidth="1"/>
    <col min="8716" max="8960" width="10.7265625" style="1350"/>
    <col min="8961" max="8961" width="4.1796875" style="1350" customWidth="1"/>
    <col min="8962" max="8962" width="5.7265625" style="1350" customWidth="1"/>
    <col min="8963" max="8963" width="27.81640625" style="1350" customWidth="1"/>
    <col min="8964" max="8969" width="9.54296875" style="1350" customWidth="1"/>
    <col min="8970" max="8970" width="4.1796875" style="1350" customWidth="1"/>
    <col min="8971" max="8971" width="5.7265625" style="1350" customWidth="1"/>
    <col min="8972" max="9216" width="10.7265625" style="1350"/>
    <col min="9217" max="9217" width="4.1796875" style="1350" customWidth="1"/>
    <col min="9218" max="9218" width="5.7265625" style="1350" customWidth="1"/>
    <col min="9219" max="9219" width="27.81640625" style="1350" customWidth="1"/>
    <col min="9220" max="9225" width="9.54296875" style="1350" customWidth="1"/>
    <col min="9226" max="9226" width="4.1796875" style="1350" customWidth="1"/>
    <col min="9227" max="9227" width="5.7265625" style="1350" customWidth="1"/>
    <col min="9228" max="9472" width="10.7265625" style="1350"/>
    <col min="9473" max="9473" width="4.1796875" style="1350" customWidth="1"/>
    <col min="9474" max="9474" width="5.7265625" style="1350" customWidth="1"/>
    <col min="9475" max="9475" width="27.81640625" style="1350" customWidth="1"/>
    <col min="9476" max="9481" width="9.54296875" style="1350" customWidth="1"/>
    <col min="9482" max="9482" width="4.1796875" style="1350" customWidth="1"/>
    <col min="9483" max="9483" width="5.7265625" style="1350" customWidth="1"/>
    <col min="9484" max="9728" width="10.7265625" style="1350"/>
    <col min="9729" max="9729" width="4.1796875" style="1350" customWidth="1"/>
    <col min="9730" max="9730" width="5.7265625" style="1350" customWidth="1"/>
    <col min="9731" max="9731" width="27.81640625" style="1350" customWidth="1"/>
    <col min="9732" max="9737" width="9.54296875" style="1350" customWidth="1"/>
    <col min="9738" max="9738" width="4.1796875" style="1350" customWidth="1"/>
    <col min="9739" max="9739" width="5.7265625" style="1350" customWidth="1"/>
    <col min="9740" max="9984" width="10.7265625" style="1350"/>
    <col min="9985" max="9985" width="4.1796875" style="1350" customWidth="1"/>
    <col min="9986" max="9986" width="5.7265625" style="1350" customWidth="1"/>
    <col min="9987" max="9987" width="27.81640625" style="1350" customWidth="1"/>
    <col min="9988" max="9993" width="9.54296875" style="1350" customWidth="1"/>
    <col min="9994" max="9994" width="4.1796875" style="1350" customWidth="1"/>
    <col min="9995" max="9995" width="5.7265625" style="1350" customWidth="1"/>
    <col min="9996" max="10240" width="10.7265625" style="1350"/>
    <col min="10241" max="10241" width="4.1796875" style="1350" customWidth="1"/>
    <col min="10242" max="10242" width="5.7265625" style="1350" customWidth="1"/>
    <col min="10243" max="10243" width="27.81640625" style="1350" customWidth="1"/>
    <col min="10244" max="10249" width="9.54296875" style="1350" customWidth="1"/>
    <col min="10250" max="10250" width="4.1796875" style="1350" customWidth="1"/>
    <col min="10251" max="10251" width="5.7265625" style="1350" customWidth="1"/>
    <col min="10252" max="10496" width="10.7265625" style="1350"/>
    <col min="10497" max="10497" width="4.1796875" style="1350" customWidth="1"/>
    <col min="10498" max="10498" width="5.7265625" style="1350" customWidth="1"/>
    <col min="10499" max="10499" width="27.81640625" style="1350" customWidth="1"/>
    <col min="10500" max="10505" width="9.54296875" style="1350" customWidth="1"/>
    <col min="10506" max="10506" width="4.1796875" style="1350" customWidth="1"/>
    <col min="10507" max="10507" width="5.7265625" style="1350" customWidth="1"/>
    <col min="10508" max="10752" width="10.7265625" style="1350"/>
    <col min="10753" max="10753" width="4.1796875" style="1350" customWidth="1"/>
    <col min="10754" max="10754" width="5.7265625" style="1350" customWidth="1"/>
    <col min="10755" max="10755" width="27.81640625" style="1350" customWidth="1"/>
    <col min="10756" max="10761" width="9.54296875" style="1350" customWidth="1"/>
    <col min="10762" max="10762" width="4.1796875" style="1350" customWidth="1"/>
    <col min="10763" max="10763" width="5.7265625" style="1350" customWidth="1"/>
    <col min="10764" max="11008" width="10.7265625" style="1350"/>
    <col min="11009" max="11009" width="4.1796875" style="1350" customWidth="1"/>
    <col min="11010" max="11010" width="5.7265625" style="1350" customWidth="1"/>
    <col min="11011" max="11011" width="27.81640625" style="1350" customWidth="1"/>
    <col min="11012" max="11017" width="9.54296875" style="1350" customWidth="1"/>
    <col min="11018" max="11018" width="4.1796875" style="1350" customWidth="1"/>
    <col min="11019" max="11019" width="5.7265625" style="1350" customWidth="1"/>
    <col min="11020" max="11264" width="10.7265625" style="1350"/>
    <col min="11265" max="11265" width="4.1796875" style="1350" customWidth="1"/>
    <col min="11266" max="11266" width="5.7265625" style="1350" customWidth="1"/>
    <col min="11267" max="11267" width="27.81640625" style="1350" customWidth="1"/>
    <col min="11268" max="11273" width="9.54296875" style="1350" customWidth="1"/>
    <col min="11274" max="11274" width="4.1796875" style="1350" customWidth="1"/>
    <col min="11275" max="11275" width="5.7265625" style="1350" customWidth="1"/>
    <col min="11276" max="11520" width="10.7265625" style="1350"/>
    <col min="11521" max="11521" width="4.1796875" style="1350" customWidth="1"/>
    <col min="11522" max="11522" width="5.7265625" style="1350" customWidth="1"/>
    <col min="11523" max="11523" width="27.81640625" style="1350" customWidth="1"/>
    <col min="11524" max="11529" width="9.54296875" style="1350" customWidth="1"/>
    <col min="11530" max="11530" width="4.1796875" style="1350" customWidth="1"/>
    <col min="11531" max="11531" width="5.7265625" style="1350" customWidth="1"/>
    <col min="11532" max="11776" width="10.7265625" style="1350"/>
    <col min="11777" max="11777" width="4.1796875" style="1350" customWidth="1"/>
    <col min="11778" max="11778" width="5.7265625" style="1350" customWidth="1"/>
    <col min="11779" max="11779" width="27.81640625" style="1350" customWidth="1"/>
    <col min="11780" max="11785" width="9.54296875" style="1350" customWidth="1"/>
    <col min="11786" max="11786" width="4.1796875" style="1350" customWidth="1"/>
    <col min="11787" max="11787" width="5.7265625" style="1350" customWidth="1"/>
    <col min="11788" max="12032" width="10.7265625" style="1350"/>
    <col min="12033" max="12033" width="4.1796875" style="1350" customWidth="1"/>
    <col min="12034" max="12034" width="5.7265625" style="1350" customWidth="1"/>
    <col min="12035" max="12035" width="27.81640625" style="1350" customWidth="1"/>
    <col min="12036" max="12041" width="9.54296875" style="1350" customWidth="1"/>
    <col min="12042" max="12042" width="4.1796875" style="1350" customWidth="1"/>
    <col min="12043" max="12043" width="5.7265625" style="1350" customWidth="1"/>
    <col min="12044" max="12288" width="10.7265625" style="1350"/>
    <col min="12289" max="12289" width="4.1796875" style="1350" customWidth="1"/>
    <col min="12290" max="12290" width="5.7265625" style="1350" customWidth="1"/>
    <col min="12291" max="12291" width="27.81640625" style="1350" customWidth="1"/>
    <col min="12292" max="12297" width="9.54296875" style="1350" customWidth="1"/>
    <col min="12298" max="12298" width="4.1796875" style="1350" customWidth="1"/>
    <col min="12299" max="12299" width="5.7265625" style="1350" customWidth="1"/>
    <col min="12300" max="12544" width="10.7265625" style="1350"/>
    <col min="12545" max="12545" width="4.1796875" style="1350" customWidth="1"/>
    <col min="12546" max="12546" width="5.7265625" style="1350" customWidth="1"/>
    <col min="12547" max="12547" width="27.81640625" style="1350" customWidth="1"/>
    <col min="12548" max="12553" width="9.54296875" style="1350" customWidth="1"/>
    <col min="12554" max="12554" width="4.1796875" style="1350" customWidth="1"/>
    <col min="12555" max="12555" width="5.7265625" style="1350" customWidth="1"/>
    <col min="12556" max="12800" width="10.7265625" style="1350"/>
    <col min="12801" max="12801" width="4.1796875" style="1350" customWidth="1"/>
    <col min="12802" max="12802" width="5.7265625" style="1350" customWidth="1"/>
    <col min="12803" max="12803" width="27.81640625" style="1350" customWidth="1"/>
    <col min="12804" max="12809" width="9.54296875" style="1350" customWidth="1"/>
    <col min="12810" max="12810" width="4.1796875" style="1350" customWidth="1"/>
    <col min="12811" max="12811" width="5.7265625" style="1350" customWidth="1"/>
    <col min="12812" max="13056" width="10.7265625" style="1350"/>
    <col min="13057" max="13057" width="4.1796875" style="1350" customWidth="1"/>
    <col min="13058" max="13058" width="5.7265625" style="1350" customWidth="1"/>
    <col min="13059" max="13059" width="27.81640625" style="1350" customWidth="1"/>
    <col min="13060" max="13065" width="9.54296875" style="1350" customWidth="1"/>
    <col min="13066" max="13066" width="4.1796875" style="1350" customWidth="1"/>
    <col min="13067" max="13067" width="5.7265625" style="1350" customWidth="1"/>
    <col min="13068" max="13312" width="10.7265625" style="1350"/>
    <col min="13313" max="13313" width="4.1796875" style="1350" customWidth="1"/>
    <col min="13314" max="13314" width="5.7265625" style="1350" customWidth="1"/>
    <col min="13315" max="13315" width="27.81640625" style="1350" customWidth="1"/>
    <col min="13316" max="13321" width="9.54296875" style="1350" customWidth="1"/>
    <col min="13322" max="13322" width="4.1796875" style="1350" customWidth="1"/>
    <col min="13323" max="13323" width="5.7265625" style="1350" customWidth="1"/>
    <col min="13324" max="13568" width="10.7265625" style="1350"/>
    <col min="13569" max="13569" width="4.1796875" style="1350" customWidth="1"/>
    <col min="13570" max="13570" width="5.7265625" style="1350" customWidth="1"/>
    <col min="13571" max="13571" width="27.81640625" style="1350" customWidth="1"/>
    <col min="13572" max="13577" width="9.54296875" style="1350" customWidth="1"/>
    <col min="13578" max="13578" width="4.1796875" style="1350" customWidth="1"/>
    <col min="13579" max="13579" width="5.7265625" style="1350" customWidth="1"/>
    <col min="13580" max="13824" width="10.7265625" style="1350"/>
    <col min="13825" max="13825" width="4.1796875" style="1350" customWidth="1"/>
    <col min="13826" max="13826" width="5.7265625" style="1350" customWidth="1"/>
    <col min="13827" max="13827" width="27.81640625" style="1350" customWidth="1"/>
    <col min="13828" max="13833" width="9.54296875" style="1350" customWidth="1"/>
    <col min="13834" max="13834" width="4.1796875" style="1350" customWidth="1"/>
    <col min="13835" max="13835" width="5.7265625" style="1350" customWidth="1"/>
    <col min="13836" max="14080" width="10.7265625" style="1350"/>
    <col min="14081" max="14081" width="4.1796875" style="1350" customWidth="1"/>
    <col min="14082" max="14082" width="5.7265625" style="1350" customWidth="1"/>
    <col min="14083" max="14083" width="27.81640625" style="1350" customWidth="1"/>
    <col min="14084" max="14089" width="9.54296875" style="1350" customWidth="1"/>
    <col min="14090" max="14090" width="4.1796875" style="1350" customWidth="1"/>
    <col min="14091" max="14091" width="5.7265625" style="1350" customWidth="1"/>
    <col min="14092" max="14336" width="10.7265625" style="1350"/>
    <col min="14337" max="14337" width="4.1796875" style="1350" customWidth="1"/>
    <col min="14338" max="14338" width="5.7265625" style="1350" customWidth="1"/>
    <col min="14339" max="14339" width="27.81640625" style="1350" customWidth="1"/>
    <col min="14340" max="14345" width="9.54296875" style="1350" customWidth="1"/>
    <col min="14346" max="14346" width="4.1796875" style="1350" customWidth="1"/>
    <col min="14347" max="14347" width="5.7265625" style="1350" customWidth="1"/>
    <col min="14348" max="14592" width="10.7265625" style="1350"/>
    <col min="14593" max="14593" width="4.1796875" style="1350" customWidth="1"/>
    <col min="14594" max="14594" width="5.7265625" style="1350" customWidth="1"/>
    <col min="14595" max="14595" width="27.81640625" style="1350" customWidth="1"/>
    <col min="14596" max="14601" width="9.54296875" style="1350" customWidth="1"/>
    <col min="14602" max="14602" width="4.1796875" style="1350" customWidth="1"/>
    <col min="14603" max="14603" width="5.7265625" style="1350" customWidth="1"/>
    <col min="14604" max="14848" width="10.7265625" style="1350"/>
    <col min="14849" max="14849" width="4.1796875" style="1350" customWidth="1"/>
    <col min="14850" max="14850" width="5.7265625" style="1350" customWidth="1"/>
    <col min="14851" max="14851" width="27.81640625" style="1350" customWidth="1"/>
    <col min="14852" max="14857" width="9.54296875" style="1350" customWidth="1"/>
    <col min="14858" max="14858" width="4.1796875" style="1350" customWidth="1"/>
    <col min="14859" max="14859" width="5.7265625" style="1350" customWidth="1"/>
    <col min="14860" max="15104" width="10.7265625" style="1350"/>
    <col min="15105" max="15105" width="4.1796875" style="1350" customWidth="1"/>
    <col min="15106" max="15106" width="5.7265625" style="1350" customWidth="1"/>
    <col min="15107" max="15107" width="27.81640625" style="1350" customWidth="1"/>
    <col min="15108" max="15113" width="9.54296875" style="1350" customWidth="1"/>
    <col min="15114" max="15114" width="4.1796875" style="1350" customWidth="1"/>
    <col min="15115" max="15115" width="5.7265625" style="1350" customWidth="1"/>
    <col min="15116" max="15360" width="10.7265625" style="1350"/>
    <col min="15361" max="15361" width="4.1796875" style="1350" customWidth="1"/>
    <col min="15362" max="15362" width="5.7265625" style="1350" customWidth="1"/>
    <col min="15363" max="15363" width="27.81640625" style="1350" customWidth="1"/>
    <col min="15364" max="15369" width="9.54296875" style="1350" customWidth="1"/>
    <col min="15370" max="15370" width="4.1796875" style="1350" customWidth="1"/>
    <col min="15371" max="15371" width="5.7265625" style="1350" customWidth="1"/>
    <col min="15372" max="15616" width="10.7265625" style="1350"/>
    <col min="15617" max="15617" width="4.1796875" style="1350" customWidth="1"/>
    <col min="15618" max="15618" width="5.7265625" style="1350" customWidth="1"/>
    <col min="15619" max="15619" width="27.81640625" style="1350" customWidth="1"/>
    <col min="15620" max="15625" width="9.54296875" style="1350" customWidth="1"/>
    <col min="15626" max="15626" width="4.1796875" style="1350" customWidth="1"/>
    <col min="15627" max="15627" width="5.7265625" style="1350" customWidth="1"/>
    <col min="15628" max="15872" width="10.7265625" style="1350"/>
    <col min="15873" max="15873" width="4.1796875" style="1350" customWidth="1"/>
    <col min="15874" max="15874" width="5.7265625" style="1350" customWidth="1"/>
    <col min="15875" max="15875" width="27.81640625" style="1350" customWidth="1"/>
    <col min="15876" max="15881" width="9.54296875" style="1350" customWidth="1"/>
    <col min="15882" max="15882" width="4.1796875" style="1350" customWidth="1"/>
    <col min="15883" max="15883" width="5.7265625" style="1350" customWidth="1"/>
    <col min="15884" max="16128" width="10.7265625" style="1350"/>
    <col min="16129" max="16129" width="4.1796875" style="1350" customWidth="1"/>
    <col min="16130" max="16130" width="5.7265625" style="1350" customWidth="1"/>
    <col min="16131" max="16131" width="27.81640625" style="1350" customWidth="1"/>
    <col min="16132" max="16137" width="9.54296875" style="1350" customWidth="1"/>
    <col min="16138" max="16138" width="4.1796875" style="1350" customWidth="1"/>
    <col min="16139" max="16139" width="5.7265625" style="1350" customWidth="1"/>
    <col min="16140" max="16384" width="10.7265625" style="1350"/>
  </cols>
  <sheetData>
    <row r="1" spans="1:14" s="1345" customFormat="1" ht="13.5" customHeight="1">
      <c r="A1" s="1341" t="s">
        <v>1015</v>
      </c>
      <c r="B1" s="1341"/>
      <c r="C1" s="1341"/>
      <c r="D1" s="1341"/>
      <c r="E1" s="1341"/>
      <c r="F1" s="1341"/>
      <c r="G1" s="1342"/>
      <c r="H1" s="1342"/>
      <c r="I1" s="1342"/>
      <c r="J1" s="1343" t="str">
        <f>'Annual Report'!$A$2</f>
        <v>Road Initials:    GTC           Year  2013</v>
      </c>
      <c r="K1" s="1344"/>
    </row>
    <row r="2" spans="1:14" ht="6.75" customHeight="1">
      <c r="A2" s="1346"/>
      <c r="B2" s="1347"/>
      <c r="C2" s="1347"/>
      <c r="D2" s="1347"/>
      <c r="E2" s="1347"/>
      <c r="F2" s="1347"/>
      <c r="G2" s="1347"/>
      <c r="H2" s="1347"/>
      <c r="I2" s="1347"/>
      <c r="J2" s="1348"/>
      <c r="K2" s="1349"/>
    </row>
    <row r="3" spans="1:14" ht="10.5" customHeight="1">
      <c r="A3" s="1351" t="s">
        <v>749</v>
      </c>
      <c r="B3" s="1352"/>
      <c r="C3" s="1352"/>
      <c r="D3" s="1352"/>
      <c r="E3" s="1352"/>
      <c r="F3" s="1352"/>
      <c r="G3" s="1352"/>
      <c r="H3" s="1352"/>
      <c r="I3" s="1352"/>
      <c r="J3" s="1353"/>
      <c r="K3" s="1349"/>
    </row>
    <row r="4" spans="1:14" ht="9.75" customHeight="1">
      <c r="A4" s="1354" t="s">
        <v>808</v>
      </c>
      <c r="B4" s="1352"/>
      <c r="C4" s="1352"/>
      <c r="D4" s="1352"/>
      <c r="E4" s="1352"/>
      <c r="F4" s="1352"/>
      <c r="G4" s="1352"/>
      <c r="H4" s="1352"/>
      <c r="I4" s="1352"/>
      <c r="J4" s="1353"/>
      <c r="K4" s="1349"/>
    </row>
    <row r="5" spans="1:14" ht="10" customHeight="1">
      <c r="A5" s="1346"/>
      <c r="B5" s="1347"/>
      <c r="C5" s="1347"/>
      <c r="D5" s="1347"/>
      <c r="E5" s="1347"/>
      <c r="F5" s="1347"/>
      <c r="G5" s="1347"/>
      <c r="H5" s="1347"/>
      <c r="I5" s="1347"/>
      <c r="J5" s="1348"/>
      <c r="K5" s="1349"/>
    </row>
    <row r="6" spans="1:14" ht="10" customHeight="1">
      <c r="A6" s="1355" t="s">
        <v>653</v>
      </c>
      <c r="B6" s="1356"/>
      <c r="C6" s="1356"/>
      <c r="D6" s="1356"/>
      <c r="E6" s="1356"/>
      <c r="F6" s="1356"/>
      <c r="G6" s="1356"/>
      <c r="H6" s="1356"/>
      <c r="I6" s="1356"/>
      <c r="J6" s="1357"/>
      <c r="K6" s="1358"/>
      <c r="L6" s="1359"/>
      <c r="M6" s="1359"/>
      <c r="N6" s="1359"/>
    </row>
    <row r="7" spans="1:14" ht="10" customHeight="1">
      <c r="A7" s="1360" t="s">
        <v>654</v>
      </c>
      <c r="B7" s="1356"/>
      <c r="C7" s="1356"/>
      <c r="D7" s="1356"/>
      <c r="E7" s="1356"/>
      <c r="F7" s="1356"/>
      <c r="G7" s="1356"/>
      <c r="H7" s="1356"/>
      <c r="I7" s="1356"/>
      <c r="J7" s="1357"/>
      <c r="K7" s="1358"/>
      <c r="L7" s="1359"/>
      <c r="M7" s="1359"/>
      <c r="N7" s="1359"/>
    </row>
    <row r="8" spans="1:14" ht="5.15" customHeight="1">
      <c r="A8" s="1355"/>
      <c r="B8" s="1356"/>
      <c r="C8" s="1356"/>
      <c r="D8" s="1356"/>
      <c r="E8" s="1356"/>
      <c r="F8" s="1356"/>
      <c r="G8" s="1356"/>
      <c r="H8" s="1356"/>
      <c r="I8" s="1356"/>
      <c r="J8" s="1357"/>
      <c r="K8" s="1358"/>
      <c r="L8" s="1359"/>
      <c r="M8" s="1359"/>
      <c r="N8" s="1359"/>
    </row>
    <row r="9" spans="1:14" ht="10" customHeight="1">
      <c r="A9" s="1355" t="s">
        <v>1629</v>
      </c>
      <c r="B9" s="1356"/>
      <c r="C9" s="1356"/>
      <c r="D9" s="1356"/>
      <c r="E9" s="1356"/>
      <c r="F9" s="1356"/>
      <c r="G9" s="1356"/>
      <c r="H9" s="1356"/>
      <c r="I9" s="1356"/>
      <c r="J9" s="1357"/>
      <c r="K9" s="1358"/>
      <c r="L9" s="1359"/>
      <c r="M9" s="1359"/>
      <c r="N9" s="1359"/>
    </row>
    <row r="10" spans="1:14" ht="10" customHeight="1">
      <c r="A10" s="1355" t="s">
        <v>655</v>
      </c>
      <c r="B10" s="1356"/>
      <c r="C10" s="1356"/>
      <c r="D10" s="1356"/>
      <c r="E10" s="1356"/>
      <c r="F10" s="1356"/>
      <c r="G10" s="1356"/>
      <c r="H10" s="1356"/>
      <c r="I10" s="1356"/>
      <c r="J10" s="1357"/>
      <c r="K10" s="1358"/>
      <c r="L10" s="1359"/>
      <c r="M10" s="1359"/>
      <c r="N10" s="1359"/>
    </row>
    <row r="11" spans="1:14" ht="5.15" customHeight="1">
      <c r="A11" s="1361"/>
      <c r="B11" s="1356"/>
      <c r="C11" s="1356"/>
      <c r="D11" s="1356"/>
      <c r="E11" s="1356"/>
      <c r="F11" s="1356"/>
      <c r="G11" s="1356"/>
      <c r="H11" s="1356"/>
      <c r="I11" s="1356"/>
      <c r="J11" s="1357"/>
      <c r="K11" s="1358"/>
      <c r="L11" s="1359"/>
      <c r="M11" s="1359"/>
      <c r="N11" s="1359"/>
    </row>
    <row r="12" spans="1:14" ht="10" customHeight="1">
      <c r="A12" s="1361" t="s">
        <v>1630</v>
      </c>
      <c r="B12" s="1356"/>
      <c r="C12" s="1356"/>
      <c r="D12" s="1356"/>
      <c r="E12" s="1356"/>
      <c r="F12" s="1356"/>
      <c r="G12" s="1356"/>
      <c r="H12" s="1356"/>
      <c r="I12" s="1356"/>
      <c r="J12" s="1357"/>
      <c r="K12" s="1358"/>
      <c r="L12" s="1359"/>
      <c r="M12" s="1359"/>
      <c r="N12" s="1359"/>
    </row>
    <row r="13" spans="1:14" ht="5.15" customHeight="1">
      <c r="A13" s="1361"/>
      <c r="B13" s="1356"/>
      <c r="C13" s="1356"/>
      <c r="D13" s="1356"/>
      <c r="E13" s="1356"/>
      <c r="F13" s="1356"/>
      <c r="G13" s="1356"/>
      <c r="H13" s="1356"/>
      <c r="I13" s="1356"/>
      <c r="J13" s="1357"/>
      <c r="K13" s="1358"/>
      <c r="L13" s="1359"/>
      <c r="M13" s="1359"/>
      <c r="N13" s="1359"/>
    </row>
    <row r="14" spans="1:14" ht="10" customHeight="1">
      <c r="A14" s="1361" t="s">
        <v>1272</v>
      </c>
      <c r="B14" s="1356"/>
      <c r="C14" s="1356"/>
      <c r="D14" s="1356"/>
      <c r="E14" s="1356"/>
      <c r="F14" s="1356"/>
      <c r="G14" s="1356"/>
      <c r="H14" s="1356"/>
      <c r="I14" s="1356"/>
      <c r="J14" s="1357"/>
      <c r="K14" s="1358"/>
      <c r="L14" s="1359"/>
      <c r="M14" s="1359"/>
      <c r="N14" s="1359"/>
    </row>
    <row r="15" spans="1:14" ht="5.15" customHeight="1">
      <c r="A15" s="1361"/>
      <c r="B15" s="1356"/>
      <c r="C15" s="1356"/>
      <c r="D15" s="1356"/>
      <c r="E15" s="1356"/>
      <c r="F15" s="1356"/>
      <c r="G15" s="1356"/>
      <c r="H15" s="1356"/>
      <c r="I15" s="1356"/>
      <c r="J15" s="1357"/>
      <c r="K15" s="1358"/>
      <c r="L15" s="1359"/>
      <c r="M15" s="1359"/>
      <c r="N15" s="1359"/>
    </row>
    <row r="16" spans="1:14" ht="10" customHeight="1">
      <c r="A16" s="1355" t="s">
        <v>434</v>
      </c>
      <c r="B16" s="1356"/>
      <c r="C16" s="1356"/>
      <c r="D16" s="1356"/>
      <c r="E16" s="1356"/>
      <c r="F16" s="1356"/>
      <c r="G16" s="1356"/>
      <c r="H16" s="1356"/>
      <c r="I16" s="1356"/>
      <c r="J16" s="1357"/>
      <c r="K16" s="1358"/>
      <c r="L16" s="1359"/>
      <c r="M16" s="1359"/>
      <c r="N16" s="1359"/>
    </row>
    <row r="17" spans="1:14" ht="10" customHeight="1">
      <c r="A17" s="1355" t="s">
        <v>435</v>
      </c>
      <c r="B17" s="1356"/>
      <c r="C17" s="1356"/>
      <c r="D17" s="1356"/>
      <c r="E17" s="1356"/>
      <c r="F17" s="1356"/>
      <c r="G17" s="1356"/>
      <c r="H17" s="1356"/>
      <c r="I17" s="1356"/>
      <c r="J17" s="1357"/>
      <c r="K17" s="1358"/>
      <c r="L17" s="1359"/>
      <c r="M17" s="1359"/>
      <c r="N17" s="1359"/>
    </row>
    <row r="18" spans="1:14" ht="6" customHeight="1">
      <c r="A18" s="1362"/>
      <c r="B18" s="1363"/>
      <c r="C18" s="1363"/>
      <c r="D18" s="1363"/>
      <c r="E18" s="1363"/>
      <c r="F18" s="1363"/>
      <c r="G18" s="1363"/>
      <c r="H18" s="1363"/>
      <c r="I18" s="1363"/>
      <c r="J18" s="1364"/>
      <c r="K18" s="1349"/>
    </row>
    <row r="19" spans="1:14" ht="10.5" customHeight="1">
      <c r="A19" s="1365"/>
      <c r="B19" s="1366"/>
      <c r="C19" s="1367"/>
      <c r="D19" s="1366"/>
      <c r="E19" s="1352" t="s">
        <v>436</v>
      </c>
      <c r="F19" s="1353"/>
      <c r="G19" s="1352" t="s">
        <v>437</v>
      </c>
      <c r="H19" s="1353"/>
      <c r="I19" s="1367"/>
      <c r="J19" s="1366"/>
      <c r="K19" s="1349"/>
    </row>
    <row r="20" spans="1:14" ht="10.5" customHeight="1">
      <c r="A20" s="1365"/>
      <c r="B20" s="1366"/>
      <c r="C20" s="1367"/>
      <c r="D20" s="1366"/>
      <c r="E20" s="1368" t="s">
        <v>589</v>
      </c>
      <c r="F20" s="1369"/>
      <c r="G20" s="1368" t="s">
        <v>589</v>
      </c>
      <c r="H20" s="1369"/>
      <c r="I20" s="1367"/>
      <c r="J20" s="1366"/>
      <c r="K20" s="1349"/>
    </row>
    <row r="21" spans="1:14" ht="10.5" customHeight="1">
      <c r="A21" s="1365"/>
      <c r="B21" s="1366"/>
      <c r="C21" s="1367"/>
      <c r="D21" s="1366"/>
      <c r="E21" s="1367"/>
      <c r="F21" s="1366"/>
      <c r="G21" s="1367"/>
      <c r="H21" s="1366"/>
      <c r="I21" s="1367"/>
      <c r="J21" s="1366"/>
      <c r="K21" s="1349"/>
    </row>
    <row r="22" spans="1:14" ht="10.5" customHeight="1">
      <c r="A22" s="1370" t="s">
        <v>704</v>
      </c>
      <c r="B22" s="1371" t="s">
        <v>637</v>
      </c>
      <c r="C22" s="1372" t="s">
        <v>509</v>
      </c>
      <c r="D22" s="1373" t="s">
        <v>143</v>
      </c>
      <c r="E22" s="1374" t="s">
        <v>1200</v>
      </c>
      <c r="F22" s="1366"/>
      <c r="G22" s="1367"/>
      <c r="H22" s="1366"/>
      <c r="I22" s="1374" t="s">
        <v>143</v>
      </c>
      <c r="J22" s="1373" t="s">
        <v>704</v>
      </c>
      <c r="K22" s="1349"/>
    </row>
    <row r="23" spans="1:14" ht="10.5" customHeight="1">
      <c r="A23" s="1370" t="s">
        <v>750</v>
      </c>
      <c r="B23" s="1371" t="s">
        <v>92</v>
      </c>
      <c r="C23" s="1367"/>
      <c r="D23" s="1373" t="s">
        <v>591</v>
      </c>
      <c r="E23" s="1374" t="s">
        <v>590</v>
      </c>
      <c r="F23" s="1373" t="s">
        <v>369</v>
      </c>
      <c r="G23" s="1372" t="s">
        <v>593</v>
      </c>
      <c r="H23" s="1373" t="s">
        <v>369</v>
      </c>
      <c r="I23" s="1374" t="s">
        <v>1317</v>
      </c>
      <c r="J23" s="1373" t="s">
        <v>750</v>
      </c>
      <c r="K23" s="1349"/>
    </row>
    <row r="24" spans="1:14" ht="10.5" customHeight="1">
      <c r="A24" s="1365"/>
      <c r="B24" s="1366"/>
      <c r="C24" s="1367"/>
      <c r="D24" s="1373" t="s">
        <v>1312</v>
      </c>
      <c r="E24" s="1374" t="s">
        <v>592</v>
      </c>
      <c r="F24" s="1373" t="s">
        <v>1354</v>
      </c>
      <c r="G24" s="1367" t="s">
        <v>1200</v>
      </c>
      <c r="H24" s="1373" t="s">
        <v>439</v>
      </c>
      <c r="I24" s="1374" t="s">
        <v>596</v>
      </c>
      <c r="J24" s="1366"/>
      <c r="K24" s="1349"/>
    </row>
    <row r="25" spans="1:14" ht="10.5" customHeight="1">
      <c r="A25" s="1365"/>
      <c r="B25" s="1366"/>
      <c r="C25" s="1367"/>
      <c r="D25" s="1373" t="s">
        <v>639</v>
      </c>
      <c r="E25" s="1374" t="s">
        <v>16</v>
      </c>
      <c r="F25" s="1366"/>
      <c r="G25" s="1367"/>
      <c r="H25" s="1366"/>
      <c r="I25" s="1374" t="s">
        <v>597</v>
      </c>
      <c r="J25" s="1366"/>
      <c r="K25" s="1349"/>
    </row>
    <row r="26" spans="1:14" ht="10.5" customHeight="1" thickBot="1">
      <c r="A26" s="1375"/>
      <c r="B26" s="1376"/>
      <c r="C26" s="1377" t="s">
        <v>756</v>
      </c>
      <c r="D26" s="1378" t="s">
        <v>757</v>
      </c>
      <c r="E26" s="1379" t="s">
        <v>640</v>
      </c>
      <c r="F26" s="1378" t="s">
        <v>641</v>
      </c>
      <c r="G26" s="1379" t="s">
        <v>642</v>
      </c>
      <c r="H26" s="1380" t="s">
        <v>643</v>
      </c>
      <c r="I26" s="1379" t="s">
        <v>644</v>
      </c>
      <c r="J26" s="1376"/>
      <c r="K26" s="1349"/>
    </row>
    <row r="27" spans="1:14" ht="11.25" customHeight="1">
      <c r="A27" s="1365"/>
      <c r="B27" s="1366"/>
      <c r="C27" s="1372" t="s">
        <v>1030</v>
      </c>
      <c r="D27" s="1381"/>
      <c r="E27" s="1367"/>
      <c r="F27" s="1366"/>
      <c r="G27" s="1367"/>
      <c r="H27" s="1366"/>
      <c r="I27" s="1367"/>
      <c r="J27" s="1381"/>
      <c r="K27" s="1349"/>
    </row>
    <row r="28" spans="1:14" ht="10.9" customHeight="1">
      <c r="A28" s="1382">
        <v>1</v>
      </c>
      <c r="B28" s="1376"/>
      <c r="C28" s="1383" t="s">
        <v>727</v>
      </c>
      <c r="D28" s="1384"/>
      <c r="E28" s="1383"/>
      <c r="F28" s="1376"/>
      <c r="G28" s="1383"/>
      <c r="H28" s="1376"/>
      <c r="I28" s="1383"/>
      <c r="J28" s="1385">
        <v>1</v>
      </c>
      <c r="K28" s="1349"/>
    </row>
    <row r="29" spans="1:14" ht="10.9" customHeight="1">
      <c r="A29" s="1382">
        <v>2</v>
      </c>
      <c r="B29" s="1376"/>
      <c r="C29" s="1383" t="s">
        <v>440</v>
      </c>
      <c r="D29" s="1384"/>
      <c r="E29" s="1383"/>
      <c r="F29" s="1376"/>
      <c r="G29" s="1383"/>
      <c r="H29" s="1376"/>
      <c r="I29" s="1383"/>
      <c r="J29" s="1385">
        <v>2</v>
      </c>
      <c r="K29" s="1349"/>
    </row>
    <row r="30" spans="1:14" ht="10.9" customHeight="1">
      <c r="A30" s="1382">
        <v>3</v>
      </c>
      <c r="B30" s="1376"/>
      <c r="C30" s="1383" t="s">
        <v>765</v>
      </c>
      <c r="D30" s="1384"/>
      <c r="E30" s="1383"/>
      <c r="F30" s="1376"/>
      <c r="G30" s="1383"/>
      <c r="H30" s="1376"/>
      <c r="I30" s="1383"/>
      <c r="J30" s="1385">
        <v>3</v>
      </c>
      <c r="K30" s="1349"/>
    </row>
    <row r="31" spans="1:14" ht="10.9" customHeight="1">
      <c r="A31" s="1382">
        <v>4</v>
      </c>
      <c r="B31" s="1376"/>
      <c r="C31" s="1383" t="s">
        <v>766</v>
      </c>
      <c r="D31" s="1384"/>
      <c r="E31" s="1383"/>
      <c r="F31" s="1376"/>
      <c r="G31" s="1383"/>
      <c r="H31" s="1376"/>
      <c r="I31" s="1383"/>
      <c r="J31" s="1385">
        <v>4</v>
      </c>
      <c r="K31" s="1349"/>
    </row>
    <row r="32" spans="1:14" ht="10.9" customHeight="1">
      <c r="A32" s="1382">
        <v>5</v>
      </c>
      <c r="B32" s="1376"/>
      <c r="C32" s="1383" t="s">
        <v>767</v>
      </c>
      <c r="D32" s="1384"/>
      <c r="E32" s="1383"/>
      <c r="F32" s="1376"/>
      <c r="G32" s="1383"/>
      <c r="H32" s="1376"/>
      <c r="I32" s="1383"/>
      <c r="J32" s="1385">
        <v>5</v>
      </c>
      <c r="K32" s="1349"/>
    </row>
    <row r="33" spans="1:11" ht="10.9" customHeight="1">
      <c r="A33" s="1382">
        <v>6</v>
      </c>
      <c r="B33" s="1376"/>
      <c r="C33" s="1383" t="s">
        <v>768</v>
      </c>
      <c r="D33" s="1384"/>
      <c r="E33" s="1383"/>
      <c r="F33" s="1376"/>
      <c r="G33" s="1383"/>
      <c r="H33" s="1376"/>
      <c r="I33" s="1383"/>
      <c r="J33" s="1385">
        <v>6</v>
      </c>
      <c r="K33" s="1349"/>
    </row>
    <row r="34" spans="1:11" ht="10.9" customHeight="1">
      <c r="A34" s="1382">
        <v>7</v>
      </c>
      <c r="B34" s="1376"/>
      <c r="C34" s="1383" t="s">
        <v>769</v>
      </c>
      <c r="D34" s="1385"/>
      <c r="E34" s="1368"/>
      <c r="F34" s="1386"/>
      <c r="G34" s="1368"/>
      <c r="H34" s="1387"/>
      <c r="I34" s="1388"/>
      <c r="J34" s="1385">
        <v>7</v>
      </c>
      <c r="K34" s="1349"/>
    </row>
    <row r="35" spans="1:11" ht="10.9" customHeight="1">
      <c r="A35" s="1382">
        <v>8</v>
      </c>
      <c r="B35" s="1376"/>
      <c r="C35" s="1383" t="s">
        <v>770</v>
      </c>
      <c r="D35" s="1384"/>
      <c r="E35" s="1383"/>
      <c r="F35" s="1376"/>
      <c r="G35" s="1383"/>
      <c r="H35" s="1376"/>
      <c r="I35" s="1383"/>
      <c r="J35" s="1385">
        <v>8</v>
      </c>
      <c r="K35" s="1349"/>
    </row>
    <row r="36" spans="1:11" ht="10.9" customHeight="1">
      <c r="A36" s="1382">
        <v>9</v>
      </c>
      <c r="B36" s="1376"/>
      <c r="C36" s="1383" t="s">
        <v>771</v>
      </c>
      <c r="D36" s="1384"/>
      <c r="E36" s="1383"/>
      <c r="F36" s="1376"/>
      <c r="G36" s="1383"/>
      <c r="H36" s="1376"/>
      <c r="I36" s="1383"/>
      <c r="J36" s="1385">
        <v>9</v>
      </c>
      <c r="K36" s="1349"/>
    </row>
    <row r="37" spans="1:11" ht="10.9" customHeight="1">
      <c r="A37" s="1382">
        <v>10</v>
      </c>
      <c r="B37" s="1376"/>
      <c r="C37" s="1383" t="s">
        <v>441</v>
      </c>
      <c r="D37" s="1384"/>
      <c r="E37" s="1383"/>
      <c r="F37" s="1376"/>
      <c r="G37" s="1383"/>
      <c r="H37" s="1376"/>
      <c r="I37" s="1383"/>
      <c r="J37" s="1385">
        <v>10</v>
      </c>
      <c r="K37" s="1349"/>
    </row>
    <row r="38" spans="1:11" ht="10.9" customHeight="1">
      <c r="A38" s="1382">
        <v>11</v>
      </c>
      <c r="B38" s="1376"/>
      <c r="C38" s="1383" t="s">
        <v>773</v>
      </c>
      <c r="D38" s="1384"/>
      <c r="E38" s="1383"/>
      <c r="F38" s="1376"/>
      <c r="G38" s="1383"/>
      <c r="H38" s="1376"/>
      <c r="I38" s="1383"/>
      <c r="J38" s="1385">
        <v>11</v>
      </c>
      <c r="K38" s="1349"/>
    </row>
    <row r="39" spans="1:11" ht="10.9" customHeight="1">
      <c r="A39" s="1382">
        <v>12</v>
      </c>
      <c r="B39" s="1376"/>
      <c r="C39" s="1383" t="s">
        <v>774</v>
      </c>
      <c r="D39" s="1384"/>
      <c r="E39" s="1383"/>
      <c r="F39" s="1376"/>
      <c r="G39" s="1383"/>
      <c r="H39" s="1376"/>
      <c r="I39" s="1383"/>
      <c r="J39" s="1385">
        <v>12</v>
      </c>
      <c r="K39" s="1349"/>
    </row>
    <row r="40" spans="1:11" ht="10.9" customHeight="1">
      <c r="A40" s="1382">
        <v>13</v>
      </c>
      <c r="B40" s="1376"/>
      <c r="C40" s="1383" t="s">
        <v>775</v>
      </c>
      <c r="D40" s="1384"/>
      <c r="E40" s="1383"/>
      <c r="F40" s="1376"/>
      <c r="G40" s="1383"/>
      <c r="H40" s="1376"/>
      <c r="I40" s="1383"/>
      <c r="J40" s="1385">
        <v>13</v>
      </c>
      <c r="K40" s="1349"/>
    </row>
    <row r="41" spans="1:11" ht="10.9" customHeight="1">
      <c r="A41" s="1382">
        <v>14</v>
      </c>
      <c r="B41" s="1376"/>
      <c r="C41" s="1383" t="s">
        <v>776</v>
      </c>
      <c r="D41" s="1384"/>
      <c r="E41" s="1383"/>
      <c r="F41" s="1376"/>
      <c r="G41" s="1383"/>
      <c r="H41" s="1376"/>
      <c r="I41" s="1383"/>
      <c r="J41" s="1385">
        <v>14</v>
      </c>
      <c r="K41" s="1349"/>
    </row>
    <row r="42" spans="1:11" ht="10.9" customHeight="1">
      <c r="A42" s="1382">
        <v>15</v>
      </c>
      <c r="B42" s="1376"/>
      <c r="C42" s="1383" t="s">
        <v>777</v>
      </c>
      <c r="D42" s="1384"/>
      <c r="E42" s="1383"/>
      <c r="F42" s="1389" t="s">
        <v>1145</v>
      </c>
      <c r="G42" s="1383"/>
      <c r="H42" s="1376"/>
      <c r="I42" s="1383"/>
      <c r="J42" s="1385">
        <v>15</v>
      </c>
      <c r="K42" s="1349"/>
    </row>
    <row r="43" spans="1:11" ht="10.9" customHeight="1">
      <c r="A43" s="1382">
        <v>16</v>
      </c>
      <c r="B43" s="1376"/>
      <c r="C43" s="1383" t="s">
        <v>778</v>
      </c>
      <c r="D43" s="1384"/>
      <c r="E43" s="1383"/>
      <c r="F43" s="1376"/>
      <c r="G43" s="1383"/>
      <c r="H43" s="1376"/>
      <c r="I43" s="1383"/>
      <c r="J43" s="1385">
        <v>16</v>
      </c>
      <c r="K43" s="1349"/>
    </row>
    <row r="44" spans="1:11" ht="10.9" customHeight="1">
      <c r="A44" s="1382">
        <v>17</v>
      </c>
      <c r="B44" s="1376"/>
      <c r="C44" s="1383" t="s">
        <v>779</v>
      </c>
      <c r="D44" s="1384"/>
      <c r="E44" s="1383"/>
      <c r="F44" s="1376"/>
      <c r="G44" s="1383"/>
      <c r="H44" s="1376"/>
      <c r="I44" s="1383"/>
      <c r="J44" s="1385">
        <v>17</v>
      </c>
      <c r="K44" s="1349"/>
    </row>
    <row r="45" spans="1:11" ht="10.9" customHeight="1">
      <c r="A45" s="1382">
        <v>18</v>
      </c>
      <c r="B45" s="1376"/>
      <c r="C45" s="1383" t="s">
        <v>1032</v>
      </c>
      <c r="D45" s="1384"/>
      <c r="E45" s="1383"/>
      <c r="F45" s="1376"/>
      <c r="G45" s="1383"/>
      <c r="H45" s="1376"/>
      <c r="I45" s="1383"/>
      <c r="J45" s="1385">
        <v>18</v>
      </c>
      <c r="K45" s="1349"/>
    </row>
    <row r="46" spans="1:11" ht="10.9" customHeight="1">
      <c r="A46" s="1382">
        <v>19</v>
      </c>
      <c r="B46" s="1376"/>
      <c r="C46" s="1383" t="s">
        <v>1679</v>
      </c>
      <c r="D46" s="1384"/>
      <c r="E46" s="1383"/>
      <c r="F46" s="1376"/>
      <c r="G46" s="1383"/>
      <c r="H46" s="1376"/>
      <c r="I46" s="1383"/>
      <c r="J46" s="1385">
        <v>19</v>
      </c>
      <c r="K46" s="1349"/>
    </row>
    <row r="47" spans="1:11" ht="10.9" customHeight="1">
      <c r="A47" s="1382">
        <v>20</v>
      </c>
      <c r="B47" s="1376"/>
      <c r="C47" s="1383" t="s">
        <v>782</v>
      </c>
      <c r="D47" s="1384"/>
      <c r="E47" s="1383"/>
      <c r="F47" s="1376"/>
      <c r="G47" s="1383"/>
      <c r="H47" s="1376"/>
      <c r="I47" s="1383"/>
      <c r="J47" s="1385">
        <v>20</v>
      </c>
      <c r="K47" s="1349"/>
    </row>
    <row r="48" spans="1:11" ht="10.9" customHeight="1">
      <c r="A48" s="1382">
        <v>21</v>
      </c>
      <c r="B48" s="1376"/>
      <c r="C48" s="1383" t="s">
        <v>783</v>
      </c>
      <c r="D48" s="1384"/>
      <c r="E48" s="1383"/>
      <c r="F48" s="1376"/>
      <c r="G48" s="1383"/>
      <c r="H48" s="1376"/>
      <c r="I48" s="1383"/>
      <c r="J48" s="1385">
        <v>21</v>
      </c>
      <c r="K48" s="1349"/>
    </row>
    <row r="49" spans="1:11" ht="10.9" customHeight="1">
      <c r="A49" s="1382">
        <v>22</v>
      </c>
      <c r="B49" s="1376"/>
      <c r="C49" s="1383" t="s">
        <v>1033</v>
      </c>
      <c r="D49" s="1384"/>
      <c r="E49" s="1383"/>
      <c r="F49" s="1376"/>
      <c r="G49" s="1383"/>
      <c r="H49" s="1376"/>
      <c r="I49" s="1383"/>
      <c r="J49" s="1385">
        <v>22</v>
      </c>
      <c r="K49" s="1349"/>
    </row>
    <row r="50" spans="1:11" ht="10.9" customHeight="1">
      <c r="A50" s="1382">
        <v>23</v>
      </c>
      <c r="B50" s="1376"/>
      <c r="C50" s="1383" t="s">
        <v>784</v>
      </c>
      <c r="D50" s="1384"/>
      <c r="E50" s="1383"/>
      <c r="F50" s="1376"/>
      <c r="G50" s="1383"/>
      <c r="H50" s="1376"/>
      <c r="I50" s="1383"/>
      <c r="J50" s="1385">
        <v>23</v>
      </c>
      <c r="K50" s="1349"/>
    </row>
    <row r="51" spans="1:11" ht="10.9" customHeight="1">
      <c r="A51" s="1382">
        <v>24</v>
      </c>
      <c r="B51" s="1376"/>
      <c r="C51" s="1383" t="s">
        <v>785</v>
      </c>
      <c r="D51" s="1384"/>
      <c r="E51" s="1383"/>
      <c r="F51" s="1376"/>
      <c r="G51" s="1383"/>
      <c r="H51" s="1376"/>
      <c r="I51" s="1383"/>
      <c r="J51" s="1385">
        <v>24</v>
      </c>
      <c r="K51" s="1349"/>
    </row>
    <row r="52" spans="1:11" ht="10.9" customHeight="1">
      <c r="A52" s="1382">
        <v>25</v>
      </c>
      <c r="B52" s="1376"/>
      <c r="C52" s="1383" t="s">
        <v>1631</v>
      </c>
      <c r="D52" s="1384"/>
      <c r="E52" s="1383"/>
      <c r="F52" s="1376"/>
      <c r="G52" s="1383"/>
      <c r="H52" s="1376"/>
      <c r="I52" s="1383"/>
      <c r="J52" s="1385">
        <v>25</v>
      </c>
      <c r="K52" s="1349"/>
    </row>
    <row r="53" spans="1:11" ht="10.9" customHeight="1">
      <c r="A53" s="1382">
        <v>26</v>
      </c>
      <c r="B53" s="1376"/>
      <c r="C53" s="1383" t="s">
        <v>600</v>
      </c>
      <c r="D53" s="1384"/>
      <c r="E53" s="1383"/>
      <c r="F53" s="1376"/>
      <c r="G53" s="1383"/>
      <c r="H53" s="1376"/>
      <c r="I53" s="1383"/>
      <c r="J53" s="1385">
        <v>26</v>
      </c>
      <c r="K53" s="1349"/>
    </row>
    <row r="54" spans="1:11" ht="10.9" customHeight="1">
      <c r="A54" s="1382">
        <v>27</v>
      </c>
      <c r="B54" s="1376"/>
      <c r="C54" s="1383" t="s">
        <v>1034</v>
      </c>
      <c r="D54" s="1384"/>
      <c r="E54" s="1383"/>
      <c r="F54" s="1376"/>
      <c r="G54" s="1383"/>
      <c r="H54" s="1376"/>
      <c r="I54" s="1383"/>
      <c r="J54" s="1385">
        <v>27</v>
      </c>
      <c r="K54" s="1349"/>
    </row>
    <row r="55" spans="1:11" ht="10.9" customHeight="1">
      <c r="A55" s="1382">
        <v>28</v>
      </c>
      <c r="B55" s="1376"/>
      <c r="C55" s="1383" t="s">
        <v>1632</v>
      </c>
      <c r="D55" s="1384"/>
      <c r="E55" s="1383"/>
      <c r="F55" s="1376"/>
      <c r="G55" s="1383"/>
      <c r="H55" s="1376"/>
      <c r="I55" s="1383"/>
      <c r="J55" s="1385">
        <v>28</v>
      </c>
      <c r="K55" s="1349"/>
    </row>
    <row r="56" spans="1:11" ht="10.9" customHeight="1">
      <c r="A56" s="1382">
        <v>29</v>
      </c>
      <c r="B56" s="1376"/>
      <c r="C56" s="1383" t="s">
        <v>1633</v>
      </c>
      <c r="D56" s="1384"/>
      <c r="E56" s="1383"/>
      <c r="F56" s="1376"/>
      <c r="G56" s="1383"/>
      <c r="H56" s="1376"/>
      <c r="I56" s="1383"/>
      <c r="J56" s="1385">
        <v>29</v>
      </c>
      <c r="K56" s="1349"/>
    </row>
    <row r="57" spans="1:11" ht="13.5" thickBot="1">
      <c r="A57" s="1390">
        <v>30</v>
      </c>
      <c r="B57" s="1391"/>
      <c r="C57" s="1392" t="s">
        <v>442</v>
      </c>
      <c r="D57" s="1393"/>
      <c r="E57" s="1392"/>
      <c r="F57" s="1391"/>
      <c r="G57" s="1392"/>
      <c r="H57" s="1391"/>
      <c r="I57" s="1392"/>
      <c r="J57" s="1394">
        <v>30</v>
      </c>
      <c r="K57" s="1349"/>
    </row>
    <row r="58" spans="1:11" ht="11.25" customHeight="1" thickTop="1">
      <c r="A58" s="1370"/>
      <c r="B58" s="1366"/>
      <c r="C58" s="1372" t="s">
        <v>1038</v>
      </c>
      <c r="D58" s="1381"/>
      <c r="E58" s="1367"/>
      <c r="F58" s="1366"/>
      <c r="G58" s="1367"/>
      <c r="H58" s="1366"/>
      <c r="I58" s="1367"/>
      <c r="J58" s="1395"/>
      <c r="K58" s="1349"/>
    </row>
    <row r="59" spans="1:11" ht="10.9" customHeight="1">
      <c r="A59" s="1382">
        <v>31</v>
      </c>
      <c r="B59" s="1376"/>
      <c r="C59" s="1383" t="s">
        <v>790</v>
      </c>
      <c r="D59" s="1384"/>
      <c r="E59" s="1383"/>
      <c r="F59" s="1376"/>
      <c r="G59" s="1383"/>
      <c r="H59" s="1376"/>
      <c r="I59" s="1383"/>
      <c r="J59" s="1385">
        <v>31</v>
      </c>
      <c r="K59" s="1349"/>
    </row>
    <row r="60" spans="1:11" ht="10.9" customHeight="1">
      <c r="A60" s="1382">
        <v>32</v>
      </c>
      <c r="B60" s="1376"/>
      <c r="C60" s="1383" t="s">
        <v>1067</v>
      </c>
      <c r="D60" s="1384"/>
      <c r="E60" s="1383"/>
      <c r="F60" s="1376"/>
      <c r="G60" s="1383"/>
      <c r="H60" s="1376"/>
      <c r="I60" s="1383"/>
      <c r="J60" s="1385">
        <v>32</v>
      </c>
      <c r="K60" s="1349"/>
    </row>
    <row r="61" spans="1:11" ht="10.9" customHeight="1">
      <c r="A61" s="1382">
        <v>33</v>
      </c>
      <c r="B61" s="1376"/>
      <c r="C61" s="1383" t="s">
        <v>1039</v>
      </c>
      <c r="D61" s="1384"/>
      <c r="E61" s="1383"/>
      <c r="F61" s="1376"/>
      <c r="G61" s="1383"/>
      <c r="H61" s="1376"/>
      <c r="I61" s="1383"/>
      <c r="J61" s="1385">
        <v>33</v>
      </c>
      <c r="K61" s="1349"/>
    </row>
    <row r="62" spans="1:11" ht="10.9" customHeight="1">
      <c r="A62" s="1382">
        <v>34</v>
      </c>
      <c r="B62" s="1376"/>
      <c r="C62" s="1383" t="s">
        <v>791</v>
      </c>
      <c r="D62" s="1384"/>
      <c r="E62" s="1383"/>
      <c r="F62" s="1376"/>
      <c r="G62" s="1383"/>
      <c r="H62" s="1376"/>
      <c r="I62" s="1383"/>
      <c r="J62" s="1385">
        <v>34</v>
      </c>
      <c r="K62" s="1349"/>
    </row>
    <row r="63" spans="1:11" ht="10.9" customHeight="1">
      <c r="A63" s="1382">
        <v>35</v>
      </c>
      <c r="B63" s="1376"/>
      <c r="C63" s="1383" t="s">
        <v>792</v>
      </c>
      <c r="D63" s="1384"/>
      <c r="E63" s="1383"/>
      <c r="F63" s="1376"/>
      <c r="G63" s="1383"/>
      <c r="H63" s="1376"/>
      <c r="I63" s="1383"/>
      <c r="J63" s="1385">
        <v>35</v>
      </c>
      <c r="K63" s="1349"/>
    </row>
    <row r="64" spans="1:11" ht="10.9" customHeight="1">
      <c r="A64" s="1382">
        <v>36</v>
      </c>
      <c r="B64" s="1376"/>
      <c r="C64" s="1383" t="s">
        <v>793</v>
      </c>
      <c r="D64" s="1384"/>
      <c r="E64" s="1383"/>
      <c r="F64" s="1376"/>
      <c r="G64" s="1383"/>
      <c r="H64" s="1376"/>
      <c r="I64" s="1383"/>
      <c r="J64" s="1385">
        <v>36</v>
      </c>
      <c r="K64" s="1349"/>
    </row>
    <row r="65" spans="1:11" ht="10.9" customHeight="1">
      <c r="A65" s="1382">
        <v>37</v>
      </c>
      <c r="B65" s="1376"/>
      <c r="C65" s="1383" t="s">
        <v>794</v>
      </c>
      <c r="D65" s="1384"/>
      <c r="E65" s="1383"/>
      <c r="F65" s="1376"/>
      <c r="G65" s="1383"/>
      <c r="H65" s="1376"/>
      <c r="I65" s="1383"/>
      <c r="J65" s="1385">
        <v>37</v>
      </c>
      <c r="K65" s="1349"/>
    </row>
    <row r="66" spans="1:11" ht="10.9" customHeight="1">
      <c r="A66" s="1382">
        <v>38</v>
      </c>
      <c r="B66" s="1376"/>
      <c r="C66" s="1383" t="s">
        <v>1635</v>
      </c>
      <c r="D66" s="1384"/>
      <c r="E66" s="1383"/>
      <c r="F66" s="1376"/>
      <c r="G66" s="1383"/>
      <c r="H66" s="1376"/>
      <c r="I66" s="1383"/>
      <c r="J66" s="1385">
        <v>38</v>
      </c>
      <c r="K66" s="1349"/>
    </row>
    <row r="67" spans="1:11" ht="10.9" customHeight="1">
      <c r="A67" s="1382">
        <v>39</v>
      </c>
      <c r="B67" s="1376"/>
      <c r="C67" s="1383" t="s">
        <v>1633</v>
      </c>
      <c r="D67" s="1384"/>
      <c r="E67" s="1383"/>
      <c r="F67" s="1376"/>
      <c r="G67" s="1383"/>
      <c r="H67" s="1376"/>
      <c r="I67" s="1383"/>
      <c r="J67" s="1385">
        <v>39</v>
      </c>
      <c r="K67" s="1349"/>
    </row>
    <row r="68" spans="1:11" ht="13.5" thickBot="1">
      <c r="A68" s="1390">
        <v>40</v>
      </c>
      <c r="B68" s="1391"/>
      <c r="C68" s="1392" t="s">
        <v>443</v>
      </c>
      <c r="D68" s="1393"/>
      <c r="E68" s="1392"/>
      <c r="F68" s="1391"/>
      <c r="G68" s="1392"/>
      <c r="H68" s="1391"/>
      <c r="I68" s="1392"/>
      <c r="J68" s="1394">
        <v>40</v>
      </c>
      <c r="K68" s="1349"/>
    </row>
    <row r="69" spans="1:11" ht="14" thickTop="1" thickBot="1">
      <c r="A69" s="1382">
        <v>41</v>
      </c>
      <c r="B69" s="1376"/>
      <c r="C69" s="1383" t="s">
        <v>444</v>
      </c>
      <c r="D69" s="1396">
        <v>2465</v>
      </c>
      <c r="E69" s="2384">
        <v>347</v>
      </c>
      <c r="F69" s="2384">
        <v>0</v>
      </c>
      <c r="G69" s="2384">
        <v>0</v>
      </c>
      <c r="H69" s="2384">
        <f>SUM(D69:G69)</f>
        <v>2812</v>
      </c>
      <c r="I69" s="1974">
        <f>D69+E69+F69-G69-H69</f>
        <v>0</v>
      </c>
      <c r="J69" s="1385">
        <v>41</v>
      </c>
      <c r="K69" s="1349"/>
    </row>
    <row r="70" spans="1:11" ht="10.5" customHeight="1">
      <c r="A70" s="1365"/>
      <c r="B70" s="1367"/>
      <c r="C70" s="1367"/>
      <c r="D70" s="1367"/>
      <c r="E70" s="1367"/>
      <c r="F70" s="1367"/>
      <c r="G70" s="1367"/>
      <c r="H70" s="1367"/>
      <c r="I70" s="1367"/>
      <c r="J70" s="1397"/>
      <c r="K70" s="1349"/>
    </row>
    <row r="71" spans="1:11">
      <c r="A71" s="1398" t="s">
        <v>1637</v>
      </c>
      <c r="B71" s="1399"/>
      <c r="C71" s="1399"/>
      <c r="D71" s="1399"/>
      <c r="E71" s="1399"/>
      <c r="F71" s="1399"/>
      <c r="G71" s="1399"/>
      <c r="H71" s="1399"/>
      <c r="I71" s="1399"/>
      <c r="J71" s="1400"/>
      <c r="K71" s="1349"/>
    </row>
    <row r="72" spans="1:11">
      <c r="A72" s="1398"/>
      <c r="B72" s="1399"/>
      <c r="C72" s="1399"/>
      <c r="D72" s="1399"/>
      <c r="E72" s="1399"/>
      <c r="F72" s="1399"/>
      <c r="G72" s="1399"/>
      <c r="H72" s="1399"/>
      <c r="I72" s="1399"/>
      <c r="J72" s="1400"/>
      <c r="K72" s="1349"/>
    </row>
    <row r="73" spans="1:11" ht="10.5" customHeight="1">
      <c r="A73" s="1362"/>
      <c r="B73" s="1363"/>
      <c r="C73" s="1363"/>
      <c r="D73" s="1363"/>
      <c r="E73" s="1363"/>
      <c r="F73" s="1363"/>
      <c r="G73" s="1363"/>
      <c r="H73" s="1363"/>
      <c r="I73" s="1363"/>
      <c r="J73" s="1364"/>
      <c r="K73" s="1349"/>
    </row>
    <row r="74" spans="1:11" s="1405" customFormat="1">
      <c r="A74" s="1401"/>
      <c r="B74" s="1401"/>
      <c r="C74" s="1401"/>
      <c r="D74" s="1401"/>
      <c r="E74" s="1401"/>
      <c r="F74" s="1401"/>
      <c r="G74" s="1402"/>
      <c r="H74" s="1402"/>
      <c r="I74" s="1402"/>
      <c r="J74" s="1403" t="s">
        <v>445</v>
      </c>
      <c r="K74" s="1404"/>
    </row>
  </sheetData>
  <phoneticPr fontId="9" type="noConversion"/>
  <printOptions horizontalCentered="1"/>
  <pageMargins left="0.25" right="0.25" top="0.6" bottom="0.25" header="0" footer="0"/>
  <pageSetup scale="95" orientation="portrait" horizontalDpi="4294967292" verticalDpi="4294967292" r:id="rId1"/>
  <headerFooter alignWithMargins="0">
    <oddHeader xml:space="preserve">&amp;C </oddHeader>
    <oddFooter xml:space="preserve">&amp;C </oddFooter>
  </headerFooter>
</worksheet>
</file>

<file path=xl/worksheets/sheet43.xml><?xml version="1.0" encoding="utf-8"?>
<worksheet xmlns="http://schemas.openxmlformats.org/spreadsheetml/2006/main" xmlns:r="http://schemas.openxmlformats.org/officeDocument/2006/relationships">
  <sheetPr syncVertical="1" syncRef="A1" transitionEvaluation="1" codeName="Sheet41">
    <tabColor rgb="FF92D050"/>
    <pageSetUpPr fitToPage="1"/>
  </sheetPr>
  <dimension ref="A1:BB182"/>
  <sheetViews>
    <sheetView showGridLines="0" zoomScale="104" zoomScaleNormal="104" workbookViewId="0"/>
  </sheetViews>
  <sheetFormatPr defaultColWidth="12.54296875" defaultRowHeight="15.5"/>
  <cols>
    <col min="1" max="1" width="4.81640625" style="1413" customWidth="1"/>
    <col min="2" max="2" width="6.1796875" style="1413" customWidth="1"/>
    <col min="3" max="3" width="19" style="1413" customWidth="1"/>
    <col min="4" max="4" width="14.7265625" style="1413" customWidth="1"/>
    <col min="5" max="7" width="16.453125" style="1413" customWidth="1"/>
    <col min="8" max="8" width="4.81640625" style="1413" customWidth="1"/>
    <col min="9" max="256" width="12.54296875" style="1413"/>
    <col min="257" max="257" width="4.81640625" style="1413" customWidth="1"/>
    <col min="258" max="258" width="6.1796875" style="1413" customWidth="1"/>
    <col min="259" max="259" width="19" style="1413" customWidth="1"/>
    <col min="260" max="260" width="14.7265625" style="1413" customWidth="1"/>
    <col min="261" max="263" width="16.453125" style="1413" customWidth="1"/>
    <col min="264" max="264" width="4.81640625" style="1413" customWidth="1"/>
    <col min="265" max="512" width="12.54296875" style="1413"/>
    <col min="513" max="513" width="4.81640625" style="1413" customWidth="1"/>
    <col min="514" max="514" width="6.1796875" style="1413" customWidth="1"/>
    <col min="515" max="515" width="19" style="1413" customWidth="1"/>
    <col min="516" max="516" width="14.7265625" style="1413" customWidth="1"/>
    <col min="517" max="519" width="16.453125" style="1413" customWidth="1"/>
    <col min="520" max="520" width="4.81640625" style="1413" customWidth="1"/>
    <col min="521" max="768" width="12.54296875" style="1413"/>
    <col min="769" max="769" width="4.81640625" style="1413" customWidth="1"/>
    <col min="770" max="770" width="6.1796875" style="1413" customWidth="1"/>
    <col min="771" max="771" width="19" style="1413" customWidth="1"/>
    <col min="772" max="772" width="14.7265625" style="1413" customWidth="1"/>
    <col min="773" max="775" width="16.453125" style="1413" customWidth="1"/>
    <col min="776" max="776" width="4.81640625" style="1413" customWidth="1"/>
    <col min="777" max="1024" width="12.54296875" style="1413"/>
    <col min="1025" max="1025" width="4.81640625" style="1413" customWidth="1"/>
    <col min="1026" max="1026" width="6.1796875" style="1413" customWidth="1"/>
    <col min="1027" max="1027" width="19" style="1413" customWidth="1"/>
    <col min="1028" max="1028" width="14.7265625" style="1413" customWidth="1"/>
    <col min="1029" max="1031" width="16.453125" style="1413" customWidth="1"/>
    <col min="1032" max="1032" width="4.81640625" style="1413" customWidth="1"/>
    <col min="1033" max="1280" width="12.54296875" style="1413"/>
    <col min="1281" max="1281" width="4.81640625" style="1413" customWidth="1"/>
    <col min="1282" max="1282" width="6.1796875" style="1413" customWidth="1"/>
    <col min="1283" max="1283" width="19" style="1413" customWidth="1"/>
    <col min="1284" max="1284" width="14.7265625" style="1413" customWidth="1"/>
    <col min="1285" max="1287" width="16.453125" style="1413" customWidth="1"/>
    <col min="1288" max="1288" width="4.81640625" style="1413" customWidth="1"/>
    <col min="1289" max="1536" width="12.54296875" style="1413"/>
    <col min="1537" max="1537" width="4.81640625" style="1413" customWidth="1"/>
    <col min="1538" max="1538" width="6.1796875" style="1413" customWidth="1"/>
    <col min="1539" max="1539" width="19" style="1413" customWidth="1"/>
    <col min="1540" max="1540" width="14.7265625" style="1413" customWidth="1"/>
    <col min="1541" max="1543" width="16.453125" style="1413" customWidth="1"/>
    <col min="1544" max="1544" width="4.81640625" style="1413" customWidth="1"/>
    <col min="1545" max="1792" width="12.54296875" style="1413"/>
    <col min="1793" max="1793" width="4.81640625" style="1413" customWidth="1"/>
    <col min="1794" max="1794" width="6.1796875" style="1413" customWidth="1"/>
    <col min="1795" max="1795" width="19" style="1413" customWidth="1"/>
    <col min="1796" max="1796" width="14.7265625" style="1413" customWidth="1"/>
    <col min="1797" max="1799" width="16.453125" style="1413" customWidth="1"/>
    <col min="1800" max="1800" width="4.81640625" style="1413" customWidth="1"/>
    <col min="1801" max="2048" width="12.54296875" style="1413"/>
    <col min="2049" max="2049" width="4.81640625" style="1413" customWidth="1"/>
    <col min="2050" max="2050" width="6.1796875" style="1413" customWidth="1"/>
    <col min="2051" max="2051" width="19" style="1413" customWidth="1"/>
    <col min="2052" max="2052" width="14.7265625" style="1413" customWidth="1"/>
    <col min="2053" max="2055" width="16.453125" style="1413" customWidth="1"/>
    <col min="2056" max="2056" width="4.81640625" style="1413" customWidth="1"/>
    <col min="2057" max="2304" width="12.54296875" style="1413"/>
    <col min="2305" max="2305" width="4.81640625" style="1413" customWidth="1"/>
    <col min="2306" max="2306" width="6.1796875" style="1413" customWidth="1"/>
    <col min="2307" max="2307" width="19" style="1413" customWidth="1"/>
    <col min="2308" max="2308" width="14.7265625" style="1413" customWidth="1"/>
    <col min="2309" max="2311" width="16.453125" style="1413" customWidth="1"/>
    <col min="2312" max="2312" width="4.81640625" style="1413" customWidth="1"/>
    <col min="2313" max="2560" width="12.54296875" style="1413"/>
    <col min="2561" max="2561" width="4.81640625" style="1413" customWidth="1"/>
    <col min="2562" max="2562" width="6.1796875" style="1413" customWidth="1"/>
    <col min="2563" max="2563" width="19" style="1413" customWidth="1"/>
    <col min="2564" max="2564" width="14.7265625" style="1413" customWidth="1"/>
    <col min="2565" max="2567" width="16.453125" style="1413" customWidth="1"/>
    <col min="2568" max="2568" width="4.81640625" style="1413" customWidth="1"/>
    <col min="2569" max="2816" width="12.54296875" style="1413"/>
    <col min="2817" max="2817" width="4.81640625" style="1413" customWidth="1"/>
    <col min="2818" max="2818" width="6.1796875" style="1413" customWidth="1"/>
    <col min="2819" max="2819" width="19" style="1413" customWidth="1"/>
    <col min="2820" max="2820" width="14.7265625" style="1413" customWidth="1"/>
    <col min="2821" max="2823" width="16.453125" style="1413" customWidth="1"/>
    <col min="2824" max="2824" width="4.81640625" style="1413" customWidth="1"/>
    <col min="2825" max="3072" width="12.54296875" style="1413"/>
    <col min="3073" max="3073" width="4.81640625" style="1413" customWidth="1"/>
    <col min="3074" max="3074" width="6.1796875" style="1413" customWidth="1"/>
    <col min="3075" max="3075" width="19" style="1413" customWidth="1"/>
    <col min="3076" max="3076" width="14.7265625" style="1413" customWidth="1"/>
    <col min="3077" max="3079" width="16.453125" style="1413" customWidth="1"/>
    <col min="3080" max="3080" width="4.81640625" style="1413" customWidth="1"/>
    <col min="3081" max="3328" width="12.54296875" style="1413"/>
    <col min="3329" max="3329" width="4.81640625" style="1413" customWidth="1"/>
    <col min="3330" max="3330" width="6.1796875" style="1413" customWidth="1"/>
    <col min="3331" max="3331" width="19" style="1413" customWidth="1"/>
    <col min="3332" max="3332" width="14.7265625" style="1413" customWidth="1"/>
    <col min="3333" max="3335" width="16.453125" style="1413" customWidth="1"/>
    <col min="3336" max="3336" width="4.81640625" style="1413" customWidth="1"/>
    <col min="3337" max="3584" width="12.54296875" style="1413"/>
    <col min="3585" max="3585" width="4.81640625" style="1413" customWidth="1"/>
    <col min="3586" max="3586" width="6.1796875" style="1413" customWidth="1"/>
    <col min="3587" max="3587" width="19" style="1413" customWidth="1"/>
    <col min="3588" max="3588" width="14.7265625" style="1413" customWidth="1"/>
    <col min="3589" max="3591" width="16.453125" style="1413" customWidth="1"/>
    <col min="3592" max="3592" width="4.81640625" style="1413" customWidth="1"/>
    <col min="3593" max="3840" width="12.54296875" style="1413"/>
    <col min="3841" max="3841" width="4.81640625" style="1413" customWidth="1"/>
    <col min="3842" max="3842" width="6.1796875" style="1413" customWidth="1"/>
    <col min="3843" max="3843" width="19" style="1413" customWidth="1"/>
    <col min="3844" max="3844" width="14.7265625" style="1413" customWidth="1"/>
    <col min="3845" max="3847" width="16.453125" style="1413" customWidth="1"/>
    <col min="3848" max="3848" width="4.81640625" style="1413" customWidth="1"/>
    <col min="3849" max="4096" width="12.54296875" style="1413"/>
    <col min="4097" max="4097" width="4.81640625" style="1413" customWidth="1"/>
    <col min="4098" max="4098" width="6.1796875" style="1413" customWidth="1"/>
    <col min="4099" max="4099" width="19" style="1413" customWidth="1"/>
    <col min="4100" max="4100" width="14.7265625" style="1413" customWidth="1"/>
    <col min="4101" max="4103" width="16.453125" style="1413" customWidth="1"/>
    <col min="4104" max="4104" width="4.81640625" style="1413" customWidth="1"/>
    <col min="4105" max="4352" width="12.54296875" style="1413"/>
    <col min="4353" max="4353" width="4.81640625" style="1413" customWidth="1"/>
    <col min="4354" max="4354" width="6.1796875" style="1413" customWidth="1"/>
    <col min="4355" max="4355" width="19" style="1413" customWidth="1"/>
    <col min="4356" max="4356" width="14.7265625" style="1413" customWidth="1"/>
    <col min="4357" max="4359" width="16.453125" style="1413" customWidth="1"/>
    <col min="4360" max="4360" width="4.81640625" style="1413" customWidth="1"/>
    <col min="4361" max="4608" width="12.54296875" style="1413"/>
    <col min="4609" max="4609" width="4.81640625" style="1413" customWidth="1"/>
    <col min="4610" max="4610" width="6.1796875" style="1413" customWidth="1"/>
    <col min="4611" max="4611" width="19" style="1413" customWidth="1"/>
    <col min="4612" max="4612" width="14.7265625" style="1413" customWidth="1"/>
    <col min="4613" max="4615" width="16.453125" style="1413" customWidth="1"/>
    <col min="4616" max="4616" width="4.81640625" style="1413" customWidth="1"/>
    <col min="4617" max="4864" width="12.54296875" style="1413"/>
    <col min="4865" max="4865" width="4.81640625" style="1413" customWidth="1"/>
    <col min="4866" max="4866" width="6.1796875" style="1413" customWidth="1"/>
    <col min="4867" max="4867" width="19" style="1413" customWidth="1"/>
    <col min="4868" max="4868" width="14.7265625" style="1413" customWidth="1"/>
    <col min="4869" max="4871" width="16.453125" style="1413" customWidth="1"/>
    <col min="4872" max="4872" width="4.81640625" style="1413" customWidth="1"/>
    <col min="4873" max="5120" width="12.54296875" style="1413"/>
    <col min="5121" max="5121" width="4.81640625" style="1413" customWidth="1"/>
    <col min="5122" max="5122" width="6.1796875" style="1413" customWidth="1"/>
    <col min="5123" max="5123" width="19" style="1413" customWidth="1"/>
    <col min="5124" max="5124" width="14.7265625" style="1413" customWidth="1"/>
    <col min="5125" max="5127" width="16.453125" style="1413" customWidth="1"/>
    <col min="5128" max="5128" width="4.81640625" style="1413" customWidth="1"/>
    <col min="5129" max="5376" width="12.54296875" style="1413"/>
    <col min="5377" max="5377" width="4.81640625" style="1413" customWidth="1"/>
    <col min="5378" max="5378" width="6.1796875" style="1413" customWidth="1"/>
    <col min="5379" max="5379" width="19" style="1413" customWidth="1"/>
    <col min="5380" max="5380" width="14.7265625" style="1413" customWidth="1"/>
    <col min="5381" max="5383" width="16.453125" style="1413" customWidth="1"/>
    <col min="5384" max="5384" width="4.81640625" style="1413" customWidth="1"/>
    <col min="5385" max="5632" width="12.54296875" style="1413"/>
    <col min="5633" max="5633" width="4.81640625" style="1413" customWidth="1"/>
    <col min="5634" max="5634" width="6.1796875" style="1413" customWidth="1"/>
    <col min="5635" max="5635" width="19" style="1413" customWidth="1"/>
    <col min="5636" max="5636" width="14.7265625" style="1413" customWidth="1"/>
    <col min="5637" max="5639" width="16.453125" style="1413" customWidth="1"/>
    <col min="5640" max="5640" width="4.81640625" style="1413" customWidth="1"/>
    <col min="5641" max="5888" width="12.54296875" style="1413"/>
    <col min="5889" max="5889" width="4.81640625" style="1413" customWidth="1"/>
    <col min="5890" max="5890" width="6.1796875" style="1413" customWidth="1"/>
    <col min="5891" max="5891" width="19" style="1413" customWidth="1"/>
    <col min="5892" max="5892" width="14.7265625" style="1413" customWidth="1"/>
    <col min="5893" max="5895" width="16.453125" style="1413" customWidth="1"/>
    <col min="5896" max="5896" width="4.81640625" style="1413" customWidth="1"/>
    <col min="5897" max="6144" width="12.54296875" style="1413"/>
    <col min="6145" max="6145" width="4.81640625" style="1413" customWidth="1"/>
    <col min="6146" max="6146" width="6.1796875" style="1413" customWidth="1"/>
    <col min="6147" max="6147" width="19" style="1413" customWidth="1"/>
    <col min="6148" max="6148" width="14.7265625" style="1413" customWidth="1"/>
    <col min="6149" max="6151" width="16.453125" style="1413" customWidth="1"/>
    <col min="6152" max="6152" width="4.81640625" style="1413" customWidth="1"/>
    <col min="6153" max="6400" width="12.54296875" style="1413"/>
    <col min="6401" max="6401" width="4.81640625" style="1413" customWidth="1"/>
    <col min="6402" max="6402" width="6.1796875" style="1413" customWidth="1"/>
    <col min="6403" max="6403" width="19" style="1413" customWidth="1"/>
    <col min="6404" max="6404" width="14.7265625" style="1413" customWidth="1"/>
    <col min="6405" max="6407" width="16.453125" style="1413" customWidth="1"/>
    <col min="6408" max="6408" width="4.81640625" style="1413" customWidth="1"/>
    <col min="6409" max="6656" width="12.54296875" style="1413"/>
    <col min="6657" max="6657" width="4.81640625" style="1413" customWidth="1"/>
    <col min="6658" max="6658" width="6.1796875" style="1413" customWidth="1"/>
    <col min="6659" max="6659" width="19" style="1413" customWidth="1"/>
    <col min="6660" max="6660" width="14.7265625" style="1413" customWidth="1"/>
    <col min="6661" max="6663" width="16.453125" style="1413" customWidth="1"/>
    <col min="6664" max="6664" width="4.81640625" style="1413" customWidth="1"/>
    <col min="6665" max="6912" width="12.54296875" style="1413"/>
    <col min="6913" max="6913" width="4.81640625" style="1413" customWidth="1"/>
    <col min="6914" max="6914" width="6.1796875" style="1413" customWidth="1"/>
    <col min="6915" max="6915" width="19" style="1413" customWidth="1"/>
    <col min="6916" max="6916" width="14.7265625" style="1413" customWidth="1"/>
    <col min="6917" max="6919" width="16.453125" style="1413" customWidth="1"/>
    <col min="6920" max="6920" width="4.81640625" style="1413" customWidth="1"/>
    <col min="6921" max="7168" width="12.54296875" style="1413"/>
    <col min="7169" max="7169" width="4.81640625" style="1413" customWidth="1"/>
    <col min="7170" max="7170" width="6.1796875" style="1413" customWidth="1"/>
    <col min="7171" max="7171" width="19" style="1413" customWidth="1"/>
    <col min="7172" max="7172" width="14.7265625" style="1413" customWidth="1"/>
    <col min="7173" max="7175" width="16.453125" style="1413" customWidth="1"/>
    <col min="7176" max="7176" width="4.81640625" style="1413" customWidth="1"/>
    <col min="7177" max="7424" width="12.54296875" style="1413"/>
    <col min="7425" max="7425" width="4.81640625" style="1413" customWidth="1"/>
    <col min="7426" max="7426" width="6.1796875" style="1413" customWidth="1"/>
    <col min="7427" max="7427" width="19" style="1413" customWidth="1"/>
    <col min="7428" max="7428" width="14.7265625" style="1413" customWidth="1"/>
    <col min="7429" max="7431" width="16.453125" style="1413" customWidth="1"/>
    <col min="7432" max="7432" width="4.81640625" style="1413" customWidth="1"/>
    <col min="7433" max="7680" width="12.54296875" style="1413"/>
    <col min="7681" max="7681" width="4.81640625" style="1413" customWidth="1"/>
    <col min="7682" max="7682" width="6.1796875" style="1413" customWidth="1"/>
    <col min="7683" max="7683" width="19" style="1413" customWidth="1"/>
    <col min="7684" max="7684" width="14.7265625" style="1413" customWidth="1"/>
    <col min="7685" max="7687" width="16.453125" style="1413" customWidth="1"/>
    <col min="7688" max="7688" width="4.81640625" style="1413" customWidth="1"/>
    <col min="7689" max="7936" width="12.54296875" style="1413"/>
    <col min="7937" max="7937" width="4.81640625" style="1413" customWidth="1"/>
    <col min="7938" max="7938" width="6.1796875" style="1413" customWidth="1"/>
    <col min="7939" max="7939" width="19" style="1413" customWidth="1"/>
    <col min="7940" max="7940" width="14.7265625" style="1413" customWidth="1"/>
    <col min="7941" max="7943" width="16.453125" style="1413" customWidth="1"/>
    <col min="7944" max="7944" width="4.81640625" style="1413" customWidth="1"/>
    <col min="7945" max="8192" width="12.54296875" style="1413"/>
    <col min="8193" max="8193" width="4.81640625" style="1413" customWidth="1"/>
    <col min="8194" max="8194" width="6.1796875" style="1413" customWidth="1"/>
    <col min="8195" max="8195" width="19" style="1413" customWidth="1"/>
    <col min="8196" max="8196" width="14.7265625" style="1413" customWidth="1"/>
    <col min="8197" max="8199" width="16.453125" style="1413" customWidth="1"/>
    <col min="8200" max="8200" width="4.81640625" style="1413" customWidth="1"/>
    <col min="8201" max="8448" width="12.54296875" style="1413"/>
    <col min="8449" max="8449" width="4.81640625" style="1413" customWidth="1"/>
    <col min="8450" max="8450" width="6.1796875" style="1413" customWidth="1"/>
    <col min="8451" max="8451" width="19" style="1413" customWidth="1"/>
    <col min="8452" max="8452" width="14.7265625" style="1413" customWidth="1"/>
    <col min="8453" max="8455" width="16.453125" style="1413" customWidth="1"/>
    <col min="8456" max="8456" width="4.81640625" style="1413" customWidth="1"/>
    <col min="8457" max="8704" width="12.54296875" style="1413"/>
    <col min="8705" max="8705" width="4.81640625" style="1413" customWidth="1"/>
    <col min="8706" max="8706" width="6.1796875" style="1413" customWidth="1"/>
    <col min="8707" max="8707" width="19" style="1413" customWidth="1"/>
    <col min="8708" max="8708" width="14.7265625" style="1413" customWidth="1"/>
    <col min="8709" max="8711" width="16.453125" style="1413" customWidth="1"/>
    <col min="8712" max="8712" width="4.81640625" style="1413" customWidth="1"/>
    <col min="8713" max="8960" width="12.54296875" style="1413"/>
    <col min="8961" max="8961" width="4.81640625" style="1413" customWidth="1"/>
    <col min="8962" max="8962" width="6.1796875" style="1413" customWidth="1"/>
    <col min="8963" max="8963" width="19" style="1413" customWidth="1"/>
    <col min="8964" max="8964" width="14.7265625" style="1413" customWidth="1"/>
    <col min="8965" max="8967" width="16.453125" style="1413" customWidth="1"/>
    <col min="8968" max="8968" width="4.81640625" style="1413" customWidth="1"/>
    <col min="8969" max="9216" width="12.54296875" style="1413"/>
    <col min="9217" max="9217" width="4.81640625" style="1413" customWidth="1"/>
    <col min="9218" max="9218" width="6.1796875" style="1413" customWidth="1"/>
    <col min="9219" max="9219" width="19" style="1413" customWidth="1"/>
    <col min="9220" max="9220" width="14.7265625" style="1413" customWidth="1"/>
    <col min="9221" max="9223" width="16.453125" style="1413" customWidth="1"/>
    <col min="9224" max="9224" width="4.81640625" style="1413" customWidth="1"/>
    <col min="9225" max="9472" width="12.54296875" style="1413"/>
    <col min="9473" max="9473" width="4.81640625" style="1413" customWidth="1"/>
    <col min="9474" max="9474" width="6.1796875" style="1413" customWidth="1"/>
    <col min="9475" max="9475" width="19" style="1413" customWidth="1"/>
    <col min="9476" max="9476" width="14.7265625" style="1413" customWidth="1"/>
    <col min="9477" max="9479" width="16.453125" style="1413" customWidth="1"/>
    <col min="9480" max="9480" width="4.81640625" style="1413" customWidth="1"/>
    <col min="9481" max="9728" width="12.54296875" style="1413"/>
    <col min="9729" max="9729" width="4.81640625" style="1413" customWidth="1"/>
    <col min="9730" max="9730" width="6.1796875" style="1413" customWidth="1"/>
    <col min="9731" max="9731" width="19" style="1413" customWidth="1"/>
    <col min="9732" max="9732" width="14.7265625" style="1413" customWidth="1"/>
    <col min="9733" max="9735" width="16.453125" style="1413" customWidth="1"/>
    <col min="9736" max="9736" width="4.81640625" style="1413" customWidth="1"/>
    <col min="9737" max="9984" width="12.54296875" style="1413"/>
    <col min="9985" max="9985" width="4.81640625" style="1413" customWidth="1"/>
    <col min="9986" max="9986" width="6.1796875" style="1413" customWidth="1"/>
    <col min="9987" max="9987" width="19" style="1413" customWidth="1"/>
    <col min="9988" max="9988" width="14.7265625" style="1413" customWidth="1"/>
    <col min="9989" max="9991" width="16.453125" style="1413" customWidth="1"/>
    <col min="9992" max="9992" width="4.81640625" style="1413" customWidth="1"/>
    <col min="9993" max="10240" width="12.54296875" style="1413"/>
    <col min="10241" max="10241" width="4.81640625" style="1413" customWidth="1"/>
    <col min="10242" max="10242" width="6.1796875" style="1413" customWidth="1"/>
    <col min="10243" max="10243" width="19" style="1413" customWidth="1"/>
    <col min="10244" max="10244" width="14.7265625" style="1413" customWidth="1"/>
    <col min="10245" max="10247" width="16.453125" style="1413" customWidth="1"/>
    <col min="10248" max="10248" width="4.81640625" style="1413" customWidth="1"/>
    <col min="10249" max="10496" width="12.54296875" style="1413"/>
    <col min="10497" max="10497" width="4.81640625" style="1413" customWidth="1"/>
    <col min="10498" max="10498" width="6.1796875" style="1413" customWidth="1"/>
    <col min="10499" max="10499" width="19" style="1413" customWidth="1"/>
    <col min="10500" max="10500" width="14.7265625" style="1413" customWidth="1"/>
    <col min="10501" max="10503" width="16.453125" style="1413" customWidth="1"/>
    <col min="10504" max="10504" width="4.81640625" style="1413" customWidth="1"/>
    <col min="10505" max="10752" width="12.54296875" style="1413"/>
    <col min="10753" max="10753" width="4.81640625" style="1413" customWidth="1"/>
    <col min="10754" max="10754" width="6.1796875" style="1413" customWidth="1"/>
    <col min="10755" max="10755" width="19" style="1413" customWidth="1"/>
    <col min="10756" max="10756" width="14.7265625" style="1413" customWidth="1"/>
    <col min="10757" max="10759" width="16.453125" style="1413" customWidth="1"/>
    <col min="10760" max="10760" width="4.81640625" style="1413" customWidth="1"/>
    <col min="10761" max="11008" width="12.54296875" style="1413"/>
    <col min="11009" max="11009" width="4.81640625" style="1413" customWidth="1"/>
    <col min="11010" max="11010" width="6.1796875" style="1413" customWidth="1"/>
    <col min="11011" max="11011" width="19" style="1413" customWidth="1"/>
    <col min="11012" max="11012" width="14.7265625" style="1413" customWidth="1"/>
    <col min="11013" max="11015" width="16.453125" style="1413" customWidth="1"/>
    <col min="11016" max="11016" width="4.81640625" style="1413" customWidth="1"/>
    <col min="11017" max="11264" width="12.54296875" style="1413"/>
    <col min="11265" max="11265" width="4.81640625" style="1413" customWidth="1"/>
    <col min="11266" max="11266" width="6.1796875" style="1413" customWidth="1"/>
    <col min="11267" max="11267" width="19" style="1413" customWidth="1"/>
    <col min="11268" max="11268" width="14.7265625" style="1413" customWidth="1"/>
    <col min="11269" max="11271" width="16.453125" style="1413" customWidth="1"/>
    <col min="11272" max="11272" width="4.81640625" style="1413" customWidth="1"/>
    <col min="11273" max="11520" width="12.54296875" style="1413"/>
    <col min="11521" max="11521" width="4.81640625" style="1413" customWidth="1"/>
    <col min="11522" max="11522" width="6.1796875" style="1413" customWidth="1"/>
    <col min="11523" max="11523" width="19" style="1413" customWidth="1"/>
    <col min="11524" max="11524" width="14.7265625" style="1413" customWidth="1"/>
    <col min="11525" max="11527" width="16.453125" style="1413" customWidth="1"/>
    <col min="11528" max="11528" width="4.81640625" style="1413" customWidth="1"/>
    <col min="11529" max="11776" width="12.54296875" style="1413"/>
    <col min="11777" max="11777" width="4.81640625" style="1413" customWidth="1"/>
    <col min="11778" max="11778" width="6.1796875" style="1413" customWidth="1"/>
    <col min="11779" max="11779" width="19" style="1413" customWidth="1"/>
    <col min="11780" max="11780" width="14.7265625" style="1413" customWidth="1"/>
    <col min="11781" max="11783" width="16.453125" style="1413" customWidth="1"/>
    <col min="11784" max="11784" width="4.81640625" style="1413" customWidth="1"/>
    <col min="11785" max="12032" width="12.54296875" style="1413"/>
    <col min="12033" max="12033" width="4.81640625" style="1413" customWidth="1"/>
    <col min="12034" max="12034" width="6.1796875" style="1413" customWidth="1"/>
    <col min="12035" max="12035" width="19" style="1413" customWidth="1"/>
    <col min="12036" max="12036" width="14.7265625" style="1413" customWidth="1"/>
    <col min="12037" max="12039" width="16.453125" style="1413" customWidth="1"/>
    <col min="12040" max="12040" width="4.81640625" style="1413" customWidth="1"/>
    <col min="12041" max="12288" width="12.54296875" style="1413"/>
    <col min="12289" max="12289" width="4.81640625" style="1413" customWidth="1"/>
    <col min="12290" max="12290" width="6.1796875" style="1413" customWidth="1"/>
    <col min="12291" max="12291" width="19" style="1413" customWidth="1"/>
    <col min="12292" max="12292" width="14.7265625" style="1413" customWidth="1"/>
    <col min="12293" max="12295" width="16.453125" style="1413" customWidth="1"/>
    <col min="12296" max="12296" width="4.81640625" style="1413" customWidth="1"/>
    <col min="12297" max="12544" width="12.54296875" style="1413"/>
    <col min="12545" max="12545" width="4.81640625" style="1413" customWidth="1"/>
    <col min="12546" max="12546" width="6.1796875" style="1413" customWidth="1"/>
    <col min="12547" max="12547" width="19" style="1413" customWidth="1"/>
    <col min="12548" max="12548" width="14.7265625" style="1413" customWidth="1"/>
    <col min="12549" max="12551" width="16.453125" style="1413" customWidth="1"/>
    <col min="12552" max="12552" width="4.81640625" style="1413" customWidth="1"/>
    <col min="12553" max="12800" width="12.54296875" style="1413"/>
    <col min="12801" max="12801" width="4.81640625" style="1413" customWidth="1"/>
    <col min="12802" max="12802" width="6.1796875" style="1413" customWidth="1"/>
    <col min="12803" max="12803" width="19" style="1413" customWidth="1"/>
    <col min="12804" max="12804" width="14.7265625" style="1413" customWidth="1"/>
    <col min="12805" max="12807" width="16.453125" style="1413" customWidth="1"/>
    <col min="12808" max="12808" width="4.81640625" style="1413" customWidth="1"/>
    <col min="12809" max="13056" width="12.54296875" style="1413"/>
    <col min="13057" max="13057" width="4.81640625" style="1413" customWidth="1"/>
    <col min="13058" max="13058" width="6.1796875" style="1413" customWidth="1"/>
    <col min="13059" max="13059" width="19" style="1413" customWidth="1"/>
    <col min="13060" max="13060" width="14.7265625" style="1413" customWidth="1"/>
    <col min="13061" max="13063" width="16.453125" style="1413" customWidth="1"/>
    <col min="13064" max="13064" width="4.81640625" style="1413" customWidth="1"/>
    <col min="13065" max="13312" width="12.54296875" style="1413"/>
    <col min="13313" max="13313" width="4.81640625" style="1413" customWidth="1"/>
    <col min="13314" max="13314" width="6.1796875" style="1413" customWidth="1"/>
    <col min="13315" max="13315" width="19" style="1413" customWidth="1"/>
    <col min="13316" max="13316" width="14.7265625" style="1413" customWidth="1"/>
    <col min="13317" max="13319" width="16.453125" style="1413" customWidth="1"/>
    <col min="13320" max="13320" width="4.81640625" style="1413" customWidth="1"/>
    <col min="13321" max="13568" width="12.54296875" style="1413"/>
    <col min="13569" max="13569" width="4.81640625" style="1413" customWidth="1"/>
    <col min="13570" max="13570" width="6.1796875" style="1413" customWidth="1"/>
    <col min="13571" max="13571" width="19" style="1413" customWidth="1"/>
    <col min="13572" max="13572" width="14.7265625" style="1413" customWidth="1"/>
    <col min="13573" max="13575" width="16.453125" style="1413" customWidth="1"/>
    <col min="13576" max="13576" width="4.81640625" style="1413" customWidth="1"/>
    <col min="13577" max="13824" width="12.54296875" style="1413"/>
    <col min="13825" max="13825" width="4.81640625" style="1413" customWidth="1"/>
    <col min="13826" max="13826" width="6.1796875" style="1413" customWidth="1"/>
    <col min="13827" max="13827" width="19" style="1413" customWidth="1"/>
    <col min="13828" max="13828" width="14.7265625" style="1413" customWidth="1"/>
    <col min="13829" max="13831" width="16.453125" style="1413" customWidth="1"/>
    <col min="13832" max="13832" width="4.81640625" style="1413" customWidth="1"/>
    <col min="13833" max="14080" width="12.54296875" style="1413"/>
    <col min="14081" max="14081" width="4.81640625" style="1413" customWidth="1"/>
    <col min="14082" max="14082" width="6.1796875" style="1413" customWidth="1"/>
    <col min="14083" max="14083" width="19" style="1413" customWidth="1"/>
    <col min="14084" max="14084" width="14.7265625" style="1413" customWidth="1"/>
    <col min="14085" max="14087" width="16.453125" style="1413" customWidth="1"/>
    <col min="14088" max="14088" width="4.81640625" style="1413" customWidth="1"/>
    <col min="14089" max="14336" width="12.54296875" style="1413"/>
    <col min="14337" max="14337" width="4.81640625" style="1413" customWidth="1"/>
    <col min="14338" max="14338" width="6.1796875" style="1413" customWidth="1"/>
    <col min="14339" max="14339" width="19" style="1413" customWidth="1"/>
    <col min="14340" max="14340" width="14.7265625" style="1413" customWidth="1"/>
    <col min="14341" max="14343" width="16.453125" style="1413" customWidth="1"/>
    <col min="14344" max="14344" width="4.81640625" style="1413" customWidth="1"/>
    <col min="14345" max="14592" width="12.54296875" style="1413"/>
    <col min="14593" max="14593" width="4.81640625" style="1413" customWidth="1"/>
    <col min="14594" max="14594" width="6.1796875" style="1413" customWidth="1"/>
    <col min="14595" max="14595" width="19" style="1413" customWidth="1"/>
    <col min="14596" max="14596" width="14.7265625" style="1413" customWidth="1"/>
    <col min="14597" max="14599" width="16.453125" style="1413" customWidth="1"/>
    <col min="14600" max="14600" width="4.81640625" style="1413" customWidth="1"/>
    <col min="14601" max="14848" width="12.54296875" style="1413"/>
    <col min="14849" max="14849" width="4.81640625" style="1413" customWidth="1"/>
    <col min="14850" max="14850" width="6.1796875" style="1413" customWidth="1"/>
    <col min="14851" max="14851" width="19" style="1413" customWidth="1"/>
    <col min="14852" max="14852" width="14.7265625" style="1413" customWidth="1"/>
    <col min="14853" max="14855" width="16.453125" style="1413" customWidth="1"/>
    <col min="14856" max="14856" width="4.81640625" style="1413" customWidth="1"/>
    <col min="14857" max="15104" width="12.54296875" style="1413"/>
    <col min="15105" max="15105" width="4.81640625" style="1413" customWidth="1"/>
    <col min="15106" max="15106" width="6.1796875" style="1413" customWidth="1"/>
    <col min="15107" max="15107" width="19" style="1413" customWidth="1"/>
    <col min="15108" max="15108" width="14.7265625" style="1413" customWidth="1"/>
    <col min="15109" max="15111" width="16.453125" style="1413" customWidth="1"/>
    <col min="15112" max="15112" width="4.81640625" style="1413" customWidth="1"/>
    <col min="15113" max="15360" width="12.54296875" style="1413"/>
    <col min="15361" max="15361" width="4.81640625" style="1413" customWidth="1"/>
    <col min="15362" max="15362" width="6.1796875" style="1413" customWidth="1"/>
    <col min="15363" max="15363" width="19" style="1413" customWidth="1"/>
    <col min="15364" max="15364" width="14.7265625" style="1413" customWidth="1"/>
    <col min="15365" max="15367" width="16.453125" style="1413" customWidth="1"/>
    <col min="15368" max="15368" width="4.81640625" style="1413" customWidth="1"/>
    <col min="15369" max="15616" width="12.54296875" style="1413"/>
    <col min="15617" max="15617" width="4.81640625" style="1413" customWidth="1"/>
    <col min="15618" max="15618" width="6.1796875" style="1413" customWidth="1"/>
    <col min="15619" max="15619" width="19" style="1413" customWidth="1"/>
    <col min="15620" max="15620" width="14.7265625" style="1413" customWidth="1"/>
    <col min="15621" max="15623" width="16.453125" style="1413" customWidth="1"/>
    <col min="15624" max="15624" width="4.81640625" style="1413" customWidth="1"/>
    <col min="15625" max="15872" width="12.54296875" style="1413"/>
    <col min="15873" max="15873" width="4.81640625" style="1413" customWidth="1"/>
    <col min="15874" max="15874" width="6.1796875" style="1413" customWidth="1"/>
    <col min="15875" max="15875" width="19" style="1413" customWidth="1"/>
    <col min="15876" max="15876" width="14.7265625" style="1413" customWidth="1"/>
    <col min="15877" max="15879" width="16.453125" style="1413" customWidth="1"/>
    <col min="15880" max="15880" width="4.81640625" style="1413" customWidth="1"/>
    <col min="15881" max="16128" width="12.54296875" style="1413"/>
    <col min="16129" max="16129" width="4.81640625" style="1413" customWidth="1"/>
    <col min="16130" max="16130" width="6.1796875" style="1413" customWidth="1"/>
    <col min="16131" max="16131" width="19" style="1413" customWidth="1"/>
    <col min="16132" max="16132" width="14.7265625" style="1413" customWidth="1"/>
    <col min="16133" max="16135" width="16.453125" style="1413" customWidth="1"/>
    <col min="16136" max="16136" width="4.81640625" style="1413" customWidth="1"/>
    <col min="16137" max="16384" width="12.54296875" style="1413"/>
  </cols>
  <sheetData>
    <row r="1" spans="1:40" s="1409" customFormat="1" ht="11.25" customHeight="1" thickBot="1">
      <c r="A1" s="1406" t="str">
        <f>'Annual Report'!$A$2</f>
        <v>Road Initials:    GTC           Year  2013</v>
      </c>
      <c r="B1" s="1407"/>
      <c r="C1" s="1407"/>
      <c r="D1" s="1407"/>
      <c r="E1" s="1407"/>
      <c r="F1" s="1407"/>
      <c r="G1" s="1407"/>
      <c r="H1" s="1408">
        <v>37</v>
      </c>
    </row>
    <row r="2" spans="1:40" ht="10.5" customHeight="1">
      <c r="A2" s="1410" t="s">
        <v>446</v>
      </c>
      <c r="B2" s="1411"/>
      <c r="C2" s="1411"/>
      <c r="D2" s="1411"/>
      <c r="E2" s="1411"/>
      <c r="F2" s="1411"/>
      <c r="G2" s="1411"/>
      <c r="H2" s="1412"/>
    </row>
    <row r="3" spans="1:40" ht="10.5" customHeight="1">
      <c r="A3" s="1414" t="s">
        <v>1273</v>
      </c>
      <c r="B3" s="1415"/>
      <c r="C3" s="1415"/>
      <c r="D3" s="1415"/>
      <c r="E3" s="1415"/>
      <c r="F3" s="1415"/>
      <c r="G3" s="1415"/>
      <c r="H3" s="1416"/>
    </row>
    <row r="4" spans="1:40" s="1421" customFormat="1" ht="9.75" customHeight="1">
      <c r="A4" s="2636" t="s">
        <v>963</v>
      </c>
      <c r="B4" s="1418" t="s">
        <v>1789</v>
      </c>
      <c r="C4" s="1419"/>
      <c r="D4" s="1419"/>
      <c r="E4" s="1419"/>
      <c r="F4" s="1419"/>
      <c r="G4" s="1419"/>
      <c r="H4" s="1420"/>
    </row>
    <row r="5" spans="1:40" s="1421" customFormat="1" ht="9.75" customHeight="1">
      <c r="A5" s="1417"/>
      <c r="B5" s="1418" t="s">
        <v>486</v>
      </c>
      <c r="C5" s="1419"/>
      <c r="D5" s="1419"/>
      <c r="E5" s="1419"/>
      <c r="F5" s="1419"/>
      <c r="G5" s="1419"/>
      <c r="H5" s="1420"/>
    </row>
    <row r="6" spans="1:40" s="1421" customFormat="1" ht="9.75" customHeight="1">
      <c r="A6" s="1417"/>
      <c r="B6" s="1418" t="s">
        <v>1638</v>
      </c>
      <c r="C6" s="1419"/>
      <c r="D6" s="1419"/>
      <c r="E6" s="1419"/>
      <c r="F6" s="1419"/>
      <c r="G6" s="1419"/>
      <c r="H6" s="1420"/>
    </row>
    <row r="7" spans="1:40" s="1421" customFormat="1" ht="9.75" customHeight="1">
      <c r="A7" s="1417"/>
      <c r="B7" s="1418" t="s">
        <v>487</v>
      </c>
      <c r="C7" s="1419"/>
      <c r="D7" s="1419"/>
      <c r="E7" s="1419"/>
      <c r="F7" s="1419"/>
      <c r="G7" s="1419"/>
      <c r="H7" s="1420"/>
    </row>
    <row r="8" spans="1:40" s="1421" customFormat="1" ht="9.75" customHeight="1">
      <c r="A8" s="1417"/>
      <c r="B8" s="1418" t="s">
        <v>488</v>
      </c>
      <c r="C8" s="1422"/>
      <c r="D8" s="1423"/>
      <c r="E8" s="1423"/>
      <c r="F8" s="1423"/>
      <c r="G8" s="1423"/>
      <c r="H8" s="1420"/>
      <c r="U8" s="1424"/>
      <c r="V8" s="1425"/>
      <c r="W8" s="1425"/>
      <c r="X8" s="1425"/>
      <c r="Y8" s="1425"/>
      <c r="Z8" s="1425"/>
      <c r="AA8" s="1425"/>
      <c r="AH8" s="1424"/>
      <c r="AI8" s="1425"/>
      <c r="AJ8" s="1425"/>
      <c r="AK8" s="1425"/>
      <c r="AL8" s="1425"/>
      <c r="AM8" s="1425"/>
      <c r="AN8" s="1425"/>
    </row>
    <row r="9" spans="1:40" s="1421" customFormat="1" ht="9.75" customHeight="1">
      <c r="A9" s="1417"/>
      <c r="B9" s="1418" t="s">
        <v>1639</v>
      </c>
      <c r="C9" s="1419"/>
      <c r="D9" s="1419"/>
      <c r="E9" s="1419"/>
      <c r="F9" s="1419"/>
      <c r="G9" s="1419"/>
      <c r="H9" s="1420"/>
    </row>
    <row r="10" spans="1:40" s="1421" customFormat="1" ht="9.75" customHeight="1">
      <c r="A10" s="1417"/>
      <c r="B10" s="1418" t="s">
        <v>489</v>
      </c>
      <c r="C10" s="1419"/>
      <c r="D10" s="1419"/>
      <c r="E10" s="1419"/>
      <c r="F10" s="1419"/>
      <c r="G10" s="1419"/>
      <c r="H10" s="1420"/>
    </row>
    <row r="11" spans="1:40" s="1421" customFormat="1" ht="9.75" customHeight="1">
      <c r="A11" s="1417"/>
      <c r="B11" s="1418" t="s">
        <v>490</v>
      </c>
      <c r="C11" s="1419"/>
      <c r="D11" s="1419"/>
      <c r="E11" s="1419"/>
      <c r="F11" s="1419"/>
      <c r="G11" s="1419"/>
      <c r="H11" s="1420"/>
    </row>
    <row r="12" spans="1:40" s="1421" customFormat="1" ht="9.75" customHeight="1">
      <c r="A12" s="1417"/>
      <c r="B12" s="1418" t="s">
        <v>491</v>
      </c>
      <c r="C12" s="1419"/>
      <c r="D12" s="1419"/>
      <c r="E12" s="1419"/>
      <c r="F12" s="1419"/>
      <c r="G12" s="1419"/>
      <c r="H12" s="1420"/>
    </row>
    <row r="13" spans="1:40" s="1421" customFormat="1" ht="9.75" customHeight="1">
      <c r="A13" s="2636" t="s">
        <v>966</v>
      </c>
      <c r="B13" s="1418" t="s">
        <v>1790</v>
      </c>
      <c r="C13" s="1422"/>
      <c r="D13" s="1423"/>
      <c r="E13" s="1423"/>
      <c r="F13" s="1423"/>
      <c r="G13" s="1423"/>
      <c r="H13" s="1420"/>
      <c r="U13" s="1424"/>
      <c r="V13" s="1425"/>
      <c r="W13" s="1425"/>
      <c r="X13" s="1425"/>
      <c r="Y13" s="1425"/>
      <c r="Z13" s="1425"/>
      <c r="AA13" s="1425"/>
      <c r="AH13" s="1424"/>
      <c r="AI13" s="1425"/>
      <c r="AJ13" s="1425"/>
      <c r="AK13" s="1425"/>
      <c r="AL13" s="1425"/>
      <c r="AM13" s="1425"/>
      <c r="AN13" s="1425"/>
    </row>
    <row r="14" spans="1:40" s="1421" customFormat="1" ht="9.75" customHeight="1">
      <c r="A14" s="1417"/>
      <c r="B14" s="1418" t="s">
        <v>492</v>
      </c>
      <c r="C14" s="1422"/>
      <c r="D14" s="1423"/>
      <c r="E14" s="1423"/>
      <c r="F14" s="1423"/>
      <c r="G14" s="1423"/>
      <c r="H14" s="1420"/>
      <c r="U14" s="1424"/>
      <c r="V14" s="1425"/>
      <c r="W14" s="1425"/>
      <c r="X14" s="1425"/>
      <c r="Y14" s="1425"/>
      <c r="Z14" s="1425"/>
      <c r="AA14" s="1425"/>
      <c r="AH14" s="1424"/>
      <c r="AI14" s="1425"/>
      <c r="AJ14" s="1425"/>
      <c r="AK14" s="1425"/>
      <c r="AL14" s="1425"/>
      <c r="AM14" s="1425"/>
      <c r="AN14" s="1425"/>
    </row>
    <row r="15" spans="1:40" s="1421" customFormat="1" ht="9.75" customHeight="1">
      <c r="A15" s="2636" t="s">
        <v>967</v>
      </c>
      <c r="B15" s="1418" t="s">
        <v>1791</v>
      </c>
      <c r="C15" s="1422"/>
      <c r="D15" s="1423"/>
      <c r="E15" s="1423"/>
      <c r="F15" s="1423"/>
      <c r="G15" s="1423"/>
      <c r="H15" s="1420"/>
      <c r="U15" s="1424"/>
      <c r="V15" s="1425"/>
      <c r="W15" s="1425"/>
      <c r="X15" s="1425"/>
      <c r="Y15" s="1425"/>
      <c r="Z15" s="1425"/>
      <c r="AA15" s="1425"/>
      <c r="AH15" s="1424"/>
      <c r="AI15" s="1425"/>
      <c r="AJ15" s="1425"/>
      <c r="AK15" s="1425"/>
      <c r="AL15" s="1425"/>
      <c r="AM15" s="1425"/>
      <c r="AN15" s="1425"/>
    </row>
    <row r="16" spans="1:40" s="1421" customFormat="1" ht="9.75" customHeight="1">
      <c r="A16" s="1417"/>
      <c r="B16" s="1418" t="s">
        <v>1640</v>
      </c>
      <c r="C16" s="1422"/>
      <c r="D16" s="1423"/>
      <c r="E16" s="1423"/>
      <c r="F16" s="1423"/>
      <c r="G16" s="1423"/>
      <c r="H16" s="1420"/>
      <c r="U16" s="1424"/>
      <c r="V16" s="1425"/>
      <c r="W16" s="1425"/>
      <c r="X16" s="1425"/>
      <c r="Y16" s="1425"/>
      <c r="Z16" s="1425"/>
      <c r="AA16" s="1425"/>
      <c r="AH16" s="1424"/>
      <c r="AI16" s="1425"/>
      <c r="AJ16" s="1425"/>
      <c r="AK16" s="1425"/>
      <c r="AL16" s="1425"/>
      <c r="AM16" s="1425"/>
      <c r="AN16" s="1425"/>
    </row>
    <row r="17" spans="1:41" s="1421" customFormat="1" ht="9.75" customHeight="1">
      <c r="A17" s="2636" t="s">
        <v>1347</v>
      </c>
      <c r="B17" s="1418" t="s">
        <v>1792</v>
      </c>
      <c r="C17" s="1422"/>
      <c r="D17" s="1423"/>
      <c r="E17" s="1423"/>
      <c r="F17" s="1423"/>
      <c r="G17" s="1423"/>
      <c r="H17" s="1420"/>
      <c r="U17" s="1424"/>
      <c r="V17" s="1425"/>
      <c r="W17" s="1425"/>
      <c r="X17" s="1425"/>
      <c r="Y17" s="1425"/>
      <c r="Z17" s="1425"/>
      <c r="AA17" s="1425"/>
      <c r="AH17" s="1424"/>
      <c r="AI17" s="1425"/>
      <c r="AJ17" s="1425"/>
      <c r="AK17" s="1425"/>
      <c r="AL17" s="1425"/>
      <c r="AM17" s="1425"/>
      <c r="AN17" s="1425"/>
    </row>
    <row r="18" spans="1:41" s="1421" customFormat="1" ht="9.75" customHeight="1">
      <c r="A18" s="1426"/>
      <c r="B18" s="1418" t="s">
        <v>452</v>
      </c>
      <c r="C18" s="1419"/>
      <c r="D18" s="1419"/>
      <c r="E18" s="1419"/>
      <c r="F18" s="1419"/>
      <c r="G18" s="1419"/>
      <c r="H18" s="1420"/>
    </row>
    <row r="19" spans="1:41" s="1421" customFormat="1" ht="10.15" customHeight="1">
      <c r="A19" s="1426"/>
      <c r="B19" s="1418"/>
      <c r="C19" s="1419"/>
      <c r="D19" s="1419"/>
      <c r="E19" s="1419"/>
      <c r="F19" s="1419"/>
      <c r="G19" s="1419"/>
      <c r="H19" s="1420"/>
    </row>
    <row r="20" spans="1:41" ht="12" customHeight="1">
      <c r="A20" s="1427"/>
      <c r="B20" s="1428"/>
      <c r="C20" s="1429"/>
      <c r="D20" s="1430"/>
      <c r="E20" s="1431" t="s">
        <v>1025</v>
      </c>
      <c r="F20" s="1432"/>
      <c r="G20" s="1433" t="s">
        <v>453</v>
      </c>
      <c r="H20" s="1434" t="s">
        <v>704</v>
      </c>
      <c r="K20" s="1435"/>
      <c r="L20" s="1435"/>
      <c r="M20" s="1435"/>
      <c r="N20" s="1435"/>
      <c r="O20" s="1435"/>
      <c r="U20" s="1436"/>
      <c r="V20" s="1435"/>
      <c r="W20" s="1435"/>
      <c r="X20" s="1435"/>
      <c r="Y20" s="1435"/>
      <c r="Z20" s="1435"/>
      <c r="AA20" s="1435"/>
      <c r="AH20" s="1436"/>
      <c r="AI20" s="1435"/>
      <c r="AJ20" s="1435"/>
      <c r="AK20" s="1435"/>
      <c r="AL20" s="1435"/>
      <c r="AM20" s="1435"/>
      <c r="AN20" s="1435"/>
    </row>
    <row r="21" spans="1:41" ht="12" customHeight="1">
      <c r="A21" s="1437" t="s">
        <v>454</v>
      </c>
      <c r="B21" s="1438"/>
      <c r="C21" s="1422"/>
      <c r="D21" s="1439"/>
      <c r="E21" s="1440" t="s">
        <v>720</v>
      </c>
      <c r="F21" s="1441" t="s">
        <v>455</v>
      </c>
      <c r="G21" s="1441" t="s">
        <v>456</v>
      </c>
      <c r="H21" s="1442" t="s">
        <v>750</v>
      </c>
      <c r="K21" s="1435"/>
      <c r="L21" s="1435"/>
      <c r="M21" s="1435"/>
      <c r="N21" s="1435"/>
      <c r="O21" s="1435"/>
      <c r="U21" s="1436"/>
      <c r="V21" s="1435"/>
      <c r="W21" s="1435"/>
      <c r="X21" s="1435"/>
      <c r="Y21" s="1435"/>
      <c r="Z21" s="1435"/>
      <c r="AA21" s="1435"/>
      <c r="AH21" s="1436"/>
      <c r="AI21" s="1435"/>
      <c r="AJ21" s="1435"/>
      <c r="AK21" s="1435"/>
      <c r="AL21" s="1435"/>
      <c r="AM21" s="1435"/>
      <c r="AN21" s="1435"/>
    </row>
    <row r="22" spans="1:41" ht="12" customHeight="1">
      <c r="A22" s="1437" t="s">
        <v>750</v>
      </c>
      <c r="B22" s="1438"/>
      <c r="C22" s="1443" t="s">
        <v>509</v>
      </c>
      <c r="D22" s="1444"/>
      <c r="E22" s="1445" t="s">
        <v>639</v>
      </c>
      <c r="F22" s="1446" t="s">
        <v>639</v>
      </c>
      <c r="G22" s="1446" t="s">
        <v>457</v>
      </c>
      <c r="H22" s="1442"/>
      <c r="K22" s="1435"/>
      <c r="L22" s="1435"/>
      <c r="M22" s="1435"/>
      <c r="N22" s="1435"/>
      <c r="O22" s="1435"/>
      <c r="U22" s="1436"/>
      <c r="V22" s="1435"/>
      <c r="W22" s="1435"/>
      <c r="X22" s="1435"/>
      <c r="Y22" s="1435"/>
      <c r="Z22" s="1435"/>
      <c r="AA22" s="1435"/>
      <c r="AH22" s="1436"/>
      <c r="AI22" s="1435"/>
      <c r="AJ22" s="1435"/>
      <c r="AK22" s="1435"/>
      <c r="AL22" s="1435"/>
      <c r="AM22" s="1435"/>
      <c r="AN22" s="1435"/>
    </row>
    <row r="23" spans="1:41" ht="12" customHeight="1" thickBot="1">
      <c r="A23" s="1447"/>
      <c r="B23" s="1448"/>
      <c r="C23" s="1449" t="s">
        <v>756</v>
      </c>
      <c r="D23" s="1450"/>
      <c r="E23" s="1451" t="s">
        <v>757</v>
      </c>
      <c r="F23" s="1452" t="s">
        <v>640</v>
      </c>
      <c r="G23" s="1452" t="s">
        <v>641</v>
      </c>
      <c r="H23" s="1453" t="s">
        <v>1200</v>
      </c>
      <c r="K23" s="1435"/>
      <c r="L23" s="1435"/>
      <c r="M23" s="1435"/>
      <c r="N23" s="1435"/>
      <c r="O23" s="1435"/>
      <c r="U23" s="1436"/>
      <c r="V23" s="1435"/>
      <c r="W23" s="1435"/>
      <c r="X23" s="1435"/>
      <c r="Y23" s="1435"/>
      <c r="Z23" s="1435"/>
      <c r="AA23" s="1435"/>
      <c r="AH23" s="1436"/>
      <c r="AI23" s="1435"/>
      <c r="AJ23" s="1435"/>
      <c r="AK23" s="1435"/>
      <c r="AL23" s="1435"/>
      <c r="AM23" s="1435"/>
      <c r="AN23" s="1435"/>
      <c r="AO23" s="1435"/>
    </row>
    <row r="24" spans="1:41" ht="13.5" customHeight="1">
      <c r="A24" s="1454"/>
      <c r="B24" s="1455"/>
      <c r="C24" s="1443" t="s">
        <v>1030</v>
      </c>
      <c r="D24" s="1444"/>
      <c r="E24" s="1456"/>
      <c r="F24" s="1457"/>
      <c r="G24" s="1458"/>
      <c r="H24" s="1459"/>
      <c r="K24" s="1435"/>
      <c r="L24" s="1435"/>
      <c r="M24" s="1435"/>
      <c r="N24" s="1435"/>
      <c r="O24" s="1435"/>
      <c r="U24" s="1436"/>
      <c r="V24" s="1435"/>
      <c r="W24" s="1435"/>
      <c r="X24" s="1435"/>
      <c r="Y24" s="1435"/>
      <c r="Z24" s="1435"/>
      <c r="AA24" s="1435"/>
      <c r="AB24" s="1435"/>
      <c r="AC24" s="1435"/>
      <c r="AD24" s="1435"/>
      <c r="AH24" s="1436"/>
      <c r="AI24" s="1435"/>
      <c r="AJ24" s="1435"/>
      <c r="AK24" s="1435"/>
      <c r="AL24" s="1435"/>
      <c r="AM24" s="1435"/>
      <c r="AN24" s="1435"/>
    </row>
    <row r="25" spans="1:41" ht="10.75" customHeight="1">
      <c r="A25" s="1460">
        <v>1</v>
      </c>
      <c r="B25" s="1461" t="s">
        <v>458</v>
      </c>
      <c r="C25" s="1462" t="s">
        <v>459</v>
      </c>
      <c r="D25" s="1463"/>
      <c r="E25" s="2322"/>
      <c r="F25" s="2323"/>
      <c r="G25" s="2324"/>
      <c r="H25" s="1464"/>
      <c r="K25" s="1435"/>
      <c r="L25" s="1435"/>
      <c r="M25" s="1435"/>
      <c r="N25" s="1435"/>
      <c r="O25" s="1435"/>
      <c r="U25" s="1436"/>
      <c r="V25" s="1435"/>
      <c r="W25" s="1435"/>
      <c r="X25" s="1435"/>
      <c r="Y25" s="1435"/>
      <c r="Z25" s="1435"/>
      <c r="AA25" s="1435"/>
      <c r="AB25" s="1435"/>
      <c r="AC25" s="1435"/>
      <c r="AD25" s="1435"/>
      <c r="AH25" s="1436"/>
      <c r="AI25" s="1435"/>
      <c r="AJ25" s="1465"/>
      <c r="AK25" s="1435"/>
      <c r="AL25" s="1465"/>
      <c r="AM25" s="1435"/>
      <c r="AN25" s="1465"/>
      <c r="AO25" s="1465"/>
    </row>
    <row r="26" spans="1:41" ht="10.75" customHeight="1">
      <c r="A26" s="1460">
        <v>2</v>
      </c>
      <c r="B26" s="1461" t="s">
        <v>460</v>
      </c>
      <c r="C26" s="1462" t="s">
        <v>461</v>
      </c>
      <c r="D26" s="1463"/>
      <c r="E26" s="2322"/>
      <c r="F26" s="2323"/>
      <c r="G26" s="2324" t="s">
        <v>1200</v>
      </c>
      <c r="H26" s="1464"/>
      <c r="K26" s="1435"/>
      <c r="L26" s="1435"/>
      <c r="M26" s="1435"/>
      <c r="N26" s="1435"/>
      <c r="O26" s="1435"/>
      <c r="P26" s="1435"/>
      <c r="U26" s="1436"/>
      <c r="V26" s="1435"/>
      <c r="W26" s="1435"/>
      <c r="X26" s="1435"/>
      <c r="Y26" s="1435"/>
      <c r="Z26" s="1435"/>
      <c r="AA26" s="1435"/>
      <c r="AB26" s="1435"/>
      <c r="AC26" s="1435"/>
      <c r="AD26" s="1435"/>
      <c r="AH26" s="1436"/>
      <c r="AI26" s="1435"/>
      <c r="AJ26" s="1465"/>
      <c r="AK26" s="1435"/>
      <c r="AL26" s="1465"/>
      <c r="AM26" s="1435"/>
      <c r="AN26" s="1465"/>
      <c r="AO26" s="1465"/>
    </row>
    <row r="27" spans="1:41" ht="10.75" customHeight="1">
      <c r="A27" s="1460">
        <v>3</v>
      </c>
      <c r="B27" s="1461" t="s">
        <v>462</v>
      </c>
      <c r="C27" s="1462" t="s">
        <v>463</v>
      </c>
      <c r="D27" s="1463"/>
      <c r="E27" s="2322"/>
      <c r="F27" s="2323"/>
      <c r="G27" s="2324" t="s">
        <v>1200</v>
      </c>
      <c r="H27" s="1464"/>
      <c r="K27" s="1435"/>
      <c r="L27" s="1435"/>
      <c r="M27" s="1435"/>
      <c r="N27" s="1435"/>
      <c r="O27" s="1435"/>
      <c r="P27" s="1435"/>
      <c r="U27" s="1436"/>
      <c r="V27" s="1435"/>
      <c r="W27" s="1435"/>
      <c r="X27" s="1435"/>
      <c r="Y27" s="1435"/>
      <c r="Z27" s="1435"/>
      <c r="AA27" s="1435"/>
      <c r="AB27" s="1435"/>
      <c r="AC27" s="1435"/>
      <c r="AD27" s="1435"/>
      <c r="AH27" s="1436"/>
      <c r="AI27" s="1435"/>
      <c r="AJ27" s="1465"/>
      <c r="AK27" s="1435"/>
      <c r="AL27" s="1465"/>
      <c r="AM27" s="1435"/>
      <c r="AN27" s="1465"/>
      <c r="AO27" s="1465"/>
    </row>
    <row r="28" spans="1:41" ht="10.75" customHeight="1">
      <c r="A28" s="1460">
        <v>4</v>
      </c>
      <c r="B28" s="1461" t="s">
        <v>464</v>
      </c>
      <c r="C28" s="1462" t="s">
        <v>1641</v>
      </c>
      <c r="D28" s="1463"/>
      <c r="E28" s="2322"/>
      <c r="F28" s="2323"/>
      <c r="G28" s="2324"/>
      <c r="H28" s="1464"/>
      <c r="K28" s="1435"/>
      <c r="L28" s="1435"/>
      <c r="M28" s="1435"/>
      <c r="N28" s="1435"/>
      <c r="O28" s="1435"/>
      <c r="P28" s="1435"/>
      <c r="U28" s="1436"/>
      <c r="V28" s="1435"/>
      <c r="W28" s="1435"/>
      <c r="AA28" s="1435"/>
      <c r="AB28" s="1435"/>
      <c r="AC28" s="1435"/>
      <c r="AD28" s="1435"/>
      <c r="AH28" s="1436"/>
      <c r="AI28" s="1435"/>
      <c r="AJ28" s="1465"/>
      <c r="AK28" s="1435"/>
      <c r="AL28" s="1465"/>
      <c r="AM28" s="1435"/>
      <c r="AN28" s="1465"/>
      <c r="AO28" s="1465"/>
    </row>
    <row r="29" spans="1:41" ht="10.75" customHeight="1">
      <c r="A29" s="1460">
        <v>5</v>
      </c>
      <c r="B29" s="1461" t="s">
        <v>465</v>
      </c>
      <c r="C29" s="1462" t="s">
        <v>466</v>
      </c>
      <c r="D29" s="1463"/>
      <c r="E29" s="2322"/>
      <c r="F29" s="2323"/>
      <c r="G29" s="2324" t="s">
        <v>1200</v>
      </c>
      <c r="H29" s="1464"/>
      <c r="K29" s="1435"/>
      <c r="L29" s="1435"/>
      <c r="M29" s="1435"/>
      <c r="N29" s="1435"/>
      <c r="O29" s="1435"/>
      <c r="P29" s="1435"/>
      <c r="U29" s="1436"/>
      <c r="V29" s="1435"/>
      <c r="W29" s="1435"/>
      <c r="X29" s="1435"/>
      <c r="Y29" s="1435"/>
      <c r="Z29" s="1435"/>
      <c r="AA29" s="1435"/>
      <c r="AB29" s="1435"/>
      <c r="AH29" s="1436"/>
      <c r="AI29" s="1435"/>
      <c r="AJ29" s="1465"/>
      <c r="AK29" s="1435"/>
      <c r="AL29" s="1465"/>
      <c r="AM29" s="1435"/>
      <c r="AN29" s="1465"/>
      <c r="AO29" s="1465"/>
    </row>
    <row r="30" spans="1:41" ht="10.75" customHeight="1">
      <c r="A30" s="1460">
        <v>6</v>
      </c>
      <c r="B30" s="1461" t="s">
        <v>467</v>
      </c>
      <c r="C30" s="1462" t="s">
        <v>468</v>
      </c>
      <c r="D30" s="1463"/>
      <c r="E30" s="2322"/>
      <c r="F30" s="2323"/>
      <c r="G30" s="2324"/>
      <c r="H30" s="1464"/>
      <c r="K30" s="1435"/>
      <c r="L30" s="1435"/>
      <c r="M30" s="1435"/>
      <c r="N30" s="1435"/>
      <c r="O30" s="1435"/>
      <c r="P30" s="1435"/>
      <c r="U30" s="1436"/>
      <c r="V30" s="1435"/>
      <c r="W30" s="1435"/>
      <c r="X30" s="1435"/>
      <c r="Y30" s="1435"/>
      <c r="Z30" s="1435"/>
      <c r="AA30" s="1435"/>
      <c r="AB30" s="1435"/>
      <c r="AH30" s="1436"/>
      <c r="AI30" s="1435"/>
      <c r="AJ30" s="1465"/>
      <c r="AK30" s="1435"/>
      <c r="AL30" s="1465"/>
      <c r="AM30" s="1435"/>
      <c r="AN30" s="1465"/>
      <c r="AO30" s="1465"/>
    </row>
    <row r="31" spans="1:41" ht="10.75" customHeight="1">
      <c r="A31" s="1460">
        <v>7</v>
      </c>
      <c r="B31" s="1461" t="s">
        <v>469</v>
      </c>
      <c r="C31" s="1462" t="s">
        <v>1642</v>
      </c>
      <c r="D31" s="1463"/>
      <c r="E31" s="2322"/>
      <c r="F31" s="2323"/>
      <c r="G31" s="2324"/>
      <c r="H31" s="1464"/>
      <c r="K31" s="1435"/>
      <c r="L31" s="1435"/>
      <c r="M31" s="1435"/>
      <c r="N31" s="1435"/>
      <c r="O31" s="1435"/>
      <c r="P31" s="1435"/>
      <c r="U31" s="1436"/>
      <c r="V31" s="1435"/>
      <c r="W31" s="1435"/>
      <c r="X31" s="1435"/>
      <c r="Y31" s="1435"/>
      <c r="Z31" s="1435"/>
      <c r="AA31" s="1435"/>
      <c r="AB31" s="1435"/>
      <c r="AH31" s="1436"/>
      <c r="AI31" s="1435"/>
      <c r="AJ31" s="1465"/>
      <c r="AK31" s="1435"/>
      <c r="AL31" s="1465"/>
      <c r="AM31" s="1435"/>
      <c r="AN31" s="1465"/>
      <c r="AO31" s="1465"/>
    </row>
    <row r="32" spans="1:41" ht="10.75" customHeight="1">
      <c r="A32" s="1460">
        <v>8</v>
      </c>
      <c r="B32" s="1461" t="s">
        <v>470</v>
      </c>
      <c r="C32" s="1462" t="s">
        <v>471</v>
      </c>
      <c r="D32" s="1463"/>
      <c r="E32" s="2322"/>
      <c r="F32" s="2323"/>
      <c r="G32" s="2324"/>
      <c r="H32" s="1464"/>
      <c r="K32" s="1435"/>
      <c r="L32" s="1435"/>
      <c r="M32" s="1435"/>
      <c r="N32" s="1435"/>
      <c r="O32" s="1435"/>
      <c r="P32" s="1435"/>
      <c r="U32" s="1436"/>
      <c r="V32" s="1435"/>
      <c r="W32" s="1435"/>
      <c r="X32" s="1435"/>
      <c r="Y32" s="1435"/>
      <c r="Z32" s="1435"/>
      <c r="AA32" s="1435"/>
      <c r="AB32" s="1435"/>
      <c r="AH32" s="1436"/>
      <c r="AI32" s="1435"/>
      <c r="AJ32" s="1465"/>
      <c r="AK32" s="1435"/>
      <c r="AL32" s="1465"/>
      <c r="AM32" s="1435"/>
      <c r="AN32" s="1465"/>
      <c r="AO32" s="1465"/>
    </row>
    <row r="33" spans="1:41" ht="10.75" customHeight="1">
      <c r="A33" s="1460">
        <v>9</v>
      </c>
      <c r="B33" s="1461" t="s">
        <v>472</v>
      </c>
      <c r="C33" s="1462" t="s">
        <v>473</v>
      </c>
      <c r="D33" s="1463"/>
      <c r="E33" s="2322"/>
      <c r="F33" s="2323"/>
      <c r="G33" s="2324"/>
      <c r="H33" s="1464"/>
      <c r="K33" s="1435"/>
      <c r="L33" s="1435"/>
      <c r="M33" s="1435"/>
      <c r="N33" s="1435"/>
      <c r="O33" s="1435"/>
      <c r="P33" s="1435"/>
      <c r="U33" s="1436"/>
      <c r="V33" s="1435"/>
      <c r="W33" s="1435"/>
      <c r="X33" s="1435"/>
      <c r="Y33" s="1435"/>
      <c r="Z33" s="1435"/>
      <c r="AA33" s="1435"/>
      <c r="AB33" s="1435"/>
      <c r="AH33" s="1436"/>
      <c r="AI33" s="1435"/>
      <c r="AJ33" s="1465"/>
      <c r="AK33" s="1435"/>
      <c r="AL33" s="1465"/>
      <c r="AM33" s="1435"/>
      <c r="AN33" s="1465"/>
      <c r="AO33" s="1465"/>
    </row>
    <row r="34" spans="1:41" ht="10.75" customHeight="1">
      <c r="A34" s="1460">
        <v>10</v>
      </c>
      <c r="B34" s="1461" t="s">
        <v>474</v>
      </c>
      <c r="C34" s="1462" t="s">
        <v>1643</v>
      </c>
      <c r="D34" s="1463"/>
      <c r="E34" s="2322"/>
      <c r="F34" s="2323"/>
      <c r="G34" s="2324"/>
      <c r="H34" s="1464"/>
      <c r="K34" s="1435"/>
      <c r="L34" s="1435"/>
      <c r="M34" s="1435"/>
      <c r="N34" s="1435"/>
      <c r="O34" s="1435"/>
      <c r="P34" s="1435"/>
      <c r="U34" s="1436"/>
      <c r="V34" s="1435"/>
      <c r="W34" s="1435"/>
      <c r="X34" s="1435"/>
      <c r="Y34" s="1435"/>
      <c r="Z34" s="1435"/>
      <c r="AA34" s="1435"/>
      <c r="AB34" s="1435"/>
      <c r="AH34" s="1436"/>
      <c r="AI34" s="1435"/>
      <c r="AJ34" s="1465"/>
      <c r="AK34" s="1435"/>
      <c r="AL34" s="1465"/>
      <c r="AM34" s="1435"/>
      <c r="AN34" s="1465"/>
      <c r="AO34" s="1465"/>
    </row>
    <row r="35" spans="1:41" ht="10.75" customHeight="1">
      <c r="A35" s="1460">
        <v>11</v>
      </c>
      <c r="B35" s="1461" t="s">
        <v>475</v>
      </c>
      <c r="C35" s="1462" t="s">
        <v>476</v>
      </c>
      <c r="D35" s="1463"/>
      <c r="E35" s="2322"/>
      <c r="F35" s="2325"/>
      <c r="G35" s="2324" t="s">
        <v>1200</v>
      </c>
      <c r="H35" s="1464"/>
      <c r="K35" s="1435"/>
      <c r="L35" s="1435"/>
      <c r="M35" s="1435"/>
      <c r="N35" s="1435"/>
      <c r="O35" s="1435"/>
      <c r="P35" s="1435"/>
      <c r="U35" s="1436"/>
      <c r="V35" s="1435"/>
      <c r="W35" s="1435"/>
      <c r="X35" s="1435"/>
      <c r="Y35" s="1435"/>
      <c r="Z35" s="1435"/>
      <c r="AA35" s="1435"/>
      <c r="AB35" s="1435"/>
      <c r="AH35" s="1436"/>
      <c r="AI35" s="1435"/>
      <c r="AJ35" s="1465"/>
      <c r="AK35" s="1435"/>
      <c r="AL35" s="1465"/>
      <c r="AM35" s="1435"/>
      <c r="AN35" s="1465"/>
      <c r="AO35" s="1465"/>
    </row>
    <row r="36" spans="1:41" ht="10.75" customHeight="1">
      <c r="A36" s="1460">
        <v>12</v>
      </c>
      <c r="B36" s="1461" t="s">
        <v>477</v>
      </c>
      <c r="C36" s="1462" t="s">
        <v>478</v>
      </c>
      <c r="D36" s="1463"/>
      <c r="E36" s="2322"/>
      <c r="F36" s="2323"/>
      <c r="G36" s="2324" t="s">
        <v>1200</v>
      </c>
      <c r="H36" s="1464"/>
      <c r="K36" s="1435"/>
      <c r="L36" s="1435"/>
      <c r="M36" s="1435"/>
      <c r="N36" s="1435"/>
      <c r="O36" s="1435"/>
      <c r="P36" s="1435"/>
      <c r="U36" s="1436"/>
      <c r="V36" s="1435"/>
      <c r="W36" s="1435"/>
      <c r="X36" s="1435"/>
      <c r="Y36" s="1435"/>
      <c r="Z36" s="1435"/>
      <c r="AA36" s="1435"/>
      <c r="AB36" s="1435"/>
      <c r="AH36" s="1436"/>
      <c r="AI36" s="1435"/>
      <c r="AJ36" s="1465"/>
      <c r="AK36" s="1435"/>
      <c r="AL36" s="1465"/>
      <c r="AM36" s="1435"/>
      <c r="AN36" s="1465"/>
      <c r="AO36" s="1465"/>
    </row>
    <row r="37" spans="1:41" ht="10.75" customHeight="1">
      <c r="A37" s="1460">
        <v>13</v>
      </c>
      <c r="B37" s="1461" t="s">
        <v>479</v>
      </c>
      <c r="C37" s="1462" t="s">
        <v>480</v>
      </c>
      <c r="D37" s="1463"/>
      <c r="E37" s="2322"/>
      <c r="F37" s="2323"/>
      <c r="G37" s="2324" t="s">
        <v>1200</v>
      </c>
      <c r="H37" s="1464"/>
      <c r="K37" s="1435"/>
      <c r="L37" s="1435"/>
      <c r="M37" s="1435"/>
      <c r="N37" s="1435"/>
      <c r="O37" s="1435"/>
      <c r="P37" s="1435"/>
      <c r="U37" s="1436"/>
      <c r="V37" s="1435"/>
      <c r="W37" s="1435"/>
      <c r="X37" s="1435"/>
      <c r="Y37" s="1435"/>
      <c r="Z37" s="1435"/>
      <c r="AA37" s="1435"/>
      <c r="AB37" s="1435"/>
      <c r="AH37" s="1436"/>
      <c r="AI37" s="1435"/>
      <c r="AJ37" s="1465"/>
      <c r="AK37" s="1435"/>
      <c r="AL37" s="1465"/>
      <c r="AM37" s="1435"/>
      <c r="AN37" s="1465"/>
      <c r="AO37" s="1465"/>
    </row>
    <row r="38" spans="1:41" ht="10.75" customHeight="1">
      <c r="A38" s="1460">
        <v>14</v>
      </c>
      <c r="B38" s="1461" t="s">
        <v>481</v>
      </c>
      <c r="C38" s="1462" t="s">
        <v>1644</v>
      </c>
      <c r="D38" s="1463"/>
      <c r="E38" s="2322"/>
      <c r="F38" s="2323"/>
      <c r="G38" s="2324"/>
      <c r="H38" s="1464"/>
      <c r="K38" s="1435"/>
      <c r="L38" s="1435"/>
      <c r="M38" s="1435"/>
      <c r="N38" s="1435"/>
      <c r="O38" s="1435"/>
      <c r="P38" s="1435"/>
      <c r="U38" s="1436"/>
      <c r="V38" s="1435"/>
      <c r="W38" s="1435"/>
      <c r="X38" s="1435"/>
      <c r="Y38" s="1435"/>
      <c r="Z38" s="1435"/>
      <c r="AA38" s="1435"/>
      <c r="AB38" s="1435"/>
      <c r="AH38" s="1436"/>
      <c r="AI38" s="1435"/>
      <c r="AJ38" s="1465"/>
      <c r="AK38" s="1435"/>
      <c r="AL38" s="1465"/>
      <c r="AM38" s="1435"/>
      <c r="AN38" s="1465"/>
      <c r="AO38" s="1465"/>
    </row>
    <row r="39" spans="1:41" ht="10.75" customHeight="1">
      <c r="A39" s="1460">
        <v>15</v>
      </c>
      <c r="B39" s="1461" t="s">
        <v>482</v>
      </c>
      <c r="C39" s="1462" t="s">
        <v>483</v>
      </c>
      <c r="D39" s="1463"/>
      <c r="E39" s="2322"/>
      <c r="F39" s="2323"/>
      <c r="G39" s="2324"/>
      <c r="H39" s="1464"/>
      <c r="K39" s="1435"/>
      <c r="L39" s="1435"/>
      <c r="M39" s="1435"/>
      <c r="N39" s="1435"/>
      <c r="O39" s="1435"/>
      <c r="P39" s="1435"/>
      <c r="U39" s="1436"/>
      <c r="V39" s="1435"/>
      <c r="W39" s="1435"/>
      <c r="X39" s="1435"/>
      <c r="Y39" s="1435"/>
      <c r="Z39" s="1435"/>
      <c r="AA39" s="1435"/>
      <c r="AB39" s="1435"/>
      <c r="AH39" s="1436"/>
      <c r="AI39" s="1435"/>
      <c r="AJ39" s="1465"/>
      <c r="AK39" s="1435"/>
      <c r="AL39" s="1465"/>
      <c r="AM39" s="1435"/>
      <c r="AN39" s="1465"/>
      <c r="AO39" s="1465"/>
    </row>
    <row r="40" spans="1:41" ht="10.75" customHeight="1">
      <c r="A40" s="1460">
        <v>16</v>
      </c>
      <c r="B40" s="1461" t="s">
        <v>484</v>
      </c>
      <c r="C40" s="1462" t="s">
        <v>1645</v>
      </c>
      <c r="D40" s="1463"/>
      <c r="E40" s="2715" t="s">
        <v>1277</v>
      </c>
      <c r="F40" s="2716"/>
      <c r="G40" s="2324"/>
      <c r="H40" s="1464"/>
      <c r="K40" s="1435"/>
      <c r="L40" s="1435"/>
      <c r="M40" s="1435"/>
      <c r="N40" s="1435"/>
      <c r="O40" s="1435"/>
      <c r="P40" s="1435"/>
      <c r="U40" s="1436"/>
      <c r="V40" s="1435"/>
      <c r="W40" s="1435"/>
      <c r="X40" s="1435"/>
      <c r="Y40" s="1435"/>
      <c r="Z40" s="1435"/>
      <c r="AA40" s="1435"/>
      <c r="AB40" s="1435"/>
      <c r="AH40" s="1436"/>
      <c r="AI40" s="1435"/>
      <c r="AJ40" s="1465"/>
      <c r="AK40" s="1435"/>
      <c r="AL40" s="1465"/>
      <c r="AM40" s="1435"/>
      <c r="AN40" s="1465"/>
      <c r="AO40" s="1465"/>
    </row>
    <row r="41" spans="1:41" ht="10.75" customHeight="1">
      <c r="A41" s="1460">
        <v>17</v>
      </c>
      <c r="B41" s="1461" t="s">
        <v>493</v>
      </c>
      <c r="C41" s="1462" t="s">
        <v>1646</v>
      </c>
      <c r="D41" s="1463"/>
      <c r="E41" s="2326"/>
      <c r="F41" s="2327"/>
      <c r="G41" s="2324" t="s">
        <v>1200</v>
      </c>
      <c r="H41" s="1464"/>
      <c r="K41" s="1435"/>
      <c r="L41" s="1435"/>
      <c r="M41" s="1435"/>
      <c r="N41" s="1435"/>
      <c r="O41" s="1435"/>
      <c r="P41" s="1435"/>
      <c r="U41" s="1436"/>
      <c r="V41" s="1435"/>
      <c r="W41" s="1435"/>
      <c r="X41" s="1435"/>
      <c r="Y41" s="1435"/>
      <c r="Z41" s="1435"/>
      <c r="AA41" s="1435"/>
      <c r="AB41" s="1435"/>
      <c r="AH41" s="1436"/>
      <c r="AI41" s="1435"/>
      <c r="AJ41" s="1465"/>
      <c r="AK41" s="1435"/>
      <c r="AL41" s="1465"/>
      <c r="AM41" s="1435"/>
      <c r="AN41" s="1465"/>
      <c r="AO41" s="1465"/>
    </row>
    <row r="42" spans="1:41" ht="10.75" customHeight="1">
      <c r="A42" s="1460">
        <v>18</v>
      </c>
      <c r="B42" s="1461" t="s">
        <v>1274</v>
      </c>
      <c r="C42" s="1462" t="s">
        <v>1275</v>
      </c>
      <c r="D42" s="1463"/>
      <c r="E42" s="2322"/>
      <c r="F42" s="2323"/>
      <c r="G42" s="2324" t="s">
        <v>1200</v>
      </c>
      <c r="H42" s="1464"/>
      <c r="K42" s="1435"/>
      <c r="L42" s="1435"/>
      <c r="M42" s="1435"/>
      <c r="N42" s="1435"/>
      <c r="O42" s="1435"/>
      <c r="P42" s="1435"/>
      <c r="U42" s="1436"/>
      <c r="V42" s="1435"/>
      <c r="W42" s="1435"/>
      <c r="X42" s="1435"/>
      <c r="Y42" s="1435"/>
      <c r="Z42" s="1435"/>
      <c r="AA42" s="1435"/>
      <c r="AB42" s="1435"/>
      <c r="AH42" s="1436"/>
      <c r="AI42" s="1435"/>
      <c r="AJ42" s="1465"/>
      <c r="AK42" s="1435"/>
      <c r="AL42" s="1465"/>
      <c r="AM42" s="1435"/>
      <c r="AN42" s="1465"/>
      <c r="AO42" s="1465"/>
    </row>
    <row r="43" spans="1:41" ht="10.75" customHeight="1">
      <c r="A43" s="1460">
        <v>19</v>
      </c>
      <c r="B43" s="1461" t="s">
        <v>1276</v>
      </c>
      <c r="C43" s="1462" t="s">
        <v>1682</v>
      </c>
      <c r="D43" s="1463"/>
      <c r="E43" s="2322"/>
      <c r="F43" s="2328"/>
      <c r="G43" s="2324"/>
      <c r="H43" s="1464"/>
      <c r="K43" s="1435"/>
      <c r="L43" s="1435"/>
      <c r="M43" s="1435"/>
      <c r="N43" s="1435"/>
      <c r="O43" s="1435"/>
      <c r="P43" s="1435"/>
      <c r="U43" s="1436"/>
      <c r="V43" s="1435"/>
      <c r="W43" s="1435"/>
      <c r="X43" s="1435"/>
      <c r="Y43" s="1435"/>
      <c r="Z43" s="1435"/>
      <c r="AA43" s="1435"/>
      <c r="AB43" s="1435"/>
      <c r="AH43" s="1436"/>
      <c r="AI43" s="1435"/>
      <c r="AJ43" s="1465"/>
      <c r="AK43" s="1435"/>
      <c r="AL43" s="1465"/>
      <c r="AM43" s="1435"/>
      <c r="AN43" s="1465"/>
      <c r="AO43" s="1465"/>
    </row>
    <row r="44" spans="1:41" ht="10.75" customHeight="1">
      <c r="A44" s="1460">
        <v>20</v>
      </c>
      <c r="B44" s="1461" t="s">
        <v>1278</v>
      </c>
      <c r="C44" s="1462" t="s">
        <v>1647</v>
      </c>
      <c r="D44" s="1463"/>
      <c r="E44" s="2322"/>
      <c r="F44" s="2323"/>
      <c r="G44" s="2324"/>
      <c r="H44" s="1464"/>
      <c r="K44" s="1435"/>
      <c r="L44" s="1435"/>
      <c r="M44" s="1435"/>
      <c r="N44" s="1435"/>
      <c r="O44" s="1435"/>
      <c r="P44" s="1435"/>
      <c r="U44" s="1436"/>
      <c r="V44" s="1435"/>
      <c r="W44" s="1435"/>
      <c r="X44" s="1435"/>
      <c r="Y44" s="1435"/>
      <c r="Z44" s="1435"/>
      <c r="AA44" s="1435"/>
      <c r="AB44" s="1435"/>
      <c r="AH44" s="1436"/>
      <c r="AI44" s="1435"/>
      <c r="AJ44" s="1465"/>
      <c r="AK44" s="1435"/>
      <c r="AL44" s="1465"/>
      <c r="AM44" s="1435"/>
      <c r="AN44" s="1465"/>
      <c r="AO44" s="1465"/>
    </row>
    <row r="45" spans="1:41" ht="10.75" customHeight="1">
      <c r="A45" s="1460">
        <v>21</v>
      </c>
      <c r="B45" s="1461" t="s">
        <v>1279</v>
      </c>
      <c r="C45" s="1462" t="s">
        <v>409</v>
      </c>
      <c r="D45" s="1463"/>
      <c r="E45" s="2322"/>
      <c r="F45" s="2323"/>
      <c r="G45" s="2324"/>
      <c r="H45" s="1464"/>
      <c r="K45" s="1435"/>
      <c r="L45" s="1435"/>
      <c r="M45" s="1435"/>
      <c r="N45" s="1435"/>
      <c r="O45" s="1435"/>
      <c r="P45" s="1435"/>
      <c r="U45" s="1436"/>
      <c r="V45" s="1435"/>
      <c r="W45" s="1435"/>
      <c r="X45" s="1435"/>
      <c r="Y45" s="1435"/>
      <c r="Z45" s="1435"/>
      <c r="AA45" s="1435"/>
      <c r="AB45" s="1435"/>
      <c r="AH45" s="1436"/>
      <c r="AI45" s="1435"/>
      <c r="AJ45" s="1465"/>
      <c r="AK45" s="1435"/>
      <c r="AL45" s="1465"/>
      <c r="AM45" s="1435"/>
      <c r="AN45" s="1465"/>
      <c r="AO45" s="1465"/>
    </row>
    <row r="46" spans="1:41" ht="10.75" customHeight="1">
      <c r="A46" s="1460">
        <v>22</v>
      </c>
      <c r="B46" s="1461" t="s">
        <v>410</v>
      </c>
      <c r="C46" s="1462" t="s">
        <v>1648</v>
      </c>
      <c r="D46" s="1463"/>
      <c r="E46" s="2322"/>
      <c r="F46" s="2323"/>
      <c r="G46" s="2324"/>
      <c r="H46" s="1464"/>
      <c r="K46" s="1435"/>
      <c r="L46" s="1435"/>
      <c r="M46" s="1435"/>
      <c r="N46" s="1435"/>
      <c r="O46" s="1435"/>
      <c r="P46" s="1435"/>
      <c r="U46" s="1436"/>
      <c r="V46" s="1435"/>
      <c r="W46" s="1435"/>
      <c r="X46" s="1435"/>
      <c r="Y46" s="1435"/>
      <c r="Z46" s="1435"/>
      <c r="AA46" s="1435"/>
      <c r="AB46" s="1435"/>
      <c r="AH46" s="1436"/>
      <c r="AI46" s="1435"/>
      <c r="AJ46" s="1465"/>
      <c r="AK46" s="1435"/>
      <c r="AL46" s="1465"/>
      <c r="AM46" s="1435"/>
      <c r="AN46" s="1465"/>
      <c r="AO46" s="1465"/>
    </row>
    <row r="47" spans="1:41" ht="10.75" customHeight="1">
      <c r="A47" s="1460">
        <v>23</v>
      </c>
      <c r="B47" s="1461" t="s">
        <v>411</v>
      </c>
      <c r="C47" s="1462" t="s">
        <v>412</v>
      </c>
      <c r="D47" s="1463"/>
      <c r="E47" s="2322"/>
      <c r="F47" s="2323"/>
      <c r="G47" s="2324" t="s">
        <v>1200</v>
      </c>
      <c r="H47" s="1464"/>
      <c r="K47" s="1435"/>
      <c r="L47" s="1435"/>
      <c r="M47" s="1435"/>
      <c r="N47" s="1435"/>
      <c r="O47" s="1435"/>
      <c r="P47" s="1435"/>
      <c r="U47" s="1436"/>
      <c r="V47" s="1435"/>
      <c r="W47" s="1435"/>
      <c r="X47" s="1435"/>
      <c r="Y47" s="1435"/>
      <c r="Z47" s="1435"/>
      <c r="AA47" s="1435"/>
      <c r="AB47" s="1435"/>
      <c r="AH47" s="1436"/>
      <c r="AI47" s="1435"/>
      <c r="AJ47" s="1465"/>
      <c r="AK47" s="1435"/>
      <c r="AL47" s="1465"/>
      <c r="AM47" s="1435"/>
      <c r="AN47" s="1465"/>
      <c r="AO47" s="1465"/>
    </row>
    <row r="48" spans="1:41" ht="10.75" customHeight="1">
      <c r="A48" s="1460">
        <v>24</v>
      </c>
      <c r="B48" s="1461" t="s">
        <v>413</v>
      </c>
      <c r="C48" s="1462" t="s">
        <v>414</v>
      </c>
      <c r="D48" s="1463"/>
      <c r="E48" s="2322"/>
      <c r="F48" s="2323"/>
      <c r="G48" s="2324" t="s">
        <v>1200</v>
      </c>
      <c r="H48" s="1464"/>
      <c r="K48" s="1435"/>
      <c r="L48" s="1435"/>
      <c r="M48" s="1435"/>
      <c r="N48" s="1435"/>
      <c r="O48" s="1435"/>
      <c r="P48" s="1435"/>
      <c r="U48" s="1436"/>
      <c r="V48" s="1435"/>
      <c r="W48" s="1435"/>
      <c r="X48" s="1435"/>
      <c r="Y48" s="1435"/>
      <c r="Z48" s="1435"/>
      <c r="AA48" s="1435"/>
      <c r="AB48" s="1435"/>
      <c r="AH48" s="1436"/>
      <c r="AI48" s="1435"/>
      <c r="AJ48" s="1465"/>
      <c r="AK48" s="1435"/>
      <c r="AL48" s="1465"/>
      <c r="AM48" s="1435"/>
      <c r="AN48" s="1465"/>
      <c r="AO48" s="1465"/>
    </row>
    <row r="49" spans="1:41" ht="10.75" customHeight="1">
      <c r="A49" s="1460">
        <v>25</v>
      </c>
      <c r="B49" s="1461" t="s">
        <v>415</v>
      </c>
      <c r="C49" s="1462" t="s">
        <v>1649</v>
      </c>
      <c r="D49" s="1463"/>
      <c r="E49" s="2322"/>
      <c r="F49" s="2323"/>
      <c r="G49" s="2324" t="s">
        <v>1200</v>
      </c>
      <c r="H49" s="1464"/>
      <c r="K49" s="1435"/>
      <c r="L49" s="1435"/>
      <c r="M49" s="1435"/>
      <c r="N49" s="1435"/>
      <c r="O49" s="1435"/>
      <c r="P49" s="1435"/>
      <c r="U49" s="1436"/>
      <c r="V49" s="1435"/>
      <c r="W49" s="1435"/>
      <c r="X49" s="1435"/>
      <c r="Y49" s="1435"/>
      <c r="Z49" s="1435"/>
      <c r="AA49" s="1435"/>
      <c r="AB49" s="1435"/>
      <c r="AH49" s="1436"/>
      <c r="AI49" s="1435"/>
      <c r="AJ49" s="1465"/>
      <c r="AK49" s="1435"/>
      <c r="AL49" s="1465"/>
      <c r="AM49" s="1435"/>
      <c r="AN49" s="1465"/>
      <c r="AO49" s="1465"/>
    </row>
    <row r="50" spans="1:41" ht="10.75" customHeight="1">
      <c r="A50" s="1460">
        <v>26</v>
      </c>
      <c r="B50" s="1461" t="s">
        <v>416</v>
      </c>
      <c r="C50" s="1462" t="s">
        <v>417</v>
      </c>
      <c r="D50" s="1463"/>
      <c r="E50" s="2322"/>
      <c r="F50" s="2323"/>
      <c r="G50" s="2324"/>
      <c r="H50" s="1464"/>
      <c r="K50" s="1435"/>
      <c r="L50" s="1435"/>
      <c r="M50" s="1435"/>
      <c r="N50" s="1435"/>
      <c r="O50" s="1435"/>
      <c r="P50" s="1435"/>
      <c r="U50" s="1436"/>
      <c r="V50" s="1435"/>
      <c r="W50" s="1435"/>
      <c r="X50" s="1435"/>
      <c r="Y50" s="1435"/>
      <c r="Z50" s="1435"/>
      <c r="AA50" s="1435"/>
      <c r="AB50" s="1435"/>
      <c r="AH50" s="1436"/>
      <c r="AI50" s="1435"/>
      <c r="AJ50" s="1465"/>
      <c r="AK50" s="1435"/>
      <c r="AL50" s="1465"/>
      <c r="AM50" s="1435"/>
      <c r="AN50" s="1465"/>
      <c r="AO50" s="1465"/>
    </row>
    <row r="51" spans="1:41" ht="10.75" customHeight="1">
      <c r="A51" s="1460">
        <v>27</v>
      </c>
      <c r="B51" s="1461" t="s">
        <v>418</v>
      </c>
      <c r="C51" s="1462" t="s">
        <v>1650</v>
      </c>
      <c r="D51" s="1463"/>
      <c r="E51" s="2322"/>
      <c r="F51" s="2323"/>
      <c r="G51" s="2324" t="s">
        <v>1200</v>
      </c>
      <c r="H51" s="1464"/>
      <c r="K51" s="1435"/>
      <c r="L51" s="1435"/>
      <c r="M51" s="1435"/>
      <c r="N51" s="1435"/>
      <c r="O51" s="1435"/>
      <c r="P51" s="1435"/>
      <c r="U51" s="1436"/>
      <c r="V51" s="1435"/>
      <c r="W51" s="1435"/>
      <c r="X51" s="1435"/>
      <c r="Y51" s="1435"/>
      <c r="Z51" s="1435"/>
      <c r="AA51" s="1435"/>
      <c r="AB51" s="1435"/>
      <c r="AH51" s="1436"/>
      <c r="AI51" s="1435"/>
      <c r="AJ51" s="1465"/>
      <c r="AK51" s="1435"/>
      <c r="AL51" s="1465"/>
      <c r="AM51" s="1435"/>
      <c r="AN51" s="1465"/>
      <c r="AO51" s="1465"/>
    </row>
    <row r="52" spans="1:41" ht="10.75" customHeight="1">
      <c r="A52" s="1460">
        <v>28</v>
      </c>
      <c r="B52" s="1466"/>
      <c r="C52" s="1462" t="s">
        <v>419</v>
      </c>
      <c r="D52" s="1467"/>
      <c r="E52" s="2322"/>
      <c r="F52" s="2323"/>
      <c r="G52" s="2324" t="s">
        <v>1200</v>
      </c>
      <c r="H52" s="1453"/>
      <c r="U52" s="1436"/>
      <c r="W52" s="1435"/>
      <c r="X52" s="1435"/>
      <c r="Y52" s="1435"/>
      <c r="Z52" s="1435"/>
      <c r="AA52" s="1435"/>
      <c r="AH52" s="1436"/>
      <c r="AJ52" s="1465"/>
      <c r="AK52" s="1435"/>
      <c r="AL52" s="1465"/>
      <c r="AM52" s="1435"/>
      <c r="AN52" s="1465"/>
      <c r="AO52" s="1465"/>
    </row>
    <row r="53" spans="1:41" ht="10.75" customHeight="1">
      <c r="A53" s="1460">
        <v>29</v>
      </c>
      <c r="B53" s="1466"/>
      <c r="C53" s="1462" t="s">
        <v>420</v>
      </c>
      <c r="D53" s="1463"/>
      <c r="E53" s="2322"/>
      <c r="F53" s="2323"/>
      <c r="G53" s="2324" t="s">
        <v>1200</v>
      </c>
      <c r="H53" s="1464"/>
      <c r="K53" s="1435"/>
      <c r="L53" s="1435"/>
      <c r="M53" s="1435"/>
      <c r="N53" s="1435"/>
      <c r="O53" s="1435"/>
      <c r="P53" s="1435"/>
      <c r="U53" s="1436"/>
      <c r="V53" s="1435"/>
      <c r="W53" s="1435"/>
      <c r="X53" s="1435"/>
      <c r="Y53" s="1435"/>
      <c r="Z53" s="1435"/>
      <c r="AA53" s="1435"/>
      <c r="AB53" s="1435"/>
      <c r="AH53" s="1436"/>
      <c r="AI53" s="1435"/>
      <c r="AJ53" s="1465"/>
      <c r="AK53" s="1435"/>
      <c r="AL53" s="1465"/>
      <c r="AM53" s="1435"/>
      <c r="AN53" s="1465"/>
      <c r="AO53" s="1465"/>
    </row>
    <row r="54" spans="1:41" ht="13.9" customHeight="1" thickBot="1">
      <c r="A54" s="1468">
        <v>30</v>
      </c>
      <c r="B54" s="1469"/>
      <c r="C54" s="1470" t="s">
        <v>421</v>
      </c>
      <c r="D54" s="1471"/>
      <c r="E54" s="2329"/>
      <c r="F54" s="2330"/>
      <c r="G54" s="2331" t="s">
        <v>1200</v>
      </c>
      <c r="H54" s="1472"/>
      <c r="K54" s="1435"/>
      <c r="L54" s="1435"/>
      <c r="M54" s="1435"/>
      <c r="N54" s="1435"/>
      <c r="O54" s="1435"/>
      <c r="P54" s="1435"/>
      <c r="U54" s="1435"/>
      <c r="V54" s="1435"/>
      <c r="W54" s="1435"/>
      <c r="X54" s="1435"/>
      <c r="Y54" s="1435"/>
      <c r="Z54" s="1435"/>
      <c r="AA54" s="1435"/>
      <c r="AB54" s="1435"/>
      <c r="AH54" s="1435"/>
      <c r="AI54" s="1435"/>
      <c r="AJ54" s="1465"/>
      <c r="AK54" s="1435"/>
      <c r="AL54" s="1465"/>
      <c r="AM54" s="1435"/>
      <c r="AN54" s="1465"/>
      <c r="AO54" s="1465"/>
    </row>
    <row r="55" spans="1:41" ht="13.9" customHeight="1" thickTop="1">
      <c r="A55" s="1454"/>
      <c r="B55" s="1473"/>
      <c r="C55" s="1474" t="s">
        <v>1038</v>
      </c>
      <c r="D55" s="1439"/>
      <c r="E55" s="2332"/>
      <c r="F55" s="2333"/>
      <c r="G55" s="2334"/>
      <c r="H55" s="1459"/>
      <c r="K55" s="1435"/>
      <c r="L55" s="1435"/>
      <c r="M55" s="1435"/>
      <c r="N55" s="1435"/>
      <c r="O55" s="1435"/>
      <c r="P55" s="1435"/>
      <c r="U55" s="1435"/>
      <c r="V55" s="1435"/>
      <c r="W55" s="1435"/>
      <c r="X55" s="1435"/>
      <c r="Y55" s="1435"/>
      <c r="Z55" s="1435"/>
      <c r="AA55" s="1435"/>
      <c r="AB55" s="1435"/>
      <c r="AH55" s="1435"/>
      <c r="AI55" s="1435"/>
      <c r="AJ55" s="1465"/>
      <c r="AK55" s="1435"/>
      <c r="AL55" s="1465"/>
      <c r="AM55" s="1435"/>
      <c r="AN55" s="1465"/>
      <c r="AO55" s="1465"/>
    </row>
    <row r="56" spans="1:41" ht="10.75" customHeight="1">
      <c r="A56" s="1460">
        <v>31</v>
      </c>
      <c r="B56" s="1461" t="s">
        <v>422</v>
      </c>
      <c r="C56" s="1462" t="s">
        <v>423</v>
      </c>
      <c r="D56" s="1463"/>
      <c r="E56" s="2322"/>
      <c r="F56" s="2323"/>
      <c r="G56" s="2324" t="s">
        <v>1200</v>
      </c>
      <c r="H56" s="1464"/>
      <c r="K56" s="1435"/>
      <c r="L56" s="1435"/>
      <c r="M56" s="1435"/>
      <c r="N56" s="1435"/>
      <c r="O56" s="1435"/>
      <c r="P56" s="1435"/>
      <c r="U56" s="1436"/>
      <c r="V56" s="1435"/>
      <c r="W56" s="1435"/>
      <c r="X56" s="1435"/>
      <c r="Y56" s="1435"/>
      <c r="Z56" s="1435"/>
      <c r="AA56" s="1435"/>
      <c r="AB56" s="1435"/>
      <c r="AH56" s="1436"/>
      <c r="AI56" s="1435"/>
      <c r="AJ56" s="1465"/>
      <c r="AK56" s="1435"/>
      <c r="AL56" s="1465"/>
      <c r="AM56" s="1435"/>
      <c r="AN56" s="1465"/>
      <c r="AO56" s="1465"/>
    </row>
    <row r="57" spans="1:41" ht="10.75" customHeight="1">
      <c r="A57" s="1460">
        <v>32</v>
      </c>
      <c r="B57" s="1461" t="s">
        <v>424</v>
      </c>
      <c r="C57" s="1462" t="s">
        <v>1651</v>
      </c>
      <c r="D57" s="1463"/>
      <c r="E57" s="2322"/>
      <c r="F57" s="2323"/>
      <c r="G57" s="2324"/>
      <c r="H57" s="1464"/>
      <c r="K57" s="1435"/>
      <c r="L57" s="1435"/>
      <c r="M57" s="1435"/>
      <c r="N57" s="1435"/>
      <c r="O57" s="1435"/>
      <c r="P57" s="1435"/>
      <c r="U57" s="1436"/>
      <c r="V57" s="1435"/>
      <c r="W57" s="1435"/>
      <c r="X57" s="1435"/>
      <c r="Y57" s="1435"/>
      <c r="Z57" s="1435"/>
      <c r="AA57" s="1435"/>
      <c r="AB57" s="1435"/>
      <c r="AH57" s="1436"/>
      <c r="AI57" s="1435"/>
      <c r="AJ57" s="1465"/>
      <c r="AK57" s="1435"/>
      <c r="AL57" s="1465"/>
      <c r="AM57" s="1435"/>
      <c r="AN57" s="1465"/>
      <c r="AO57" s="1465"/>
    </row>
    <row r="58" spans="1:41" ht="10.75" customHeight="1">
      <c r="A58" s="1460">
        <v>33</v>
      </c>
      <c r="B58" s="1461" t="s">
        <v>425</v>
      </c>
      <c r="C58" s="1462" t="s">
        <v>1652</v>
      </c>
      <c r="D58" s="1463"/>
      <c r="E58" s="2322"/>
      <c r="F58" s="2323"/>
      <c r="G58" s="2324" t="s">
        <v>1200</v>
      </c>
      <c r="H58" s="1464"/>
      <c r="K58" s="1435"/>
      <c r="L58" s="1435"/>
      <c r="M58" s="1435"/>
      <c r="N58" s="1435"/>
      <c r="O58" s="1435"/>
      <c r="P58" s="1435"/>
      <c r="U58" s="1436"/>
      <c r="V58" s="1435"/>
      <c r="W58" s="1435"/>
      <c r="X58" s="1435"/>
      <c r="Y58" s="1435"/>
      <c r="Z58" s="1435"/>
      <c r="AA58" s="1435"/>
      <c r="AB58" s="1435"/>
      <c r="AH58" s="1436"/>
      <c r="AI58" s="1435"/>
      <c r="AJ58" s="1465"/>
      <c r="AK58" s="1435"/>
      <c r="AL58" s="1465"/>
      <c r="AM58" s="1435"/>
      <c r="AN58" s="1465"/>
      <c r="AO58" s="1465"/>
    </row>
    <row r="59" spans="1:41" ht="10.75" customHeight="1">
      <c r="A59" s="1460">
        <v>34</v>
      </c>
      <c r="B59" s="1461" t="s">
        <v>426</v>
      </c>
      <c r="C59" s="1462" t="s">
        <v>427</v>
      </c>
      <c r="D59" s="1463"/>
      <c r="E59" s="2322"/>
      <c r="F59" s="2323"/>
      <c r="G59" s="2324" t="s">
        <v>1200</v>
      </c>
      <c r="H59" s="1464"/>
      <c r="K59" s="1435"/>
      <c r="L59" s="1435"/>
      <c r="M59" s="1435"/>
      <c r="N59" s="1435"/>
      <c r="O59" s="1435"/>
      <c r="P59" s="1435"/>
      <c r="U59" s="1436"/>
      <c r="V59" s="1435"/>
      <c r="W59" s="1435"/>
      <c r="X59" s="1435"/>
      <c r="Y59" s="1435"/>
      <c r="Z59" s="1435"/>
      <c r="AA59" s="1435"/>
      <c r="AB59" s="1435"/>
      <c r="AH59" s="1436"/>
      <c r="AI59" s="1435"/>
      <c r="AJ59" s="1465"/>
      <c r="AK59" s="1435"/>
      <c r="AL59" s="1465"/>
      <c r="AM59" s="1435"/>
      <c r="AN59" s="1465"/>
      <c r="AO59" s="1465"/>
    </row>
    <row r="60" spans="1:41" ht="10.75" customHeight="1">
      <c r="A60" s="1460">
        <v>35</v>
      </c>
      <c r="B60" s="1461" t="s">
        <v>428</v>
      </c>
      <c r="C60" s="1462" t="s">
        <v>429</v>
      </c>
      <c r="D60" s="1463"/>
      <c r="E60" s="2322"/>
      <c r="F60" s="2323"/>
      <c r="G60" s="2324" t="s">
        <v>1200</v>
      </c>
      <c r="H60" s="1464"/>
      <c r="K60" s="1435"/>
      <c r="L60" s="1435"/>
      <c r="M60" s="1435"/>
      <c r="N60" s="1435"/>
      <c r="O60" s="1435"/>
      <c r="P60" s="1435"/>
      <c r="U60" s="1436"/>
      <c r="V60" s="1435"/>
      <c r="W60" s="1435"/>
      <c r="X60" s="1435"/>
      <c r="Y60" s="1435"/>
      <c r="Z60" s="1435"/>
      <c r="AA60" s="1435"/>
      <c r="AB60" s="1435"/>
      <c r="AH60" s="1436"/>
      <c r="AI60" s="1435"/>
      <c r="AJ60" s="1465"/>
      <c r="AK60" s="1435"/>
      <c r="AL60" s="1465"/>
      <c r="AM60" s="1435"/>
      <c r="AN60" s="1465"/>
      <c r="AO60" s="1465"/>
    </row>
    <row r="61" spans="1:41" ht="10.75" customHeight="1">
      <c r="A61" s="1460">
        <v>36</v>
      </c>
      <c r="B61" s="1461" t="s">
        <v>430</v>
      </c>
      <c r="C61" s="1462" t="s">
        <v>431</v>
      </c>
      <c r="D61" s="1463"/>
      <c r="E61" s="2322"/>
      <c r="F61" s="2323"/>
      <c r="G61" s="2324" t="s">
        <v>1200</v>
      </c>
      <c r="H61" s="1464"/>
      <c r="K61" s="1435"/>
      <c r="L61" s="1435"/>
      <c r="M61" s="1435"/>
      <c r="N61" s="1435"/>
      <c r="O61" s="1435"/>
      <c r="P61" s="1435"/>
      <c r="U61" s="1436"/>
      <c r="V61" s="1435"/>
      <c r="W61" s="1435"/>
      <c r="X61" s="1435"/>
      <c r="Y61" s="1435"/>
      <c r="Z61" s="1435"/>
      <c r="AA61" s="1435"/>
      <c r="AB61" s="1435"/>
      <c r="AH61" s="1436"/>
      <c r="AI61" s="1435"/>
      <c r="AJ61" s="1465"/>
      <c r="AK61" s="1435"/>
      <c r="AL61" s="1465"/>
      <c r="AM61" s="1435"/>
      <c r="AN61" s="1465"/>
      <c r="AO61" s="1465"/>
    </row>
    <row r="62" spans="1:41" ht="10.75" customHeight="1">
      <c r="A62" s="1460">
        <v>37</v>
      </c>
      <c r="B62" s="1461" t="s">
        <v>432</v>
      </c>
      <c r="C62" s="1462" t="s">
        <v>433</v>
      </c>
      <c r="D62" s="1463"/>
      <c r="E62" s="2322"/>
      <c r="F62" s="2323"/>
      <c r="G62" s="2324" t="s">
        <v>1200</v>
      </c>
      <c r="H62" s="1464"/>
      <c r="K62" s="1435"/>
      <c r="L62" s="1435"/>
      <c r="M62" s="1435"/>
      <c r="N62" s="1435"/>
      <c r="O62" s="1435"/>
      <c r="P62" s="1435"/>
      <c r="U62" s="1436"/>
      <c r="V62" s="1435"/>
      <c r="W62" s="1435"/>
      <c r="X62" s="1435"/>
      <c r="Y62" s="1435"/>
      <c r="Z62" s="1435"/>
      <c r="AA62" s="1435"/>
      <c r="AB62" s="1435"/>
      <c r="AH62" s="1436"/>
      <c r="AI62" s="1435"/>
      <c r="AJ62" s="1465"/>
      <c r="AK62" s="1435"/>
      <c r="AL62" s="1465"/>
      <c r="AM62" s="1435"/>
      <c r="AN62" s="1465"/>
      <c r="AO62" s="1465"/>
    </row>
    <row r="63" spans="1:41" ht="10.75" customHeight="1">
      <c r="A63" s="1475">
        <v>38</v>
      </c>
      <c r="B63" s="1476" t="s">
        <v>1265</v>
      </c>
      <c r="C63" s="1477" t="s">
        <v>1266</v>
      </c>
      <c r="D63" s="1478"/>
      <c r="E63" s="2335"/>
      <c r="F63" s="2336"/>
      <c r="G63" s="2337" t="s">
        <v>1200</v>
      </c>
      <c r="H63" s="1416"/>
      <c r="K63" s="1435"/>
      <c r="L63" s="1435"/>
      <c r="M63" s="1435"/>
      <c r="N63" s="1435"/>
      <c r="O63" s="1435"/>
      <c r="P63" s="1435"/>
      <c r="U63" s="1436"/>
      <c r="V63" s="1435"/>
      <c r="W63" s="1435"/>
      <c r="X63" s="1435"/>
      <c r="Y63" s="1435"/>
      <c r="Z63" s="1435"/>
      <c r="AA63" s="1435"/>
      <c r="AB63" s="1435"/>
      <c r="AH63" s="1436"/>
      <c r="AI63" s="1435"/>
      <c r="AJ63" s="1465"/>
      <c r="AK63" s="1435"/>
      <c r="AL63" s="1465"/>
      <c r="AM63" s="1435"/>
      <c r="AN63" s="1465"/>
      <c r="AO63" s="1465"/>
    </row>
    <row r="64" spans="1:41" ht="10.75" customHeight="1">
      <c r="A64" s="1479">
        <v>39</v>
      </c>
      <c r="B64" s="1480"/>
      <c r="C64" s="1480" t="s">
        <v>420</v>
      </c>
      <c r="D64" s="1478"/>
      <c r="E64" s="2335"/>
      <c r="F64" s="2336"/>
      <c r="G64" s="2337"/>
      <c r="H64" s="1481"/>
      <c r="K64" s="1435"/>
      <c r="L64" s="1435"/>
      <c r="M64" s="1435"/>
      <c r="N64" s="1435"/>
      <c r="O64" s="1435"/>
      <c r="P64" s="1435"/>
      <c r="U64" s="1435"/>
      <c r="V64" s="1435"/>
      <c r="W64" s="1435"/>
      <c r="X64" s="1435"/>
      <c r="Y64" s="1435"/>
      <c r="Z64" s="1435"/>
      <c r="AA64" s="1435"/>
      <c r="AB64" s="1435"/>
      <c r="AH64" s="1435"/>
      <c r="AI64" s="1435"/>
      <c r="AJ64" s="1465"/>
      <c r="AK64" s="1435"/>
      <c r="AL64" s="1465"/>
      <c r="AM64" s="1435"/>
      <c r="AN64" s="1465"/>
      <c r="AO64" s="1465"/>
    </row>
    <row r="65" spans="1:41" ht="13.9" customHeight="1" thickBot="1">
      <c r="A65" s="1468">
        <v>40</v>
      </c>
      <c r="B65" s="1470"/>
      <c r="C65" s="1470" t="s">
        <v>1267</v>
      </c>
      <c r="D65" s="1471"/>
      <c r="E65" s="2329"/>
      <c r="F65" s="2330"/>
      <c r="G65" s="2331" t="s">
        <v>1200</v>
      </c>
      <c r="H65" s="1472"/>
      <c r="K65" s="1435"/>
      <c r="L65" s="1435"/>
      <c r="M65" s="1435"/>
      <c r="N65" s="1435"/>
      <c r="O65" s="1435"/>
      <c r="P65" s="1435"/>
      <c r="U65" s="1435"/>
      <c r="V65" s="1435"/>
      <c r="W65" s="1435"/>
      <c r="X65" s="1435"/>
      <c r="Y65" s="1435"/>
      <c r="Z65" s="1435"/>
      <c r="AA65" s="1435"/>
      <c r="AB65" s="1435"/>
      <c r="AH65" s="1435"/>
      <c r="AI65" s="1435"/>
      <c r="AJ65" s="1465"/>
      <c r="AK65" s="1435"/>
      <c r="AL65" s="1465"/>
      <c r="AM65" s="1435"/>
      <c r="AN65" s="1465"/>
      <c r="AO65" s="1465"/>
    </row>
    <row r="66" spans="1:41" ht="13.9" customHeight="1" thickTop="1" thickBot="1">
      <c r="A66" s="1460">
        <v>41</v>
      </c>
      <c r="B66" s="1482"/>
      <c r="C66" s="1482" t="s">
        <v>1268</v>
      </c>
      <c r="D66" s="1463"/>
      <c r="E66" s="2338">
        <v>18725</v>
      </c>
      <c r="F66" s="2339">
        <v>18725</v>
      </c>
      <c r="G66" s="2340" t="s">
        <v>621</v>
      </c>
      <c r="H66" s="1464"/>
      <c r="K66" s="1435"/>
      <c r="L66" s="1435"/>
      <c r="M66" s="1435"/>
      <c r="N66" s="1435"/>
      <c r="O66" s="1435"/>
      <c r="P66" s="1435"/>
      <c r="U66" s="1435"/>
      <c r="V66" s="1435"/>
      <c r="W66" s="1435"/>
      <c r="X66" s="1435"/>
      <c r="Y66" s="1435"/>
      <c r="Z66" s="1435"/>
      <c r="AA66" s="1435"/>
      <c r="AB66" s="1435"/>
      <c r="AH66" s="1435"/>
      <c r="AI66" s="1435"/>
      <c r="AJ66" s="1465"/>
      <c r="AK66" s="1435"/>
      <c r="AL66" s="1465"/>
      <c r="AM66" s="1435"/>
      <c r="AN66" s="1465"/>
      <c r="AO66" s="1465"/>
    </row>
    <row r="67" spans="1:41" ht="12" customHeight="1">
      <c r="A67" s="1483"/>
      <c r="B67" s="1455"/>
      <c r="C67" s="1484"/>
      <c r="D67" s="1423"/>
      <c r="E67" s="1423"/>
      <c r="F67" s="1423"/>
      <c r="G67" s="1474"/>
      <c r="H67" s="1442"/>
      <c r="K67" s="1435"/>
      <c r="L67" s="1435"/>
      <c r="M67" s="1435"/>
      <c r="N67" s="1435"/>
      <c r="O67" s="1435"/>
      <c r="P67" s="1435"/>
      <c r="U67" s="1435"/>
      <c r="V67" s="1435"/>
      <c r="W67" s="1435"/>
      <c r="X67" s="1435"/>
      <c r="Y67" s="1435"/>
      <c r="Z67" s="1435"/>
      <c r="AA67" s="1435"/>
      <c r="AB67" s="1435"/>
      <c r="AH67" s="1435"/>
      <c r="AI67" s="1435"/>
      <c r="AJ67" s="1465"/>
      <c r="AK67" s="1435"/>
      <c r="AL67" s="1465"/>
      <c r="AM67" s="1435"/>
      <c r="AN67" s="1465"/>
      <c r="AO67" s="1465"/>
    </row>
    <row r="68" spans="1:41">
      <c r="A68" s="1483"/>
      <c r="B68" s="1455" t="s">
        <v>1653</v>
      </c>
      <c r="C68" s="1484"/>
      <c r="D68" s="1423"/>
      <c r="E68" s="1423"/>
      <c r="F68" s="1423"/>
      <c r="G68" s="1474"/>
      <c r="H68" s="1442"/>
      <c r="K68" s="1435"/>
      <c r="L68" s="1435"/>
      <c r="M68" s="1435"/>
      <c r="N68" s="1435"/>
      <c r="O68" s="1435"/>
      <c r="P68" s="1435"/>
      <c r="U68" s="1435"/>
      <c r="V68" s="1435"/>
      <c r="W68" s="1435"/>
      <c r="X68" s="1435"/>
      <c r="Y68" s="1435"/>
      <c r="Z68" s="1435"/>
      <c r="AA68" s="1435"/>
      <c r="AB68" s="1435"/>
      <c r="AH68" s="1435"/>
      <c r="AI68" s="1435"/>
      <c r="AJ68" s="1465"/>
      <c r="AK68" s="1435"/>
      <c r="AL68" s="1465"/>
      <c r="AM68" s="1435"/>
      <c r="AN68" s="1465"/>
      <c r="AO68" s="1465"/>
    </row>
    <row r="69" spans="1:41" ht="10.5" customHeight="1" thickBot="1">
      <c r="A69" s="1485" t="s">
        <v>1200</v>
      </c>
      <c r="B69" s="1486"/>
      <c r="C69" s="1487"/>
      <c r="D69" s="1487"/>
      <c r="E69" s="1487"/>
      <c r="F69" s="1487"/>
      <c r="G69" s="1487"/>
      <c r="H69" s="1488"/>
      <c r="U69" s="1435"/>
      <c r="V69" s="1435"/>
      <c r="W69" s="1435"/>
      <c r="X69" s="1435"/>
      <c r="Y69" s="1435"/>
      <c r="Z69" s="1435"/>
      <c r="AA69" s="1435"/>
      <c r="AB69" s="1435"/>
      <c r="AH69" s="1435"/>
      <c r="AI69" s="1435"/>
      <c r="AJ69" s="1435"/>
      <c r="AK69" s="1435"/>
      <c r="AL69" s="1435"/>
      <c r="AM69" s="1435"/>
      <c r="AN69" s="1435"/>
      <c r="AO69" s="1435"/>
    </row>
    <row r="70" spans="1:41" ht="11.25" customHeight="1">
      <c r="A70" s="1489" t="s">
        <v>195</v>
      </c>
      <c r="B70" s="1490"/>
      <c r="C70" s="1490"/>
      <c r="D70" s="1490"/>
      <c r="E70" s="1490"/>
      <c r="F70" s="1490"/>
      <c r="G70" s="1490"/>
      <c r="H70" s="1490"/>
    </row>
    <row r="71" spans="1:41" ht="9" customHeight="1">
      <c r="A71" s="1491"/>
      <c r="B71" s="1491"/>
      <c r="C71" s="1491"/>
      <c r="D71" s="1491"/>
      <c r="E71" s="1491"/>
      <c r="F71" s="1491"/>
      <c r="G71" s="1491"/>
      <c r="H71" s="1491"/>
    </row>
    <row r="72" spans="1:41" ht="9" customHeight="1">
      <c r="A72" s="1491"/>
      <c r="B72" s="1491"/>
      <c r="C72" s="1491"/>
      <c r="D72" s="1491"/>
      <c r="E72" s="1491"/>
      <c r="F72" s="1491"/>
      <c r="G72" s="1491"/>
      <c r="H72" s="1491"/>
    </row>
    <row r="73" spans="1:41" ht="9" customHeight="1">
      <c r="A73" s="1491"/>
      <c r="B73" s="1491"/>
      <c r="C73" s="1491"/>
      <c r="D73" s="1491"/>
      <c r="E73" s="1491"/>
      <c r="F73" s="1491"/>
      <c r="G73" s="1491"/>
      <c r="H73" s="1491"/>
    </row>
    <row r="74" spans="1:41" ht="9" customHeight="1">
      <c r="A74" s="1491"/>
      <c r="B74" s="1491"/>
      <c r="C74" s="1491"/>
      <c r="D74" s="1491"/>
      <c r="E74" s="1491"/>
      <c r="F74" s="1491"/>
      <c r="G74" s="1491"/>
      <c r="H74" s="1491"/>
    </row>
    <row r="75" spans="1:41" ht="9" customHeight="1">
      <c r="A75" s="1491"/>
      <c r="B75" s="1491"/>
      <c r="C75" s="1491"/>
      <c r="D75" s="1491"/>
      <c r="E75" s="1491"/>
      <c r="F75" s="1491"/>
      <c r="G75" s="1491"/>
      <c r="H75" s="1491"/>
    </row>
    <row r="76" spans="1:41" ht="9" customHeight="1">
      <c r="A76" s="1491"/>
      <c r="B76" s="1491"/>
      <c r="C76" s="1491"/>
      <c r="D76" s="1491"/>
      <c r="E76" s="1491"/>
      <c r="F76" s="1491"/>
      <c r="H76" s="1491"/>
    </row>
    <row r="77" spans="1:41" ht="9" customHeight="1">
      <c r="A77" s="1491"/>
      <c r="B77" s="1491"/>
      <c r="C77" s="1491"/>
      <c r="D77" s="1491"/>
      <c r="E77" s="1491"/>
      <c r="F77" s="1491"/>
      <c r="H77" s="1491"/>
    </row>
    <row r="78" spans="1:41" ht="9" customHeight="1">
      <c r="A78" s="1491"/>
      <c r="B78" s="1491"/>
      <c r="C78" s="1491"/>
      <c r="D78" s="1491"/>
      <c r="E78" s="1491"/>
      <c r="F78" s="1491"/>
      <c r="H78" s="1491"/>
    </row>
    <row r="79" spans="1:41" ht="9" customHeight="1">
      <c r="A79" s="1491"/>
      <c r="B79" s="1491"/>
      <c r="C79" s="1491"/>
      <c r="D79" s="1491"/>
      <c r="E79" s="1491"/>
      <c r="F79" s="1491"/>
      <c r="H79" s="1491"/>
    </row>
    <row r="80" spans="1:41" ht="9" customHeight="1">
      <c r="A80" s="1491"/>
      <c r="B80" s="1491"/>
      <c r="C80" s="1491"/>
      <c r="D80" s="1491"/>
      <c r="E80" s="1491"/>
      <c r="F80" s="1491"/>
      <c r="H80" s="1491"/>
    </row>
    <row r="81" spans="1:12" ht="9" customHeight="1">
      <c r="A81" s="1491"/>
      <c r="B81" s="1491"/>
      <c r="C81" s="1491"/>
      <c r="D81" s="1491"/>
      <c r="E81" s="1491"/>
      <c r="F81" s="1491"/>
      <c r="H81" s="1491"/>
    </row>
    <row r="82" spans="1:12" ht="9" customHeight="1">
      <c r="A82" s="1491"/>
      <c r="B82" s="1491"/>
      <c r="C82" s="1491"/>
      <c r="D82" s="1491"/>
      <c r="E82" s="1491"/>
      <c r="F82" s="1491"/>
      <c r="H82" s="1491"/>
    </row>
    <row r="83" spans="1:12" ht="9" customHeight="1">
      <c r="C83" s="1491"/>
      <c r="D83" s="1491"/>
      <c r="E83" s="1491"/>
      <c r="F83" s="1491"/>
    </row>
    <row r="84" spans="1:12" ht="9" customHeight="1">
      <c r="C84" s="1491"/>
      <c r="D84" s="1491"/>
      <c r="E84" s="1491"/>
      <c r="F84" s="1491"/>
      <c r="G84" s="1491"/>
    </row>
    <row r="85" spans="1:12" ht="9" customHeight="1">
      <c r="C85" s="1491"/>
      <c r="D85" s="1491"/>
      <c r="E85" s="1491"/>
      <c r="F85" s="1491"/>
      <c r="G85" s="1491"/>
      <c r="H85" s="1492"/>
    </row>
    <row r="86" spans="1:12" ht="9" customHeight="1">
      <c r="C86" s="1491"/>
      <c r="D86" s="1491"/>
      <c r="E86" s="1491"/>
      <c r="F86" s="1491"/>
      <c r="G86" s="1491"/>
      <c r="H86" s="1492"/>
    </row>
    <row r="87" spans="1:12" ht="9" customHeight="1">
      <c r="C87" s="1491"/>
      <c r="D87" s="1491"/>
      <c r="E87" s="1491"/>
      <c r="F87" s="1491"/>
      <c r="G87" s="1491"/>
      <c r="H87" s="1492"/>
    </row>
    <row r="88" spans="1:12" ht="9" customHeight="1">
      <c r="C88" s="1491"/>
      <c r="D88" s="1491"/>
      <c r="E88" s="1491"/>
      <c r="F88" s="1491"/>
      <c r="G88" s="1491"/>
      <c r="H88" s="1492"/>
    </row>
    <row r="89" spans="1:12" ht="9" customHeight="1">
      <c r="C89" s="1491"/>
      <c r="D89" s="1491"/>
      <c r="E89" s="1491"/>
      <c r="F89" s="1491"/>
      <c r="G89" s="1491"/>
      <c r="H89" s="1492"/>
    </row>
    <row r="90" spans="1:12">
      <c r="C90" s="1491"/>
      <c r="D90" s="1491"/>
      <c r="E90" s="1491"/>
      <c r="F90" s="1491"/>
      <c r="G90" s="1491"/>
      <c r="H90" s="1492"/>
    </row>
    <row r="91" spans="1:12">
      <c r="C91" s="1491"/>
      <c r="D91" s="1491"/>
      <c r="E91" s="1491"/>
      <c r="F91" s="1491"/>
      <c r="G91" s="1491"/>
      <c r="H91" s="1492"/>
    </row>
    <row r="92" spans="1:12">
      <c r="C92" s="1491"/>
      <c r="D92" s="1491"/>
      <c r="E92" s="1491"/>
      <c r="F92" s="1491"/>
      <c r="G92" s="1491"/>
      <c r="K92" s="1493"/>
      <c r="L92" s="1493"/>
    </row>
    <row r="93" spans="1:12">
      <c r="C93" s="1491"/>
      <c r="D93" s="1491"/>
      <c r="E93" s="1491"/>
      <c r="F93" s="1491"/>
      <c r="G93" s="1491"/>
      <c r="L93" s="1493"/>
    </row>
    <row r="94" spans="1:12">
      <c r="C94" s="1491"/>
      <c r="D94" s="1491"/>
      <c r="E94" s="1491"/>
      <c r="F94" s="1491"/>
      <c r="G94" s="1491"/>
      <c r="L94" s="1493"/>
    </row>
    <row r="95" spans="1:12">
      <c r="C95" s="1491"/>
      <c r="D95" s="1491"/>
      <c r="E95" s="1491"/>
      <c r="F95" s="1491"/>
      <c r="G95" s="1491"/>
      <c r="L95" s="1493"/>
    </row>
    <row r="96" spans="1:12">
      <c r="K96" s="1493"/>
      <c r="L96" s="1493"/>
    </row>
    <row r="97" spans="11:12">
      <c r="L97" s="1493"/>
    </row>
    <row r="98" spans="11:12">
      <c r="L98" s="1493"/>
    </row>
    <row r="99" spans="11:12">
      <c r="K99" s="1493"/>
      <c r="L99" s="1493"/>
    </row>
    <row r="100" spans="11:12">
      <c r="L100" s="1493"/>
    </row>
    <row r="101" spans="11:12">
      <c r="K101" s="1493"/>
      <c r="L101" s="1493"/>
    </row>
    <row r="102" spans="11:12">
      <c r="L102" s="1493"/>
    </row>
    <row r="150" spans="54:54">
      <c r="BB150" s="1494"/>
    </row>
    <row r="178" spans="47:52">
      <c r="AU178" s="1494"/>
      <c r="AZ178" s="1494"/>
    </row>
    <row r="179" spans="47:52">
      <c r="AZ179" s="1494"/>
    </row>
    <row r="182" spans="47:52">
      <c r="AU182" s="1494"/>
    </row>
  </sheetData>
  <mergeCells count="1">
    <mergeCell ref="E40:F40"/>
  </mergeCells>
  <phoneticPr fontId="9" type="noConversion"/>
  <printOptions horizontalCentered="1" gridLinesSet="0"/>
  <pageMargins left="0.45" right="0.55000000000000004" top="0.7" bottom="0.1" header="0" footer="0"/>
  <pageSetup scale="95" orientation="portrait"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sheetPr syncVertical="1" syncRef="A1" transitionEvaluation="1" codeName="Sheet42">
    <tabColor rgb="FF92D050"/>
    <pageSetUpPr fitToPage="1"/>
  </sheetPr>
  <dimension ref="A1:BS176"/>
  <sheetViews>
    <sheetView showGridLines="0" workbookViewId="0"/>
  </sheetViews>
  <sheetFormatPr defaultColWidth="12.54296875" defaultRowHeight="15.5"/>
  <cols>
    <col min="1" max="1" width="4" style="1505" bestFit="1" customWidth="1"/>
    <col min="2" max="2" width="4.81640625" style="1505" customWidth="1"/>
    <col min="3" max="3" width="15.1796875" style="1505" customWidth="1"/>
    <col min="4" max="4" width="11.26953125" style="1505" customWidth="1"/>
    <col min="5" max="10" width="10" style="1505" customWidth="1"/>
    <col min="11" max="11" width="5" style="1505" customWidth="1"/>
    <col min="12" max="12" width="7.453125" style="1505" customWidth="1"/>
    <col min="13" max="256" width="12.54296875" style="1505"/>
    <col min="257" max="257" width="4" style="1505" bestFit="1" customWidth="1"/>
    <col min="258" max="258" width="4.81640625" style="1505" customWidth="1"/>
    <col min="259" max="259" width="15.1796875" style="1505" customWidth="1"/>
    <col min="260" max="260" width="11.26953125" style="1505" customWidth="1"/>
    <col min="261" max="266" width="10" style="1505" customWidth="1"/>
    <col min="267" max="267" width="5" style="1505" customWidth="1"/>
    <col min="268" max="268" width="7.453125" style="1505" customWidth="1"/>
    <col min="269" max="512" width="12.54296875" style="1505"/>
    <col min="513" max="513" width="4" style="1505" bestFit="1" customWidth="1"/>
    <col min="514" max="514" width="4.81640625" style="1505" customWidth="1"/>
    <col min="515" max="515" width="15.1796875" style="1505" customWidth="1"/>
    <col min="516" max="516" width="11.26953125" style="1505" customWidth="1"/>
    <col min="517" max="522" width="10" style="1505" customWidth="1"/>
    <col min="523" max="523" width="5" style="1505" customWidth="1"/>
    <col min="524" max="524" width="7.453125" style="1505" customWidth="1"/>
    <col min="525" max="768" width="12.54296875" style="1505"/>
    <col min="769" max="769" width="4" style="1505" bestFit="1" customWidth="1"/>
    <col min="770" max="770" width="4.81640625" style="1505" customWidth="1"/>
    <col min="771" max="771" width="15.1796875" style="1505" customWidth="1"/>
    <col min="772" max="772" width="11.26953125" style="1505" customWidth="1"/>
    <col min="773" max="778" width="10" style="1505" customWidth="1"/>
    <col min="779" max="779" width="5" style="1505" customWidth="1"/>
    <col min="780" max="780" width="7.453125" style="1505" customWidth="1"/>
    <col min="781" max="1024" width="12.54296875" style="1505"/>
    <col min="1025" max="1025" width="4" style="1505" bestFit="1" customWidth="1"/>
    <col min="1026" max="1026" width="4.81640625" style="1505" customWidth="1"/>
    <col min="1027" max="1027" width="15.1796875" style="1505" customWidth="1"/>
    <col min="1028" max="1028" width="11.26953125" style="1505" customWidth="1"/>
    <col min="1029" max="1034" width="10" style="1505" customWidth="1"/>
    <col min="1035" max="1035" width="5" style="1505" customWidth="1"/>
    <col min="1036" max="1036" width="7.453125" style="1505" customWidth="1"/>
    <col min="1037" max="1280" width="12.54296875" style="1505"/>
    <col min="1281" max="1281" width="4" style="1505" bestFit="1" customWidth="1"/>
    <col min="1282" max="1282" width="4.81640625" style="1505" customWidth="1"/>
    <col min="1283" max="1283" width="15.1796875" style="1505" customWidth="1"/>
    <col min="1284" max="1284" width="11.26953125" style="1505" customWidth="1"/>
    <col min="1285" max="1290" width="10" style="1505" customWidth="1"/>
    <col min="1291" max="1291" width="5" style="1505" customWidth="1"/>
    <col min="1292" max="1292" width="7.453125" style="1505" customWidth="1"/>
    <col min="1293" max="1536" width="12.54296875" style="1505"/>
    <col min="1537" max="1537" width="4" style="1505" bestFit="1" customWidth="1"/>
    <col min="1538" max="1538" width="4.81640625" style="1505" customWidth="1"/>
    <col min="1539" max="1539" width="15.1796875" style="1505" customWidth="1"/>
    <col min="1540" max="1540" width="11.26953125" style="1505" customWidth="1"/>
    <col min="1541" max="1546" width="10" style="1505" customWidth="1"/>
    <col min="1547" max="1547" width="5" style="1505" customWidth="1"/>
    <col min="1548" max="1548" width="7.453125" style="1505" customWidth="1"/>
    <col min="1549" max="1792" width="12.54296875" style="1505"/>
    <col min="1793" max="1793" width="4" style="1505" bestFit="1" customWidth="1"/>
    <col min="1794" max="1794" width="4.81640625" style="1505" customWidth="1"/>
    <col min="1795" max="1795" width="15.1796875" style="1505" customWidth="1"/>
    <col min="1796" max="1796" width="11.26953125" style="1505" customWidth="1"/>
    <col min="1797" max="1802" width="10" style="1505" customWidth="1"/>
    <col min="1803" max="1803" width="5" style="1505" customWidth="1"/>
    <col min="1804" max="1804" width="7.453125" style="1505" customWidth="1"/>
    <col min="1805" max="2048" width="12.54296875" style="1505"/>
    <col min="2049" max="2049" width="4" style="1505" bestFit="1" customWidth="1"/>
    <col min="2050" max="2050" width="4.81640625" style="1505" customWidth="1"/>
    <col min="2051" max="2051" width="15.1796875" style="1505" customWidth="1"/>
    <col min="2052" max="2052" width="11.26953125" style="1505" customWidth="1"/>
    <col min="2053" max="2058" width="10" style="1505" customWidth="1"/>
    <col min="2059" max="2059" width="5" style="1505" customWidth="1"/>
    <col min="2060" max="2060" width="7.453125" style="1505" customWidth="1"/>
    <col min="2061" max="2304" width="12.54296875" style="1505"/>
    <col min="2305" max="2305" width="4" style="1505" bestFit="1" customWidth="1"/>
    <col min="2306" max="2306" width="4.81640625" style="1505" customWidth="1"/>
    <col min="2307" max="2307" width="15.1796875" style="1505" customWidth="1"/>
    <col min="2308" max="2308" width="11.26953125" style="1505" customWidth="1"/>
    <col min="2309" max="2314" width="10" style="1505" customWidth="1"/>
    <col min="2315" max="2315" width="5" style="1505" customWidth="1"/>
    <col min="2316" max="2316" width="7.453125" style="1505" customWidth="1"/>
    <col min="2317" max="2560" width="12.54296875" style="1505"/>
    <col min="2561" max="2561" width="4" style="1505" bestFit="1" customWidth="1"/>
    <col min="2562" max="2562" width="4.81640625" style="1505" customWidth="1"/>
    <col min="2563" max="2563" width="15.1796875" style="1505" customWidth="1"/>
    <col min="2564" max="2564" width="11.26953125" style="1505" customWidth="1"/>
    <col min="2565" max="2570" width="10" style="1505" customWidth="1"/>
    <col min="2571" max="2571" width="5" style="1505" customWidth="1"/>
    <col min="2572" max="2572" width="7.453125" style="1505" customWidth="1"/>
    <col min="2573" max="2816" width="12.54296875" style="1505"/>
    <col min="2817" max="2817" width="4" style="1505" bestFit="1" customWidth="1"/>
    <col min="2818" max="2818" width="4.81640625" style="1505" customWidth="1"/>
    <col min="2819" max="2819" width="15.1796875" style="1505" customWidth="1"/>
    <col min="2820" max="2820" width="11.26953125" style="1505" customWidth="1"/>
    <col min="2821" max="2826" width="10" style="1505" customWidth="1"/>
    <col min="2827" max="2827" width="5" style="1505" customWidth="1"/>
    <col min="2828" max="2828" width="7.453125" style="1505" customWidth="1"/>
    <col min="2829" max="3072" width="12.54296875" style="1505"/>
    <col min="3073" max="3073" width="4" style="1505" bestFit="1" customWidth="1"/>
    <col min="3074" max="3074" width="4.81640625" style="1505" customWidth="1"/>
    <col min="3075" max="3075" width="15.1796875" style="1505" customWidth="1"/>
    <col min="3076" max="3076" width="11.26953125" style="1505" customWidth="1"/>
    <col min="3077" max="3082" width="10" style="1505" customWidth="1"/>
    <col min="3083" max="3083" width="5" style="1505" customWidth="1"/>
    <col min="3084" max="3084" width="7.453125" style="1505" customWidth="1"/>
    <col min="3085" max="3328" width="12.54296875" style="1505"/>
    <col min="3329" max="3329" width="4" style="1505" bestFit="1" customWidth="1"/>
    <col min="3330" max="3330" width="4.81640625" style="1505" customWidth="1"/>
    <col min="3331" max="3331" width="15.1796875" style="1505" customWidth="1"/>
    <col min="3332" max="3332" width="11.26953125" style="1505" customWidth="1"/>
    <col min="3333" max="3338" width="10" style="1505" customWidth="1"/>
    <col min="3339" max="3339" width="5" style="1505" customWidth="1"/>
    <col min="3340" max="3340" width="7.453125" style="1505" customWidth="1"/>
    <col min="3341" max="3584" width="12.54296875" style="1505"/>
    <col min="3585" max="3585" width="4" style="1505" bestFit="1" customWidth="1"/>
    <col min="3586" max="3586" width="4.81640625" style="1505" customWidth="1"/>
    <col min="3587" max="3587" width="15.1796875" style="1505" customWidth="1"/>
    <col min="3588" max="3588" width="11.26953125" style="1505" customWidth="1"/>
    <col min="3589" max="3594" width="10" style="1505" customWidth="1"/>
    <col min="3595" max="3595" width="5" style="1505" customWidth="1"/>
    <col min="3596" max="3596" width="7.453125" style="1505" customWidth="1"/>
    <col min="3597" max="3840" width="12.54296875" style="1505"/>
    <col min="3841" max="3841" width="4" style="1505" bestFit="1" customWidth="1"/>
    <col min="3842" max="3842" width="4.81640625" style="1505" customWidth="1"/>
    <col min="3843" max="3843" width="15.1796875" style="1505" customWidth="1"/>
    <col min="3844" max="3844" width="11.26953125" style="1505" customWidth="1"/>
    <col min="3845" max="3850" width="10" style="1505" customWidth="1"/>
    <col min="3851" max="3851" width="5" style="1505" customWidth="1"/>
    <col min="3852" max="3852" width="7.453125" style="1505" customWidth="1"/>
    <col min="3853" max="4096" width="12.54296875" style="1505"/>
    <col min="4097" max="4097" width="4" style="1505" bestFit="1" customWidth="1"/>
    <col min="4098" max="4098" width="4.81640625" style="1505" customWidth="1"/>
    <col min="4099" max="4099" width="15.1796875" style="1505" customWidth="1"/>
    <col min="4100" max="4100" width="11.26953125" style="1505" customWidth="1"/>
    <col min="4101" max="4106" width="10" style="1505" customWidth="1"/>
    <col min="4107" max="4107" width="5" style="1505" customWidth="1"/>
    <col min="4108" max="4108" width="7.453125" style="1505" customWidth="1"/>
    <col min="4109" max="4352" width="12.54296875" style="1505"/>
    <col min="4353" max="4353" width="4" style="1505" bestFit="1" customWidth="1"/>
    <col min="4354" max="4354" width="4.81640625" style="1505" customWidth="1"/>
    <col min="4355" max="4355" width="15.1796875" style="1505" customWidth="1"/>
    <col min="4356" max="4356" width="11.26953125" style="1505" customWidth="1"/>
    <col min="4357" max="4362" width="10" style="1505" customWidth="1"/>
    <col min="4363" max="4363" width="5" style="1505" customWidth="1"/>
    <col min="4364" max="4364" width="7.453125" style="1505" customWidth="1"/>
    <col min="4365" max="4608" width="12.54296875" style="1505"/>
    <col min="4609" max="4609" width="4" style="1505" bestFit="1" customWidth="1"/>
    <col min="4610" max="4610" width="4.81640625" style="1505" customWidth="1"/>
    <col min="4611" max="4611" width="15.1796875" style="1505" customWidth="1"/>
    <col min="4612" max="4612" width="11.26953125" style="1505" customWidth="1"/>
    <col min="4613" max="4618" width="10" style="1505" customWidth="1"/>
    <col min="4619" max="4619" width="5" style="1505" customWidth="1"/>
    <col min="4620" max="4620" width="7.453125" style="1505" customWidth="1"/>
    <col min="4621" max="4864" width="12.54296875" style="1505"/>
    <col min="4865" max="4865" width="4" style="1505" bestFit="1" customWidth="1"/>
    <col min="4866" max="4866" width="4.81640625" style="1505" customWidth="1"/>
    <col min="4867" max="4867" width="15.1796875" style="1505" customWidth="1"/>
    <col min="4868" max="4868" width="11.26953125" style="1505" customWidth="1"/>
    <col min="4869" max="4874" width="10" style="1505" customWidth="1"/>
    <col min="4875" max="4875" width="5" style="1505" customWidth="1"/>
    <col min="4876" max="4876" width="7.453125" style="1505" customWidth="1"/>
    <col min="4877" max="5120" width="12.54296875" style="1505"/>
    <col min="5121" max="5121" width="4" style="1505" bestFit="1" customWidth="1"/>
    <col min="5122" max="5122" width="4.81640625" style="1505" customWidth="1"/>
    <col min="5123" max="5123" width="15.1796875" style="1505" customWidth="1"/>
    <col min="5124" max="5124" width="11.26953125" style="1505" customWidth="1"/>
    <col min="5125" max="5130" width="10" style="1505" customWidth="1"/>
    <col min="5131" max="5131" width="5" style="1505" customWidth="1"/>
    <col min="5132" max="5132" width="7.453125" style="1505" customWidth="1"/>
    <col min="5133" max="5376" width="12.54296875" style="1505"/>
    <col min="5377" max="5377" width="4" style="1505" bestFit="1" customWidth="1"/>
    <col min="5378" max="5378" width="4.81640625" style="1505" customWidth="1"/>
    <col min="5379" max="5379" width="15.1796875" style="1505" customWidth="1"/>
    <col min="5380" max="5380" width="11.26953125" style="1505" customWidth="1"/>
    <col min="5381" max="5386" width="10" style="1505" customWidth="1"/>
    <col min="5387" max="5387" width="5" style="1505" customWidth="1"/>
    <col min="5388" max="5388" width="7.453125" style="1505" customWidth="1"/>
    <col min="5389" max="5632" width="12.54296875" style="1505"/>
    <col min="5633" max="5633" width="4" style="1505" bestFit="1" customWidth="1"/>
    <col min="5634" max="5634" width="4.81640625" style="1505" customWidth="1"/>
    <col min="5635" max="5635" width="15.1796875" style="1505" customWidth="1"/>
    <col min="5636" max="5636" width="11.26953125" style="1505" customWidth="1"/>
    <col min="5637" max="5642" width="10" style="1505" customWidth="1"/>
    <col min="5643" max="5643" width="5" style="1505" customWidth="1"/>
    <col min="5644" max="5644" width="7.453125" style="1505" customWidth="1"/>
    <col min="5645" max="5888" width="12.54296875" style="1505"/>
    <col min="5889" max="5889" width="4" style="1505" bestFit="1" customWidth="1"/>
    <col min="5890" max="5890" width="4.81640625" style="1505" customWidth="1"/>
    <col min="5891" max="5891" width="15.1796875" style="1505" customWidth="1"/>
    <col min="5892" max="5892" width="11.26953125" style="1505" customWidth="1"/>
    <col min="5893" max="5898" width="10" style="1505" customWidth="1"/>
    <col min="5899" max="5899" width="5" style="1505" customWidth="1"/>
    <col min="5900" max="5900" width="7.453125" style="1505" customWidth="1"/>
    <col min="5901" max="6144" width="12.54296875" style="1505"/>
    <col min="6145" max="6145" width="4" style="1505" bestFit="1" customWidth="1"/>
    <col min="6146" max="6146" width="4.81640625" style="1505" customWidth="1"/>
    <col min="6147" max="6147" width="15.1796875" style="1505" customWidth="1"/>
    <col min="6148" max="6148" width="11.26953125" style="1505" customWidth="1"/>
    <col min="6149" max="6154" width="10" style="1505" customWidth="1"/>
    <col min="6155" max="6155" width="5" style="1505" customWidth="1"/>
    <col min="6156" max="6156" width="7.453125" style="1505" customWidth="1"/>
    <col min="6157" max="6400" width="12.54296875" style="1505"/>
    <col min="6401" max="6401" width="4" style="1505" bestFit="1" customWidth="1"/>
    <col min="6402" max="6402" width="4.81640625" style="1505" customWidth="1"/>
    <col min="6403" max="6403" width="15.1796875" style="1505" customWidth="1"/>
    <col min="6404" max="6404" width="11.26953125" style="1505" customWidth="1"/>
    <col min="6405" max="6410" width="10" style="1505" customWidth="1"/>
    <col min="6411" max="6411" width="5" style="1505" customWidth="1"/>
    <col min="6412" max="6412" width="7.453125" style="1505" customWidth="1"/>
    <col min="6413" max="6656" width="12.54296875" style="1505"/>
    <col min="6657" max="6657" width="4" style="1505" bestFit="1" customWidth="1"/>
    <col min="6658" max="6658" width="4.81640625" style="1505" customWidth="1"/>
    <col min="6659" max="6659" width="15.1796875" style="1505" customWidth="1"/>
    <col min="6660" max="6660" width="11.26953125" style="1505" customWidth="1"/>
    <col min="6661" max="6666" width="10" style="1505" customWidth="1"/>
    <col min="6667" max="6667" width="5" style="1505" customWidth="1"/>
    <col min="6668" max="6668" width="7.453125" style="1505" customWidth="1"/>
    <col min="6669" max="6912" width="12.54296875" style="1505"/>
    <col min="6913" max="6913" width="4" style="1505" bestFit="1" customWidth="1"/>
    <col min="6914" max="6914" width="4.81640625" style="1505" customWidth="1"/>
    <col min="6915" max="6915" width="15.1796875" style="1505" customWidth="1"/>
    <col min="6916" max="6916" width="11.26953125" style="1505" customWidth="1"/>
    <col min="6917" max="6922" width="10" style="1505" customWidth="1"/>
    <col min="6923" max="6923" width="5" style="1505" customWidth="1"/>
    <col min="6924" max="6924" width="7.453125" style="1505" customWidth="1"/>
    <col min="6925" max="7168" width="12.54296875" style="1505"/>
    <col min="7169" max="7169" width="4" style="1505" bestFit="1" customWidth="1"/>
    <col min="7170" max="7170" width="4.81640625" style="1505" customWidth="1"/>
    <col min="7171" max="7171" width="15.1796875" style="1505" customWidth="1"/>
    <col min="7172" max="7172" width="11.26953125" style="1505" customWidth="1"/>
    <col min="7173" max="7178" width="10" style="1505" customWidth="1"/>
    <col min="7179" max="7179" width="5" style="1505" customWidth="1"/>
    <col min="7180" max="7180" width="7.453125" style="1505" customWidth="1"/>
    <col min="7181" max="7424" width="12.54296875" style="1505"/>
    <col min="7425" max="7425" width="4" style="1505" bestFit="1" customWidth="1"/>
    <col min="7426" max="7426" width="4.81640625" style="1505" customWidth="1"/>
    <col min="7427" max="7427" width="15.1796875" style="1505" customWidth="1"/>
    <col min="7428" max="7428" width="11.26953125" style="1505" customWidth="1"/>
    <col min="7429" max="7434" width="10" style="1505" customWidth="1"/>
    <col min="7435" max="7435" width="5" style="1505" customWidth="1"/>
    <col min="7436" max="7436" width="7.453125" style="1505" customWidth="1"/>
    <col min="7437" max="7680" width="12.54296875" style="1505"/>
    <col min="7681" max="7681" width="4" style="1505" bestFit="1" customWidth="1"/>
    <col min="7682" max="7682" width="4.81640625" style="1505" customWidth="1"/>
    <col min="7683" max="7683" width="15.1796875" style="1505" customWidth="1"/>
    <col min="7684" max="7684" width="11.26953125" style="1505" customWidth="1"/>
    <col min="7685" max="7690" width="10" style="1505" customWidth="1"/>
    <col min="7691" max="7691" width="5" style="1505" customWidth="1"/>
    <col min="7692" max="7692" width="7.453125" style="1505" customWidth="1"/>
    <col min="7693" max="7936" width="12.54296875" style="1505"/>
    <col min="7937" max="7937" width="4" style="1505" bestFit="1" customWidth="1"/>
    <col min="7938" max="7938" width="4.81640625" style="1505" customWidth="1"/>
    <col min="7939" max="7939" width="15.1796875" style="1505" customWidth="1"/>
    <col min="7940" max="7940" width="11.26953125" style="1505" customWidth="1"/>
    <col min="7941" max="7946" width="10" style="1505" customWidth="1"/>
    <col min="7947" max="7947" width="5" style="1505" customWidth="1"/>
    <col min="7948" max="7948" width="7.453125" style="1505" customWidth="1"/>
    <col min="7949" max="8192" width="12.54296875" style="1505"/>
    <col min="8193" max="8193" width="4" style="1505" bestFit="1" customWidth="1"/>
    <col min="8194" max="8194" width="4.81640625" style="1505" customWidth="1"/>
    <col min="8195" max="8195" width="15.1796875" style="1505" customWidth="1"/>
    <col min="8196" max="8196" width="11.26953125" style="1505" customWidth="1"/>
    <col min="8197" max="8202" width="10" style="1505" customWidth="1"/>
    <col min="8203" max="8203" width="5" style="1505" customWidth="1"/>
    <col min="8204" max="8204" width="7.453125" style="1505" customWidth="1"/>
    <col min="8205" max="8448" width="12.54296875" style="1505"/>
    <col min="8449" max="8449" width="4" style="1505" bestFit="1" customWidth="1"/>
    <col min="8450" max="8450" width="4.81640625" style="1505" customWidth="1"/>
    <col min="8451" max="8451" width="15.1796875" style="1505" customWidth="1"/>
    <col min="8452" max="8452" width="11.26953125" style="1505" customWidth="1"/>
    <col min="8453" max="8458" width="10" style="1505" customWidth="1"/>
    <col min="8459" max="8459" width="5" style="1505" customWidth="1"/>
    <col min="8460" max="8460" width="7.453125" style="1505" customWidth="1"/>
    <col min="8461" max="8704" width="12.54296875" style="1505"/>
    <col min="8705" max="8705" width="4" style="1505" bestFit="1" customWidth="1"/>
    <col min="8706" max="8706" width="4.81640625" style="1505" customWidth="1"/>
    <col min="8707" max="8707" width="15.1796875" style="1505" customWidth="1"/>
    <col min="8708" max="8708" width="11.26953125" style="1505" customWidth="1"/>
    <col min="8709" max="8714" width="10" style="1505" customWidth="1"/>
    <col min="8715" max="8715" width="5" style="1505" customWidth="1"/>
    <col min="8716" max="8716" width="7.453125" style="1505" customWidth="1"/>
    <col min="8717" max="8960" width="12.54296875" style="1505"/>
    <col min="8961" max="8961" width="4" style="1505" bestFit="1" customWidth="1"/>
    <col min="8962" max="8962" width="4.81640625" style="1505" customWidth="1"/>
    <col min="8963" max="8963" width="15.1796875" style="1505" customWidth="1"/>
    <col min="8964" max="8964" width="11.26953125" style="1505" customWidth="1"/>
    <col min="8965" max="8970" width="10" style="1505" customWidth="1"/>
    <col min="8971" max="8971" width="5" style="1505" customWidth="1"/>
    <col min="8972" max="8972" width="7.453125" style="1505" customWidth="1"/>
    <col min="8973" max="9216" width="12.54296875" style="1505"/>
    <col min="9217" max="9217" width="4" style="1505" bestFit="1" customWidth="1"/>
    <col min="9218" max="9218" width="4.81640625" style="1505" customWidth="1"/>
    <col min="9219" max="9219" width="15.1796875" style="1505" customWidth="1"/>
    <col min="9220" max="9220" width="11.26953125" style="1505" customWidth="1"/>
    <col min="9221" max="9226" width="10" style="1505" customWidth="1"/>
    <col min="9227" max="9227" width="5" style="1505" customWidth="1"/>
    <col min="9228" max="9228" width="7.453125" style="1505" customWidth="1"/>
    <col min="9229" max="9472" width="12.54296875" style="1505"/>
    <col min="9473" max="9473" width="4" style="1505" bestFit="1" customWidth="1"/>
    <col min="9474" max="9474" width="4.81640625" style="1505" customWidth="1"/>
    <col min="9475" max="9475" width="15.1796875" style="1505" customWidth="1"/>
    <col min="9476" max="9476" width="11.26953125" style="1505" customWidth="1"/>
    <col min="9477" max="9482" width="10" style="1505" customWidth="1"/>
    <col min="9483" max="9483" width="5" style="1505" customWidth="1"/>
    <col min="9484" max="9484" width="7.453125" style="1505" customWidth="1"/>
    <col min="9485" max="9728" width="12.54296875" style="1505"/>
    <col min="9729" max="9729" width="4" style="1505" bestFit="1" customWidth="1"/>
    <col min="9730" max="9730" width="4.81640625" style="1505" customWidth="1"/>
    <col min="9731" max="9731" width="15.1796875" style="1505" customWidth="1"/>
    <col min="9732" max="9732" width="11.26953125" style="1505" customWidth="1"/>
    <col min="9733" max="9738" width="10" style="1505" customWidth="1"/>
    <col min="9739" max="9739" width="5" style="1505" customWidth="1"/>
    <col min="9740" max="9740" width="7.453125" style="1505" customWidth="1"/>
    <col min="9741" max="9984" width="12.54296875" style="1505"/>
    <col min="9985" max="9985" width="4" style="1505" bestFit="1" customWidth="1"/>
    <col min="9986" max="9986" width="4.81640625" style="1505" customWidth="1"/>
    <col min="9987" max="9987" width="15.1796875" style="1505" customWidth="1"/>
    <col min="9988" max="9988" width="11.26953125" style="1505" customWidth="1"/>
    <col min="9989" max="9994" width="10" style="1505" customWidth="1"/>
    <col min="9995" max="9995" width="5" style="1505" customWidth="1"/>
    <col min="9996" max="9996" width="7.453125" style="1505" customWidth="1"/>
    <col min="9997" max="10240" width="12.54296875" style="1505"/>
    <col min="10241" max="10241" width="4" style="1505" bestFit="1" customWidth="1"/>
    <col min="10242" max="10242" width="4.81640625" style="1505" customWidth="1"/>
    <col min="10243" max="10243" width="15.1796875" style="1505" customWidth="1"/>
    <col min="10244" max="10244" width="11.26953125" style="1505" customWidth="1"/>
    <col min="10245" max="10250" width="10" style="1505" customWidth="1"/>
    <col min="10251" max="10251" width="5" style="1505" customWidth="1"/>
    <col min="10252" max="10252" width="7.453125" style="1505" customWidth="1"/>
    <col min="10253" max="10496" width="12.54296875" style="1505"/>
    <col min="10497" max="10497" width="4" style="1505" bestFit="1" customWidth="1"/>
    <col min="10498" max="10498" width="4.81640625" style="1505" customWidth="1"/>
    <col min="10499" max="10499" width="15.1796875" style="1505" customWidth="1"/>
    <col min="10500" max="10500" width="11.26953125" style="1505" customWidth="1"/>
    <col min="10501" max="10506" width="10" style="1505" customWidth="1"/>
    <col min="10507" max="10507" width="5" style="1505" customWidth="1"/>
    <col min="10508" max="10508" width="7.453125" style="1505" customWidth="1"/>
    <col min="10509" max="10752" width="12.54296875" style="1505"/>
    <col min="10753" max="10753" width="4" style="1505" bestFit="1" customWidth="1"/>
    <col min="10754" max="10754" width="4.81640625" style="1505" customWidth="1"/>
    <col min="10755" max="10755" width="15.1796875" style="1505" customWidth="1"/>
    <col min="10756" max="10756" width="11.26953125" style="1505" customWidth="1"/>
    <col min="10757" max="10762" width="10" style="1505" customWidth="1"/>
    <col min="10763" max="10763" width="5" style="1505" customWidth="1"/>
    <col min="10764" max="10764" width="7.453125" style="1505" customWidth="1"/>
    <col min="10765" max="11008" width="12.54296875" style="1505"/>
    <col min="11009" max="11009" width="4" style="1505" bestFit="1" customWidth="1"/>
    <col min="11010" max="11010" width="4.81640625" style="1505" customWidth="1"/>
    <col min="11011" max="11011" width="15.1796875" style="1505" customWidth="1"/>
    <col min="11012" max="11012" width="11.26953125" style="1505" customWidth="1"/>
    <col min="11013" max="11018" width="10" style="1505" customWidth="1"/>
    <col min="11019" max="11019" width="5" style="1505" customWidth="1"/>
    <col min="11020" max="11020" width="7.453125" style="1505" customWidth="1"/>
    <col min="11021" max="11264" width="12.54296875" style="1505"/>
    <col min="11265" max="11265" width="4" style="1505" bestFit="1" customWidth="1"/>
    <col min="11266" max="11266" width="4.81640625" style="1505" customWidth="1"/>
    <col min="11267" max="11267" width="15.1796875" style="1505" customWidth="1"/>
    <col min="11268" max="11268" width="11.26953125" style="1505" customWidth="1"/>
    <col min="11269" max="11274" width="10" style="1505" customWidth="1"/>
    <col min="11275" max="11275" width="5" style="1505" customWidth="1"/>
    <col min="11276" max="11276" width="7.453125" style="1505" customWidth="1"/>
    <col min="11277" max="11520" width="12.54296875" style="1505"/>
    <col min="11521" max="11521" width="4" style="1505" bestFit="1" customWidth="1"/>
    <col min="11522" max="11522" width="4.81640625" style="1505" customWidth="1"/>
    <col min="11523" max="11523" width="15.1796875" style="1505" customWidth="1"/>
    <col min="11524" max="11524" width="11.26953125" style="1505" customWidth="1"/>
    <col min="11525" max="11530" width="10" style="1505" customWidth="1"/>
    <col min="11531" max="11531" width="5" style="1505" customWidth="1"/>
    <col min="11532" max="11532" width="7.453125" style="1505" customWidth="1"/>
    <col min="11533" max="11776" width="12.54296875" style="1505"/>
    <col min="11777" max="11777" width="4" style="1505" bestFit="1" customWidth="1"/>
    <col min="11778" max="11778" width="4.81640625" style="1505" customWidth="1"/>
    <col min="11779" max="11779" width="15.1796875" style="1505" customWidth="1"/>
    <col min="11780" max="11780" width="11.26953125" style="1505" customWidth="1"/>
    <col min="11781" max="11786" width="10" style="1505" customWidth="1"/>
    <col min="11787" max="11787" width="5" style="1505" customWidth="1"/>
    <col min="11788" max="11788" width="7.453125" style="1505" customWidth="1"/>
    <col min="11789" max="12032" width="12.54296875" style="1505"/>
    <col min="12033" max="12033" width="4" style="1505" bestFit="1" customWidth="1"/>
    <col min="12034" max="12034" width="4.81640625" style="1505" customWidth="1"/>
    <col min="12035" max="12035" width="15.1796875" style="1505" customWidth="1"/>
    <col min="12036" max="12036" width="11.26953125" style="1505" customWidth="1"/>
    <col min="12037" max="12042" width="10" style="1505" customWidth="1"/>
    <col min="12043" max="12043" width="5" style="1505" customWidth="1"/>
    <col min="12044" max="12044" width="7.453125" style="1505" customWidth="1"/>
    <col min="12045" max="12288" width="12.54296875" style="1505"/>
    <col min="12289" max="12289" width="4" style="1505" bestFit="1" customWidth="1"/>
    <col min="12290" max="12290" width="4.81640625" style="1505" customWidth="1"/>
    <col min="12291" max="12291" width="15.1796875" style="1505" customWidth="1"/>
    <col min="12292" max="12292" width="11.26953125" style="1505" customWidth="1"/>
    <col min="12293" max="12298" width="10" style="1505" customWidth="1"/>
    <col min="12299" max="12299" width="5" style="1505" customWidth="1"/>
    <col min="12300" max="12300" width="7.453125" style="1505" customWidth="1"/>
    <col min="12301" max="12544" width="12.54296875" style="1505"/>
    <col min="12545" max="12545" width="4" style="1505" bestFit="1" customWidth="1"/>
    <col min="12546" max="12546" width="4.81640625" style="1505" customWidth="1"/>
    <col min="12547" max="12547" width="15.1796875" style="1505" customWidth="1"/>
    <col min="12548" max="12548" width="11.26953125" style="1505" customWidth="1"/>
    <col min="12549" max="12554" width="10" style="1505" customWidth="1"/>
    <col min="12555" max="12555" width="5" style="1505" customWidth="1"/>
    <col min="12556" max="12556" width="7.453125" style="1505" customWidth="1"/>
    <col min="12557" max="12800" width="12.54296875" style="1505"/>
    <col min="12801" max="12801" width="4" style="1505" bestFit="1" customWidth="1"/>
    <col min="12802" max="12802" width="4.81640625" style="1505" customWidth="1"/>
    <col min="12803" max="12803" width="15.1796875" style="1505" customWidth="1"/>
    <col min="12804" max="12804" width="11.26953125" style="1505" customWidth="1"/>
    <col min="12805" max="12810" width="10" style="1505" customWidth="1"/>
    <col min="12811" max="12811" width="5" style="1505" customWidth="1"/>
    <col min="12812" max="12812" width="7.453125" style="1505" customWidth="1"/>
    <col min="12813" max="13056" width="12.54296875" style="1505"/>
    <col min="13057" max="13057" width="4" style="1505" bestFit="1" customWidth="1"/>
    <col min="13058" max="13058" width="4.81640625" style="1505" customWidth="1"/>
    <col min="13059" max="13059" width="15.1796875" style="1505" customWidth="1"/>
    <col min="13060" max="13060" width="11.26953125" style="1505" customWidth="1"/>
    <col min="13061" max="13066" width="10" style="1505" customWidth="1"/>
    <col min="13067" max="13067" width="5" style="1505" customWidth="1"/>
    <col min="13068" max="13068" width="7.453125" style="1505" customWidth="1"/>
    <col min="13069" max="13312" width="12.54296875" style="1505"/>
    <col min="13313" max="13313" width="4" style="1505" bestFit="1" customWidth="1"/>
    <col min="13314" max="13314" width="4.81640625" style="1505" customWidth="1"/>
    <col min="13315" max="13315" width="15.1796875" style="1505" customWidth="1"/>
    <col min="13316" max="13316" width="11.26953125" style="1505" customWidth="1"/>
    <col min="13317" max="13322" width="10" style="1505" customWidth="1"/>
    <col min="13323" max="13323" width="5" style="1505" customWidth="1"/>
    <col min="13324" max="13324" width="7.453125" style="1505" customWidth="1"/>
    <col min="13325" max="13568" width="12.54296875" style="1505"/>
    <col min="13569" max="13569" width="4" style="1505" bestFit="1" customWidth="1"/>
    <col min="13570" max="13570" width="4.81640625" style="1505" customWidth="1"/>
    <col min="13571" max="13571" width="15.1796875" style="1505" customWidth="1"/>
    <col min="13572" max="13572" width="11.26953125" style="1505" customWidth="1"/>
    <col min="13573" max="13578" width="10" style="1505" customWidth="1"/>
    <col min="13579" max="13579" width="5" style="1505" customWidth="1"/>
    <col min="13580" max="13580" width="7.453125" style="1505" customWidth="1"/>
    <col min="13581" max="13824" width="12.54296875" style="1505"/>
    <col min="13825" max="13825" width="4" style="1505" bestFit="1" customWidth="1"/>
    <col min="13826" max="13826" width="4.81640625" style="1505" customWidth="1"/>
    <col min="13827" max="13827" width="15.1796875" style="1505" customWidth="1"/>
    <col min="13828" max="13828" width="11.26953125" style="1505" customWidth="1"/>
    <col min="13829" max="13834" width="10" style="1505" customWidth="1"/>
    <col min="13835" max="13835" width="5" style="1505" customWidth="1"/>
    <col min="13836" max="13836" width="7.453125" style="1505" customWidth="1"/>
    <col min="13837" max="14080" width="12.54296875" style="1505"/>
    <col min="14081" max="14081" width="4" style="1505" bestFit="1" customWidth="1"/>
    <col min="14082" max="14082" width="4.81640625" style="1505" customWidth="1"/>
    <col min="14083" max="14083" width="15.1796875" style="1505" customWidth="1"/>
    <col min="14084" max="14084" width="11.26953125" style="1505" customWidth="1"/>
    <col min="14085" max="14090" width="10" style="1505" customWidth="1"/>
    <col min="14091" max="14091" width="5" style="1505" customWidth="1"/>
    <col min="14092" max="14092" width="7.453125" style="1505" customWidth="1"/>
    <col min="14093" max="14336" width="12.54296875" style="1505"/>
    <col min="14337" max="14337" width="4" style="1505" bestFit="1" customWidth="1"/>
    <col min="14338" max="14338" width="4.81640625" style="1505" customWidth="1"/>
    <col min="14339" max="14339" width="15.1796875" style="1505" customWidth="1"/>
    <col min="14340" max="14340" width="11.26953125" style="1505" customWidth="1"/>
    <col min="14341" max="14346" width="10" style="1505" customWidth="1"/>
    <col min="14347" max="14347" width="5" style="1505" customWidth="1"/>
    <col min="14348" max="14348" width="7.453125" style="1505" customWidth="1"/>
    <col min="14349" max="14592" width="12.54296875" style="1505"/>
    <col min="14593" max="14593" width="4" style="1505" bestFit="1" customWidth="1"/>
    <col min="14594" max="14594" width="4.81640625" style="1505" customWidth="1"/>
    <col min="14595" max="14595" width="15.1796875" style="1505" customWidth="1"/>
    <col min="14596" max="14596" width="11.26953125" style="1505" customWidth="1"/>
    <col min="14597" max="14602" width="10" style="1505" customWidth="1"/>
    <col min="14603" max="14603" width="5" style="1505" customWidth="1"/>
    <col min="14604" max="14604" width="7.453125" style="1505" customWidth="1"/>
    <col min="14605" max="14848" width="12.54296875" style="1505"/>
    <col min="14849" max="14849" width="4" style="1505" bestFit="1" customWidth="1"/>
    <col min="14850" max="14850" width="4.81640625" style="1505" customWidth="1"/>
    <col min="14851" max="14851" width="15.1796875" style="1505" customWidth="1"/>
    <col min="14852" max="14852" width="11.26953125" style="1505" customWidth="1"/>
    <col min="14853" max="14858" width="10" style="1505" customWidth="1"/>
    <col min="14859" max="14859" width="5" style="1505" customWidth="1"/>
    <col min="14860" max="14860" width="7.453125" style="1505" customWidth="1"/>
    <col min="14861" max="15104" width="12.54296875" style="1505"/>
    <col min="15105" max="15105" width="4" style="1505" bestFit="1" customWidth="1"/>
    <col min="15106" max="15106" width="4.81640625" style="1505" customWidth="1"/>
    <col min="15107" max="15107" width="15.1796875" style="1505" customWidth="1"/>
    <col min="15108" max="15108" width="11.26953125" style="1505" customWidth="1"/>
    <col min="15109" max="15114" width="10" style="1505" customWidth="1"/>
    <col min="15115" max="15115" width="5" style="1505" customWidth="1"/>
    <col min="15116" max="15116" width="7.453125" style="1505" customWidth="1"/>
    <col min="15117" max="15360" width="12.54296875" style="1505"/>
    <col min="15361" max="15361" width="4" style="1505" bestFit="1" customWidth="1"/>
    <col min="15362" max="15362" width="4.81640625" style="1505" customWidth="1"/>
    <col min="15363" max="15363" width="15.1796875" style="1505" customWidth="1"/>
    <col min="15364" max="15364" width="11.26953125" style="1505" customWidth="1"/>
    <col min="15365" max="15370" width="10" style="1505" customWidth="1"/>
    <col min="15371" max="15371" width="5" style="1505" customWidth="1"/>
    <col min="15372" max="15372" width="7.453125" style="1505" customWidth="1"/>
    <col min="15373" max="15616" width="12.54296875" style="1505"/>
    <col min="15617" max="15617" width="4" style="1505" bestFit="1" customWidth="1"/>
    <col min="15618" max="15618" width="4.81640625" style="1505" customWidth="1"/>
    <col min="15619" max="15619" width="15.1796875" style="1505" customWidth="1"/>
    <col min="15620" max="15620" width="11.26953125" style="1505" customWidth="1"/>
    <col min="15621" max="15626" width="10" style="1505" customWidth="1"/>
    <col min="15627" max="15627" width="5" style="1505" customWidth="1"/>
    <col min="15628" max="15628" width="7.453125" style="1505" customWidth="1"/>
    <col min="15629" max="15872" width="12.54296875" style="1505"/>
    <col min="15873" max="15873" width="4" style="1505" bestFit="1" customWidth="1"/>
    <col min="15874" max="15874" width="4.81640625" style="1505" customWidth="1"/>
    <col min="15875" max="15875" width="15.1796875" style="1505" customWidth="1"/>
    <col min="15876" max="15876" width="11.26953125" style="1505" customWidth="1"/>
    <col min="15877" max="15882" width="10" style="1505" customWidth="1"/>
    <col min="15883" max="15883" width="5" style="1505" customWidth="1"/>
    <col min="15884" max="15884" width="7.453125" style="1505" customWidth="1"/>
    <col min="15885" max="16128" width="12.54296875" style="1505"/>
    <col min="16129" max="16129" width="4" style="1505" bestFit="1" customWidth="1"/>
    <col min="16130" max="16130" width="4.81640625" style="1505" customWidth="1"/>
    <col min="16131" max="16131" width="15.1796875" style="1505" customWidth="1"/>
    <col min="16132" max="16132" width="11.26953125" style="1505" customWidth="1"/>
    <col min="16133" max="16138" width="10" style="1505" customWidth="1"/>
    <col min="16139" max="16139" width="5" style="1505" customWidth="1"/>
    <col min="16140" max="16140" width="7.453125" style="1505" customWidth="1"/>
    <col min="16141" max="16384" width="12.54296875" style="1505"/>
  </cols>
  <sheetData>
    <row r="1" spans="1:57" s="1500" customFormat="1" ht="11.25" customHeight="1" thickBot="1">
      <c r="A1" s="1495" t="s">
        <v>1017</v>
      </c>
      <c r="B1" s="1496"/>
      <c r="C1" s="1496"/>
      <c r="D1" s="1496"/>
      <c r="E1" s="1496"/>
      <c r="F1" s="1497"/>
      <c r="G1" s="1497"/>
      <c r="H1" s="229"/>
      <c r="I1" s="1496"/>
      <c r="J1" s="1496"/>
      <c r="K1" s="1498" t="str">
        <f>'Annual Report'!$A$2</f>
        <v>Road Initials:    GTC           Year  2013</v>
      </c>
      <c r="L1" s="1499"/>
    </row>
    <row r="2" spans="1:57" ht="11.25" customHeight="1">
      <c r="A2" s="1501" t="s">
        <v>1269</v>
      </c>
      <c r="B2" s="1502"/>
      <c r="C2" s="1502"/>
      <c r="D2" s="1502"/>
      <c r="E2" s="1502"/>
      <c r="F2" s="1502"/>
      <c r="G2" s="1502"/>
      <c r="H2" s="1502"/>
      <c r="I2" s="1502"/>
      <c r="J2" s="1502"/>
      <c r="K2" s="1503"/>
      <c r="L2" s="1504"/>
    </row>
    <row r="3" spans="1:57" ht="10.5" customHeight="1">
      <c r="A3" s="1506" t="s">
        <v>808</v>
      </c>
      <c r="B3" s="1507"/>
      <c r="C3" s="1507"/>
      <c r="D3" s="1507"/>
      <c r="E3" s="1507"/>
      <c r="F3" s="1507"/>
      <c r="G3" s="1507"/>
      <c r="H3" s="1507"/>
      <c r="I3" s="1507"/>
      <c r="J3" s="1507"/>
      <c r="K3" s="1508"/>
      <c r="L3" s="1504"/>
    </row>
    <row r="4" spans="1:57" ht="10" customHeight="1">
      <c r="A4" s="1509"/>
      <c r="B4" s="1510"/>
      <c r="C4" s="1510"/>
      <c r="D4" s="1510"/>
      <c r="E4" s="1510"/>
      <c r="F4" s="1510"/>
      <c r="G4" s="1510"/>
      <c r="H4" s="1511"/>
      <c r="I4" s="1510"/>
      <c r="J4" s="1510"/>
      <c r="K4" s="1512"/>
      <c r="L4" s="1504"/>
    </row>
    <row r="5" spans="1:57" ht="11.25" customHeight="1">
      <c r="A5" s="1513" t="s">
        <v>1654</v>
      </c>
      <c r="B5" s="1514"/>
      <c r="C5" s="1515"/>
      <c r="D5" s="1515"/>
      <c r="E5" s="1515"/>
      <c r="F5" s="1515"/>
      <c r="G5" s="1515"/>
      <c r="H5" s="1515"/>
      <c r="I5" s="1515"/>
      <c r="J5" s="1515"/>
      <c r="K5" s="1516"/>
      <c r="L5" s="1504"/>
    </row>
    <row r="6" spans="1:57" ht="11.25" customHeight="1">
      <c r="A6" s="1517" t="s">
        <v>1270</v>
      </c>
      <c r="B6" s="1514"/>
      <c r="C6" s="1515"/>
      <c r="D6" s="1515"/>
      <c r="E6" s="1515"/>
      <c r="F6" s="1515"/>
      <c r="G6" s="1515"/>
      <c r="H6" s="1515"/>
      <c r="I6" s="1515"/>
      <c r="J6" s="1515"/>
      <c r="K6" s="1516"/>
      <c r="L6" s="1504"/>
    </row>
    <row r="7" spans="1:57" ht="11.25" customHeight="1">
      <c r="A7" s="1517" t="s">
        <v>1271</v>
      </c>
      <c r="B7" s="1514"/>
      <c r="C7" s="1515"/>
      <c r="D7" s="1515"/>
      <c r="E7" s="1515"/>
      <c r="F7" s="1515"/>
      <c r="G7" s="1515"/>
      <c r="H7" s="1515"/>
      <c r="I7" s="1515"/>
      <c r="J7" s="1515"/>
      <c r="K7" s="1516"/>
      <c r="L7" s="1504"/>
    </row>
    <row r="8" spans="1:57" ht="5.15" customHeight="1">
      <c r="A8" s="1517"/>
      <c r="B8" s="1514"/>
      <c r="C8" s="1515"/>
      <c r="D8" s="1515"/>
      <c r="E8" s="1515"/>
      <c r="F8" s="1515"/>
      <c r="G8" s="1515"/>
      <c r="H8" s="1515"/>
      <c r="I8" s="1515"/>
      <c r="J8" s="1515"/>
      <c r="K8" s="1516"/>
      <c r="L8" s="1504"/>
    </row>
    <row r="9" spans="1:57" ht="11.25" customHeight="1">
      <c r="A9" s="1513" t="s">
        <v>1655</v>
      </c>
      <c r="B9" s="1514"/>
      <c r="C9" s="1515"/>
      <c r="D9" s="1515"/>
      <c r="E9" s="1515"/>
      <c r="F9" s="1515"/>
      <c r="G9" s="1515"/>
      <c r="H9" s="1515"/>
      <c r="I9" s="1515"/>
      <c r="J9" s="1515"/>
      <c r="K9" s="1516"/>
      <c r="L9" s="1504"/>
    </row>
    <row r="10" spans="1:57" ht="11.25" customHeight="1">
      <c r="A10" s="1513" t="s">
        <v>1656</v>
      </c>
      <c r="B10" s="1514"/>
      <c r="C10" s="1515"/>
      <c r="D10" s="1515"/>
      <c r="E10" s="1515"/>
      <c r="F10" s="1515"/>
      <c r="G10" s="1515"/>
      <c r="H10" s="1515"/>
      <c r="I10" s="1515"/>
      <c r="J10" s="1515"/>
      <c r="K10" s="1516"/>
      <c r="L10" s="1504"/>
    </row>
    <row r="11" spans="1:57" ht="5.15" customHeight="1">
      <c r="A11" s="1513"/>
      <c r="B11" s="1514"/>
      <c r="C11" s="1515"/>
      <c r="D11" s="1515"/>
      <c r="E11" s="1515"/>
      <c r="F11" s="1515"/>
      <c r="G11" s="1515"/>
      <c r="H11" s="1515"/>
      <c r="I11" s="1515"/>
      <c r="J11" s="1515"/>
      <c r="K11" s="1516"/>
      <c r="L11" s="1504"/>
    </row>
    <row r="12" spans="1:57" ht="11.25" customHeight="1">
      <c r="A12" s="1513" t="s">
        <v>1657</v>
      </c>
      <c r="B12" s="1514"/>
      <c r="C12" s="1515"/>
      <c r="D12" s="1515"/>
      <c r="E12" s="1515"/>
      <c r="F12" s="1515"/>
      <c r="G12" s="1515"/>
      <c r="H12" s="1518"/>
      <c r="I12" s="1515"/>
      <c r="J12" s="1515"/>
      <c r="K12" s="1516"/>
      <c r="L12" s="1504"/>
    </row>
    <row r="13" spans="1:57" ht="5.15" customHeight="1">
      <c r="A13" s="1517"/>
      <c r="B13" s="1514"/>
      <c r="C13" s="1515"/>
      <c r="D13" s="1515"/>
      <c r="E13" s="1515"/>
      <c r="F13" s="1515"/>
      <c r="G13" s="1515"/>
      <c r="H13" s="1518"/>
      <c r="I13" s="1515"/>
      <c r="J13" s="1515"/>
      <c r="K13" s="1516"/>
      <c r="L13" s="1504"/>
    </row>
    <row r="14" spans="1:57" ht="11.25" customHeight="1">
      <c r="A14" s="1517" t="s">
        <v>154</v>
      </c>
      <c r="B14" s="1514"/>
      <c r="C14" s="1519"/>
      <c r="D14" s="1518"/>
      <c r="E14" s="1518"/>
      <c r="F14" s="1518"/>
      <c r="G14" s="1518"/>
      <c r="H14" s="1518"/>
      <c r="I14" s="1518"/>
      <c r="J14" s="1518"/>
      <c r="K14" s="1516"/>
      <c r="L14" s="1520"/>
      <c r="Z14" s="1521"/>
      <c r="AA14" s="1522"/>
      <c r="AB14" s="1522"/>
      <c r="AC14" s="1522"/>
      <c r="AD14" s="1522"/>
      <c r="AE14" s="1522"/>
      <c r="AF14" s="1522"/>
      <c r="AG14" s="1522"/>
      <c r="AH14" s="1522"/>
      <c r="AI14" s="1522"/>
      <c r="AJ14" s="1522"/>
      <c r="AK14" s="1522"/>
      <c r="AL14" s="1522"/>
      <c r="AS14" s="1521"/>
      <c r="AT14" s="1522"/>
      <c r="AU14" s="1522"/>
      <c r="AV14" s="1522"/>
      <c r="AW14" s="1522"/>
      <c r="AX14" s="1522"/>
      <c r="AY14" s="1522"/>
      <c r="AZ14" s="1522"/>
      <c r="BA14" s="1522"/>
      <c r="BB14" s="1522"/>
      <c r="BC14" s="1522"/>
      <c r="BD14" s="1522"/>
      <c r="BE14" s="1522"/>
    </row>
    <row r="15" spans="1:57" ht="5.15" customHeight="1">
      <c r="A15" s="1517"/>
      <c r="B15" s="1514"/>
      <c r="C15" s="1519"/>
      <c r="D15" s="1518"/>
      <c r="E15" s="1518"/>
      <c r="F15" s="1518"/>
      <c r="G15" s="1518"/>
      <c r="H15" s="1518"/>
      <c r="I15" s="1518"/>
      <c r="J15" s="1518"/>
      <c r="K15" s="1516"/>
      <c r="L15" s="1520"/>
      <c r="Z15" s="1521"/>
      <c r="AA15" s="1522"/>
      <c r="AB15" s="1522"/>
      <c r="AC15" s="1522"/>
      <c r="AD15" s="1522"/>
      <c r="AE15" s="1522"/>
      <c r="AF15" s="1522"/>
      <c r="AG15" s="1522"/>
      <c r="AH15" s="1522"/>
      <c r="AI15" s="1522"/>
      <c r="AJ15" s="1522"/>
      <c r="AK15" s="1522"/>
      <c r="AL15" s="1522"/>
      <c r="AS15" s="1521"/>
      <c r="AT15" s="1522"/>
      <c r="AU15" s="1522"/>
      <c r="AV15" s="1522"/>
      <c r="AW15" s="1522"/>
      <c r="AX15" s="1522"/>
      <c r="AY15" s="1522"/>
      <c r="AZ15" s="1522"/>
      <c r="BA15" s="1522"/>
      <c r="BB15" s="1522"/>
      <c r="BC15" s="1522"/>
      <c r="BD15" s="1522"/>
      <c r="BE15" s="1522"/>
    </row>
    <row r="16" spans="1:57" ht="11.25" customHeight="1">
      <c r="A16" s="1517" t="s">
        <v>155</v>
      </c>
      <c r="B16" s="1514"/>
      <c r="C16" s="1519"/>
      <c r="D16" s="1518"/>
      <c r="E16" s="1518"/>
      <c r="F16" s="1518"/>
      <c r="G16" s="1518"/>
      <c r="H16" s="1518"/>
      <c r="I16" s="1518"/>
      <c r="J16" s="1518"/>
      <c r="K16" s="1516"/>
      <c r="L16" s="1504"/>
      <c r="Z16" s="1521"/>
      <c r="AA16" s="1522"/>
      <c r="AB16" s="1522"/>
      <c r="AC16" s="1522"/>
      <c r="AD16" s="1522"/>
      <c r="AE16" s="1522"/>
      <c r="AF16" s="1522"/>
      <c r="AG16" s="1522"/>
      <c r="AH16" s="1522"/>
      <c r="AI16" s="1522"/>
      <c r="AJ16" s="1522"/>
      <c r="AK16" s="1522"/>
      <c r="AL16" s="1522"/>
      <c r="AS16" s="1521"/>
      <c r="AT16" s="1522"/>
      <c r="AU16" s="1522"/>
      <c r="AV16" s="1522"/>
      <c r="AW16" s="1522"/>
      <c r="AX16" s="1522"/>
      <c r="AY16" s="1522"/>
      <c r="AZ16" s="1522"/>
      <c r="BA16" s="1522"/>
      <c r="BB16" s="1522"/>
      <c r="BC16" s="1522"/>
      <c r="BD16" s="1522"/>
      <c r="BE16" s="1522"/>
    </row>
    <row r="17" spans="1:58" ht="11.25" customHeight="1">
      <c r="A17" s="1513" t="s">
        <v>1658</v>
      </c>
      <c r="B17" s="1514"/>
      <c r="C17" s="1519"/>
      <c r="D17" s="1518"/>
      <c r="E17" s="1518"/>
      <c r="F17" s="1518"/>
      <c r="G17" s="1518"/>
      <c r="H17" s="1518"/>
      <c r="I17" s="1518"/>
      <c r="J17" s="1518"/>
      <c r="K17" s="1516"/>
      <c r="L17" s="1504"/>
      <c r="Z17" s="1521"/>
      <c r="AA17" s="1522"/>
      <c r="AB17" s="1522"/>
      <c r="AC17" s="1522"/>
      <c r="AD17" s="1522"/>
      <c r="AE17" s="1522"/>
      <c r="AF17" s="1522"/>
      <c r="AG17" s="1522"/>
      <c r="AH17" s="1522"/>
      <c r="AI17" s="1522"/>
      <c r="AJ17" s="1522"/>
      <c r="AK17" s="1522"/>
      <c r="AL17" s="1522"/>
      <c r="AS17" s="1521"/>
      <c r="AT17" s="1522"/>
      <c r="AU17" s="1522"/>
      <c r="AV17" s="1522"/>
      <c r="AW17" s="1522"/>
      <c r="AX17" s="1522"/>
      <c r="AY17" s="1522"/>
      <c r="AZ17" s="1522"/>
      <c r="BA17" s="1522"/>
      <c r="BB17" s="1522"/>
      <c r="BC17" s="1522"/>
      <c r="BD17" s="1522"/>
      <c r="BE17" s="1522"/>
    </row>
    <row r="18" spans="1:58" ht="19.899999999999999" customHeight="1">
      <c r="A18" s="1523"/>
      <c r="B18" s="1524"/>
      <c r="C18" s="1525"/>
      <c r="D18" s="1526"/>
      <c r="E18" s="1526"/>
      <c r="F18" s="1526"/>
      <c r="G18" s="1526"/>
      <c r="H18" s="1526"/>
      <c r="I18" s="1526"/>
      <c r="J18" s="1526"/>
      <c r="K18" s="1527"/>
      <c r="L18" s="1504"/>
      <c r="Z18" s="1521"/>
      <c r="AA18" s="1522"/>
      <c r="AB18" s="1522"/>
      <c r="AC18" s="1522"/>
      <c r="AD18" s="1522"/>
      <c r="AE18" s="1522"/>
      <c r="AF18" s="1522"/>
      <c r="AG18" s="1522"/>
      <c r="AH18" s="1522"/>
      <c r="AI18" s="1522"/>
      <c r="AJ18" s="1522"/>
      <c r="AK18" s="1522"/>
      <c r="AL18" s="1522"/>
      <c r="AS18" s="1521"/>
      <c r="AT18" s="1522"/>
      <c r="AU18" s="1522"/>
      <c r="AV18" s="1522"/>
      <c r="AW18" s="1522"/>
      <c r="AX18" s="1522"/>
      <c r="AY18" s="1522"/>
      <c r="AZ18" s="1522"/>
      <c r="BA18" s="1522"/>
      <c r="BB18" s="1522"/>
      <c r="BC18" s="1522"/>
      <c r="BD18" s="1522"/>
      <c r="BE18" s="1522"/>
    </row>
    <row r="19" spans="1:58" ht="11.25" customHeight="1">
      <c r="A19" s="1528"/>
      <c r="B19" s="1529"/>
      <c r="C19" s="1530"/>
      <c r="D19" s="1531"/>
      <c r="E19" s="1532"/>
      <c r="F19" s="1533" t="s">
        <v>156</v>
      </c>
      <c r="G19" s="1534"/>
      <c r="H19" s="1533" t="s">
        <v>588</v>
      </c>
      <c r="I19" s="1533"/>
      <c r="J19" s="1532" t="s">
        <v>1200</v>
      </c>
      <c r="K19" s="1508"/>
      <c r="L19" s="1504"/>
      <c r="O19" s="1522"/>
      <c r="P19" s="1522"/>
      <c r="Q19" s="1522"/>
      <c r="Z19" s="1521"/>
      <c r="AA19" s="1522"/>
      <c r="AB19" s="1522"/>
      <c r="AC19" s="1522"/>
      <c r="AD19" s="1522"/>
      <c r="AE19" s="1522"/>
      <c r="AF19" s="1522"/>
      <c r="AG19" s="1522"/>
      <c r="AH19" s="1522"/>
      <c r="AI19" s="1522"/>
      <c r="AJ19" s="1522"/>
      <c r="AK19" s="1522"/>
      <c r="AL19" s="1522"/>
      <c r="AS19" s="1521"/>
      <c r="AT19" s="1522"/>
      <c r="AU19" s="1522"/>
      <c r="AV19" s="1522"/>
      <c r="AW19" s="1522"/>
      <c r="AX19" s="1522"/>
      <c r="AY19" s="1522"/>
      <c r="AZ19" s="1522"/>
      <c r="BA19" s="1522"/>
      <c r="BB19" s="1522"/>
      <c r="BC19" s="1522"/>
      <c r="BD19" s="1522"/>
      <c r="BE19" s="1522"/>
    </row>
    <row r="20" spans="1:58" ht="11.25" customHeight="1">
      <c r="A20" s="1528"/>
      <c r="B20" s="1529"/>
      <c r="C20" s="1535" t="s">
        <v>509</v>
      </c>
      <c r="D20" s="1536"/>
      <c r="E20" s="1537" t="s">
        <v>143</v>
      </c>
      <c r="F20" s="1538" t="s">
        <v>589</v>
      </c>
      <c r="G20" s="1539"/>
      <c r="H20" s="1538" t="s">
        <v>589</v>
      </c>
      <c r="I20" s="1540"/>
      <c r="J20" s="1541" t="s">
        <v>143</v>
      </c>
      <c r="K20" s="1508" t="s">
        <v>1200</v>
      </c>
      <c r="L20" s="1504"/>
      <c r="N20" s="1522"/>
      <c r="O20" s="1522"/>
      <c r="P20" s="1522"/>
      <c r="Q20" s="1522"/>
      <c r="R20" s="1522"/>
      <c r="S20" s="1522"/>
      <c r="T20" s="1522"/>
      <c r="U20" s="1522"/>
      <c r="Z20" s="1521"/>
      <c r="AA20" s="1522"/>
      <c r="AB20" s="1522"/>
      <c r="AC20" s="1522"/>
      <c r="AE20" s="1522"/>
      <c r="AF20" s="1522"/>
      <c r="AG20" s="1522"/>
      <c r="AS20" s="1521"/>
      <c r="AT20" s="1522"/>
      <c r="AU20" s="1522"/>
      <c r="AV20" s="1522"/>
      <c r="AX20" s="1522"/>
      <c r="AY20" s="1522"/>
      <c r="AZ20" s="1522"/>
    </row>
    <row r="21" spans="1:58" ht="11.25" customHeight="1">
      <c r="A21" s="1528"/>
      <c r="B21" s="1529"/>
      <c r="C21" s="1530"/>
      <c r="D21" s="1531"/>
      <c r="E21" s="1537" t="s">
        <v>591</v>
      </c>
      <c r="F21" s="1533" t="s">
        <v>590</v>
      </c>
      <c r="G21" s="1532" t="s">
        <v>1200</v>
      </c>
      <c r="H21" s="1542"/>
      <c r="I21" s="1537"/>
      <c r="J21" s="1537" t="s">
        <v>1317</v>
      </c>
      <c r="K21" s="1508" t="s">
        <v>1200</v>
      </c>
      <c r="L21" s="1504"/>
      <c r="N21" s="1522"/>
      <c r="O21" s="1522"/>
      <c r="P21" s="1522"/>
      <c r="Q21" s="1522"/>
      <c r="R21" s="1522"/>
      <c r="S21" s="1522"/>
      <c r="T21" s="1522"/>
      <c r="U21" s="1522"/>
      <c r="Z21" s="1521"/>
      <c r="AA21" s="1522"/>
      <c r="AB21" s="1522"/>
      <c r="AC21" s="1522"/>
      <c r="AD21" s="1522"/>
      <c r="AE21" s="1522"/>
      <c r="AF21" s="1522"/>
      <c r="AG21" s="1522"/>
      <c r="AH21" s="1522"/>
      <c r="AI21" s="1522"/>
      <c r="AJ21" s="1522"/>
      <c r="AK21" s="1522"/>
      <c r="AL21" s="1522"/>
      <c r="AS21" s="1521"/>
      <c r="AT21" s="1522"/>
      <c r="AU21" s="1522"/>
      <c r="AV21" s="1522"/>
      <c r="AW21" s="1522"/>
      <c r="AX21" s="1522"/>
      <c r="AY21" s="1522"/>
      <c r="AZ21" s="1522"/>
      <c r="BA21" s="1522"/>
      <c r="BB21" s="1522"/>
      <c r="BC21" s="1522"/>
      <c r="BD21" s="1522"/>
      <c r="BE21" s="1522"/>
    </row>
    <row r="22" spans="1:58" ht="11.25" customHeight="1">
      <c r="A22" s="1543" t="s">
        <v>704</v>
      </c>
      <c r="B22" s="1544" t="s">
        <v>637</v>
      </c>
      <c r="C22" s="1530"/>
      <c r="D22" s="1531"/>
      <c r="E22" s="1537" t="s">
        <v>1312</v>
      </c>
      <c r="F22" s="1533" t="s">
        <v>592</v>
      </c>
      <c r="G22" s="1537" t="s">
        <v>369</v>
      </c>
      <c r="H22" s="1533" t="s">
        <v>593</v>
      </c>
      <c r="I22" s="1537" t="s">
        <v>369</v>
      </c>
      <c r="J22" s="1537" t="s">
        <v>596</v>
      </c>
      <c r="K22" s="1545" t="s">
        <v>704</v>
      </c>
      <c r="L22" s="1504"/>
      <c r="N22" s="1522"/>
      <c r="O22" s="1522"/>
      <c r="P22" s="1522"/>
      <c r="Q22" s="1522"/>
      <c r="R22" s="1522"/>
      <c r="S22" s="1522"/>
      <c r="T22" s="1522"/>
      <c r="U22" s="1522"/>
      <c r="Z22" s="1521"/>
      <c r="AA22" s="1522"/>
      <c r="AB22" s="1522"/>
      <c r="AC22" s="1522"/>
      <c r="AD22" s="1522"/>
      <c r="AE22" s="1522"/>
      <c r="AF22" s="1522"/>
      <c r="AG22" s="1522"/>
      <c r="AH22" s="1522"/>
      <c r="AI22" s="1522"/>
      <c r="AJ22" s="1522"/>
      <c r="AK22" s="1522"/>
      <c r="AL22" s="1522"/>
      <c r="AS22" s="1521"/>
      <c r="AT22" s="1522"/>
      <c r="AU22" s="1522"/>
      <c r="AV22" s="1522"/>
      <c r="AW22" s="1522"/>
      <c r="AX22" s="1522"/>
      <c r="AY22" s="1522"/>
      <c r="AZ22" s="1522"/>
      <c r="BA22" s="1522"/>
      <c r="BB22" s="1522"/>
      <c r="BC22" s="1522"/>
      <c r="BD22" s="1522"/>
      <c r="BE22" s="1522"/>
    </row>
    <row r="23" spans="1:58" ht="11.25" customHeight="1">
      <c r="A23" s="1543" t="s">
        <v>750</v>
      </c>
      <c r="B23" s="1544" t="s">
        <v>638</v>
      </c>
      <c r="C23" s="1530"/>
      <c r="D23" s="1531"/>
      <c r="E23" s="1546" t="s">
        <v>639</v>
      </c>
      <c r="F23" s="1533" t="s">
        <v>16</v>
      </c>
      <c r="G23" s="1546" t="s">
        <v>438</v>
      </c>
      <c r="H23" s="1533"/>
      <c r="I23" s="1547" t="s">
        <v>157</v>
      </c>
      <c r="J23" s="1537" t="s">
        <v>597</v>
      </c>
      <c r="K23" s="1545" t="s">
        <v>750</v>
      </c>
      <c r="L23" s="1504"/>
      <c r="N23" s="1522"/>
      <c r="O23" s="1522"/>
      <c r="P23" s="1522"/>
      <c r="Q23" s="1522"/>
      <c r="R23" s="1522"/>
      <c r="S23" s="1522"/>
      <c r="T23" s="1522"/>
      <c r="U23" s="1522"/>
      <c r="Z23" s="1521"/>
      <c r="AA23" s="1522"/>
      <c r="AB23" s="1522"/>
      <c r="AC23" s="1522"/>
      <c r="AD23" s="1522"/>
      <c r="AE23" s="1522"/>
      <c r="AF23" s="1522"/>
      <c r="AG23" s="1522"/>
      <c r="AH23" s="1522"/>
      <c r="AI23" s="1522"/>
      <c r="AJ23" s="1522"/>
      <c r="AK23" s="1522"/>
      <c r="AL23" s="1522"/>
      <c r="AS23" s="1521"/>
      <c r="AT23" s="1522"/>
      <c r="AU23" s="1522"/>
      <c r="AV23" s="1522"/>
      <c r="AW23" s="1522"/>
      <c r="AX23" s="1522"/>
      <c r="AY23" s="1522"/>
      <c r="AZ23" s="1522"/>
      <c r="BA23" s="1522"/>
      <c r="BB23" s="1522"/>
      <c r="BC23" s="1522"/>
      <c r="BD23" s="1522"/>
      <c r="BE23" s="1522"/>
    </row>
    <row r="24" spans="1:58" ht="11.25" customHeight="1" thickBot="1">
      <c r="A24" s="1548"/>
      <c r="B24" s="1549"/>
      <c r="C24" s="1550" t="s">
        <v>756</v>
      </c>
      <c r="D24" s="1551"/>
      <c r="E24" s="1537" t="s">
        <v>757</v>
      </c>
      <c r="F24" s="1533" t="s">
        <v>640</v>
      </c>
      <c r="G24" s="1537" t="s">
        <v>641</v>
      </c>
      <c r="H24" s="1533" t="s">
        <v>642</v>
      </c>
      <c r="I24" s="1537" t="s">
        <v>643</v>
      </c>
      <c r="J24" s="1537" t="s">
        <v>644</v>
      </c>
      <c r="K24" s="1552" t="s">
        <v>1200</v>
      </c>
      <c r="L24" s="1504"/>
      <c r="N24" s="1522"/>
      <c r="O24" s="1522"/>
      <c r="P24" s="1522"/>
      <c r="Q24" s="1522"/>
      <c r="R24" s="1522"/>
      <c r="S24" s="1522"/>
      <c r="T24" s="1522"/>
      <c r="U24" s="1522"/>
      <c r="Z24" s="1521"/>
      <c r="AA24" s="1522"/>
      <c r="AB24" s="1522"/>
      <c r="AC24" s="1522"/>
      <c r="AD24" s="1522"/>
      <c r="AE24" s="1522"/>
      <c r="AF24" s="1522"/>
      <c r="AG24" s="1522"/>
      <c r="AH24" s="1522"/>
      <c r="AI24" s="1522"/>
      <c r="AJ24" s="1522"/>
      <c r="AK24" s="1522"/>
      <c r="AL24" s="1522"/>
      <c r="AS24" s="1521"/>
      <c r="AT24" s="1522"/>
      <c r="AU24" s="1522"/>
      <c r="AV24" s="1522"/>
      <c r="AW24" s="1522"/>
      <c r="AX24" s="1522"/>
      <c r="AY24" s="1522"/>
      <c r="AZ24" s="1522"/>
      <c r="BA24" s="1522"/>
      <c r="BB24" s="1522"/>
      <c r="BC24" s="1522"/>
      <c r="BD24" s="1522"/>
      <c r="BE24" s="1522"/>
      <c r="BF24" s="1522"/>
    </row>
    <row r="25" spans="1:58" ht="13.9" customHeight="1">
      <c r="A25" s="1528"/>
      <c r="B25" s="1553"/>
      <c r="C25" s="1535" t="s">
        <v>1030</v>
      </c>
      <c r="D25" s="1554"/>
      <c r="E25" s="1555"/>
      <c r="F25" s="1556"/>
      <c r="G25" s="1556"/>
      <c r="H25" s="1557" t="s">
        <v>1200</v>
      </c>
      <c r="I25" s="1556"/>
      <c r="J25" s="1558"/>
      <c r="K25" s="1508"/>
      <c r="L25" s="1504"/>
      <c r="N25" s="1522"/>
      <c r="O25" s="1522"/>
      <c r="P25" s="1522"/>
      <c r="Q25" s="1522"/>
      <c r="R25" s="1522"/>
      <c r="S25" s="1522"/>
      <c r="T25" s="1522"/>
      <c r="U25" s="1522"/>
      <c r="Z25" s="1521"/>
      <c r="AA25" s="1522"/>
      <c r="AB25" s="1522"/>
      <c r="AC25" s="1522"/>
      <c r="AD25" s="1522"/>
      <c r="AE25" s="1522"/>
      <c r="AF25" s="1522"/>
      <c r="AG25" s="1522"/>
      <c r="AH25" s="1522"/>
      <c r="AI25" s="1522"/>
      <c r="AJ25" s="1522"/>
      <c r="AK25" s="1522"/>
      <c r="AL25" s="1522"/>
      <c r="AM25" s="1522"/>
      <c r="AN25" s="1522"/>
      <c r="AO25" s="1522"/>
      <c r="AS25" s="1521"/>
      <c r="AT25" s="1522"/>
      <c r="AU25" s="1522"/>
      <c r="AV25" s="1522"/>
      <c r="AW25" s="1522"/>
      <c r="AX25" s="1522"/>
      <c r="AY25" s="1522"/>
      <c r="AZ25" s="1522"/>
      <c r="BA25" s="1522"/>
      <c r="BB25" s="1522"/>
      <c r="BC25" s="1522"/>
      <c r="BD25" s="1522"/>
      <c r="BE25" s="1522"/>
    </row>
    <row r="26" spans="1:58" ht="11.65" customHeight="1">
      <c r="A26" s="1559">
        <v>1</v>
      </c>
      <c r="B26" s="1560"/>
      <c r="C26" s="1561" t="s">
        <v>158</v>
      </c>
      <c r="D26" s="1562"/>
      <c r="E26" s="1563"/>
      <c r="F26" s="1564"/>
      <c r="G26" s="1564"/>
      <c r="H26" s="1564"/>
      <c r="I26" s="1564"/>
      <c r="J26" s="1565"/>
      <c r="K26" s="1566">
        <v>1</v>
      </c>
      <c r="L26" s="1504"/>
      <c r="N26" s="1522"/>
      <c r="O26" s="1522"/>
      <c r="P26" s="1522"/>
      <c r="Q26" s="1522"/>
      <c r="R26" s="1522"/>
      <c r="S26" s="1522"/>
      <c r="T26" s="1522"/>
      <c r="U26" s="1522"/>
      <c r="Z26" s="1521"/>
      <c r="AA26" s="1522"/>
      <c r="AB26" s="1522"/>
      <c r="AC26" s="1522"/>
      <c r="AD26" s="1522"/>
      <c r="AE26" s="1522"/>
      <c r="AF26" s="1522"/>
      <c r="AG26" s="1522"/>
      <c r="AH26" s="1522"/>
      <c r="AI26" s="1522"/>
      <c r="AJ26" s="1522"/>
      <c r="AK26" s="1522"/>
      <c r="AL26" s="1522"/>
      <c r="AM26" s="1522"/>
      <c r="AN26" s="1522"/>
      <c r="AO26" s="1522"/>
      <c r="AS26" s="1521"/>
      <c r="AT26" s="1522"/>
      <c r="AU26" s="1567"/>
      <c r="AV26" s="1522"/>
      <c r="AW26" s="1567"/>
      <c r="AX26" s="1522"/>
      <c r="AY26" s="1567"/>
      <c r="AZ26" s="1522"/>
      <c r="BA26" s="1567"/>
      <c r="BB26" s="1522"/>
      <c r="BC26" s="1567"/>
      <c r="BD26" s="1522"/>
      <c r="BE26" s="1567"/>
      <c r="BF26" s="1522"/>
    </row>
    <row r="27" spans="1:58" ht="11.65" customHeight="1">
      <c r="A27" s="1559">
        <v>2</v>
      </c>
      <c r="B27" s="1560"/>
      <c r="C27" s="1561" t="s">
        <v>159</v>
      </c>
      <c r="D27" s="1562"/>
      <c r="E27" s="1568"/>
      <c r="F27" s="1569"/>
      <c r="G27" s="1569"/>
      <c r="H27" s="1569"/>
      <c r="I27" s="1569"/>
      <c r="J27" s="1570"/>
      <c r="K27" s="1566">
        <v>2</v>
      </c>
      <c r="L27" s="1504"/>
      <c r="N27" s="1522"/>
      <c r="O27" s="1522"/>
      <c r="P27" s="1522"/>
      <c r="Q27" s="1522"/>
      <c r="R27" s="1522"/>
      <c r="S27" s="1522"/>
      <c r="T27" s="1522"/>
      <c r="U27" s="1522"/>
      <c r="Z27" s="1521"/>
      <c r="AA27" s="1522"/>
      <c r="AB27" s="1522"/>
      <c r="AC27" s="1522"/>
      <c r="AD27" s="1522"/>
      <c r="AE27" s="1522"/>
      <c r="AF27" s="1522"/>
      <c r="AG27" s="1522"/>
      <c r="AH27" s="1522"/>
      <c r="AI27" s="1522"/>
      <c r="AJ27" s="1522"/>
      <c r="AK27" s="1522"/>
      <c r="AL27" s="1522"/>
      <c r="AM27" s="1522"/>
      <c r="AN27" s="1522"/>
      <c r="AO27" s="1522"/>
      <c r="AS27" s="1521"/>
      <c r="AT27" s="1522"/>
      <c r="AU27" s="1567"/>
      <c r="AV27" s="1522"/>
      <c r="AW27" s="1567"/>
      <c r="AX27" s="1522"/>
      <c r="AY27" s="1567"/>
      <c r="AZ27" s="1522"/>
      <c r="BA27" s="1567"/>
      <c r="BB27" s="1522"/>
      <c r="BC27" s="1567"/>
      <c r="BD27" s="1522"/>
      <c r="BE27" s="1567"/>
      <c r="BF27" s="1522"/>
    </row>
    <row r="28" spans="1:58" ht="11.65" customHeight="1">
      <c r="A28" s="1559">
        <v>3</v>
      </c>
      <c r="B28" s="1560"/>
      <c r="C28" s="1561" t="s">
        <v>160</v>
      </c>
      <c r="D28" s="1562"/>
      <c r="E28" s="1568"/>
      <c r="F28" s="1569"/>
      <c r="G28" s="1569"/>
      <c r="H28" s="1569"/>
      <c r="I28" s="1569"/>
      <c r="J28" s="1570"/>
      <c r="K28" s="1566">
        <v>3</v>
      </c>
      <c r="L28" s="1504"/>
      <c r="N28" s="1522"/>
      <c r="O28" s="1522"/>
      <c r="P28" s="1522"/>
      <c r="Q28" s="1522"/>
      <c r="R28" s="1522"/>
      <c r="S28" s="1522"/>
      <c r="T28" s="1522"/>
      <c r="U28" s="1522"/>
      <c r="Z28" s="1521"/>
      <c r="AA28" s="1522"/>
      <c r="AB28" s="1522"/>
      <c r="AC28" s="1522"/>
      <c r="AD28" s="1522"/>
      <c r="AE28" s="1522"/>
      <c r="AF28" s="1522"/>
      <c r="AG28" s="1522"/>
      <c r="AH28" s="1522"/>
      <c r="AI28" s="1522"/>
      <c r="AJ28" s="1522"/>
      <c r="AK28" s="1522"/>
      <c r="AL28" s="1522"/>
      <c r="AM28" s="1522"/>
      <c r="AN28" s="1522"/>
      <c r="AO28" s="1522"/>
      <c r="AS28" s="1521"/>
      <c r="AT28" s="1522"/>
      <c r="AU28" s="1567"/>
      <c r="AV28" s="1522"/>
      <c r="AW28" s="1567"/>
      <c r="AX28" s="1522"/>
      <c r="AY28" s="1567"/>
      <c r="AZ28" s="1522"/>
      <c r="BA28" s="1567"/>
      <c r="BB28" s="1522"/>
      <c r="BC28" s="1567"/>
      <c r="BD28" s="1522"/>
      <c r="BE28" s="1567"/>
      <c r="BF28" s="1522"/>
    </row>
    <row r="29" spans="1:58" ht="11.65" customHeight="1">
      <c r="A29" s="1559">
        <v>4</v>
      </c>
      <c r="B29" s="1560"/>
      <c r="C29" s="1561" t="s">
        <v>1659</v>
      </c>
      <c r="D29" s="1562"/>
      <c r="E29" s="1568"/>
      <c r="F29" s="1569"/>
      <c r="G29" s="1569"/>
      <c r="H29" s="1569"/>
      <c r="I29" s="1569"/>
      <c r="J29" s="1570"/>
      <c r="K29" s="1566">
        <v>4</v>
      </c>
      <c r="L29" s="1504"/>
      <c r="N29" s="1522"/>
      <c r="O29" s="1522"/>
      <c r="P29" s="1522"/>
      <c r="Q29" s="1522"/>
      <c r="R29" s="1522"/>
      <c r="S29" s="1522"/>
      <c r="T29" s="1522"/>
      <c r="U29" s="1522"/>
      <c r="Z29" s="1521"/>
      <c r="AA29" s="1522"/>
      <c r="AB29" s="1522"/>
      <c r="AC29" s="1522"/>
      <c r="AD29" s="1522"/>
      <c r="AE29" s="1522"/>
      <c r="AF29" s="1522"/>
      <c r="AG29" s="1522"/>
      <c r="AH29" s="1522"/>
      <c r="AI29" s="1522"/>
      <c r="AJ29" s="1522"/>
      <c r="AK29" s="1522"/>
      <c r="AL29" s="1522"/>
      <c r="AM29" s="1522"/>
      <c r="AN29" s="1522"/>
      <c r="AO29" s="1522"/>
      <c r="AS29" s="1521"/>
      <c r="AT29" s="1522"/>
      <c r="AU29" s="1567"/>
      <c r="AV29" s="1522"/>
      <c r="AW29" s="1567"/>
      <c r="AX29" s="1522"/>
      <c r="AY29" s="1567"/>
      <c r="AZ29" s="1522"/>
      <c r="BA29" s="1567"/>
      <c r="BB29" s="1522"/>
      <c r="BC29" s="1567"/>
      <c r="BD29" s="1522"/>
      <c r="BE29" s="1567"/>
      <c r="BF29" s="1522"/>
    </row>
    <row r="30" spans="1:58" ht="11.65" customHeight="1">
      <c r="A30" s="1559">
        <v>5</v>
      </c>
      <c r="B30" s="1560"/>
      <c r="C30" s="1561" t="s">
        <v>161</v>
      </c>
      <c r="D30" s="1562"/>
      <c r="E30" s="1568"/>
      <c r="F30" s="1569"/>
      <c r="G30" s="1569"/>
      <c r="H30" s="1569"/>
      <c r="I30" s="1569"/>
      <c r="J30" s="1570"/>
      <c r="K30" s="1566">
        <v>5</v>
      </c>
      <c r="L30" s="1504"/>
      <c r="N30" s="1522"/>
      <c r="O30" s="1522"/>
      <c r="P30" s="1522"/>
      <c r="Q30" s="1522"/>
      <c r="R30" s="1522"/>
      <c r="S30" s="1522"/>
      <c r="T30" s="1522"/>
      <c r="U30" s="1522"/>
      <c r="Z30" s="1521"/>
      <c r="AA30" s="1522"/>
      <c r="AB30" s="1522"/>
      <c r="AC30" s="1522"/>
      <c r="AD30" s="1522"/>
      <c r="AE30" s="1522"/>
      <c r="AF30" s="1522"/>
      <c r="AG30" s="1522"/>
      <c r="AH30" s="1522"/>
      <c r="AI30" s="1522"/>
      <c r="AJ30" s="1522"/>
      <c r="AK30" s="1522"/>
      <c r="AL30" s="1522"/>
      <c r="AM30" s="1522"/>
      <c r="AN30" s="1522"/>
      <c r="AO30" s="1522"/>
      <c r="AS30" s="1521"/>
      <c r="AT30" s="1522"/>
      <c r="AU30" s="1567"/>
      <c r="AV30" s="1522"/>
      <c r="AW30" s="1567"/>
      <c r="AX30" s="1522"/>
      <c r="AY30" s="1567"/>
      <c r="AZ30" s="1522"/>
      <c r="BA30" s="1567"/>
      <c r="BB30" s="1522"/>
      <c r="BC30" s="1567"/>
      <c r="BD30" s="1522"/>
      <c r="BE30" s="1567"/>
      <c r="BF30" s="1522"/>
    </row>
    <row r="31" spans="1:58" ht="11.65" customHeight="1">
      <c r="A31" s="1559">
        <v>6</v>
      </c>
      <c r="B31" s="1560"/>
      <c r="C31" s="1561" t="s">
        <v>162</v>
      </c>
      <c r="D31" s="1562"/>
      <c r="E31" s="1568"/>
      <c r="F31" s="1569"/>
      <c r="G31" s="1569"/>
      <c r="H31" s="1569"/>
      <c r="I31" s="1569"/>
      <c r="J31" s="1570"/>
      <c r="K31" s="1566">
        <v>6</v>
      </c>
      <c r="L31" s="1504"/>
      <c r="N31" s="1522"/>
      <c r="O31" s="1522"/>
      <c r="P31" s="1522"/>
      <c r="Q31" s="1522"/>
      <c r="R31" s="1522"/>
      <c r="S31" s="1522"/>
      <c r="T31" s="1522"/>
      <c r="U31" s="1522"/>
      <c r="Z31" s="1521"/>
      <c r="AA31" s="1522"/>
      <c r="AB31" s="1522"/>
      <c r="AC31" s="1522"/>
      <c r="AD31" s="1522"/>
      <c r="AE31" s="1522"/>
      <c r="AF31" s="1522"/>
      <c r="AG31" s="1522"/>
      <c r="AH31" s="1522"/>
      <c r="AI31" s="1522"/>
      <c r="AJ31" s="1522"/>
      <c r="AK31" s="1522"/>
      <c r="AL31" s="1522"/>
      <c r="AM31" s="1522"/>
      <c r="AS31" s="1521"/>
      <c r="AT31" s="1522"/>
      <c r="AU31" s="1567"/>
      <c r="AV31" s="1522"/>
      <c r="AW31" s="1567"/>
      <c r="AX31" s="1522"/>
      <c r="AY31" s="1567"/>
      <c r="AZ31" s="1522"/>
      <c r="BA31" s="1567"/>
      <c r="BB31" s="1522"/>
      <c r="BC31" s="1567"/>
      <c r="BD31" s="1522"/>
      <c r="BE31" s="1567"/>
      <c r="BF31" s="1522"/>
    </row>
    <row r="32" spans="1:58" ht="11.65" customHeight="1">
      <c r="A32" s="1571">
        <v>7</v>
      </c>
      <c r="B32" s="1572"/>
      <c r="C32" s="1525" t="s">
        <v>1660</v>
      </c>
      <c r="D32" s="1573"/>
      <c r="E32" s="1568"/>
      <c r="F32" s="1569"/>
      <c r="G32" s="1569"/>
      <c r="H32" s="1569"/>
      <c r="I32" s="1569"/>
      <c r="J32" s="1570"/>
      <c r="K32" s="1574">
        <v>7</v>
      </c>
      <c r="L32" s="1504"/>
      <c r="N32" s="1522"/>
      <c r="O32" s="1522"/>
      <c r="P32" s="1522"/>
      <c r="Q32" s="1522"/>
      <c r="R32" s="1522"/>
      <c r="S32" s="1522"/>
      <c r="T32" s="1522"/>
      <c r="U32" s="1522"/>
      <c r="Z32" s="1521"/>
      <c r="AA32" s="1522"/>
      <c r="AB32" s="1522"/>
      <c r="AC32" s="1522"/>
      <c r="AD32" s="1522"/>
      <c r="AE32" s="1522"/>
      <c r="AF32" s="1522"/>
      <c r="AG32" s="1522"/>
      <c r="AH32" s="1522"/>
      <c r="AI32" s="1522"/>
      <c r="AJ32" s="1522"/>
      <c r="AK32" s="1522"/>
      <c r="AL32" s="1522"/>
      <c r="AM32" s="1522"/>
      <c r="AS32" s="1521"/>
      <c r="AT32" s="1522"/>
      <c r="AU32" s="1567"/>
      <c r="AV32" s="1522"/>
      <c r="AW32" s="1567"/>
      <c r="AX32" s="1522"/>
      <c r="AY32" s="1567"/>
      <c r="AZ32" s="1522"/>
      <c r="BA32" s="1567"/>
      <c r="BB32" s="1522"/>
      <c r="BC32" s="1567"/>
      <c r="BD32" s="1522"/>
      <c r="BE32" s="1567"/>
      <c r="BF32" s="1522"/>
    </row>
    <row r="33" spans="1:58" ht="11.65" customHeight="1">
      <c r="A33" s="1571">
        <v>8</v>
      </c>
      <c r="B33" s="1572"/>
      <c r="C33" s="1525" t="s">
        <v>494</v>
      </c>
      <c r="D33" s="1573"/>
      <c r="E33" s="1568"/>
      <c r="F33" s="1569"/>
      <c r="G33" s="1569"/>
      <c r="H33" s="1569"/>
      <c r="I33" s="1569"/>
      <c r="J33" s="1570"/>
      <c r="K33" s="1574">
        <v>8</v>
      </c>
      <c r="L33" s="1504"/>
      <c r="N33" s="1522"/>
      <c r="O33" s="1522"/>
      <c r="P33" s="1522"/>
      <c r="Q33" s="1522"/>
      <c r="R33" s="1522"/>
      <c r="S33" s="1522"/>
      <c r="T33" s="1522"/>
      <c r="U33" s="1522"/>
      <c r="Z33" s="1521"/>
      <c r="AA33" s="1522"/>
      <c r="AB33" s="1522"/>
      <c r="AC33" s="1522"/>
      <c r="AD33" s="1522"/>
      <c r="AE33" s="1522"/>
      <c r="AF33" s="1522"/>
      <c r="AG33" s="1522"/>
      <c r="AH33" s="1522"/>
      <c r="AI33" s="1522"/>
      <c r="AJ33" s="1522"/>
      <c r="AK33" s="1522"/>
      <c r="AL33" s="1522"/>
      <c r="AM33" s="1522"/>
      <c r="AS33" s="1521"/>
      <c r="AT33" s="1522"/>
      <c r="AU33" s="1567"/>
      <c r="AV33" s="1522"/>
      <c r="AW33" s="1567"/>
      <c r="AX33" s="1522"/>
      <c r="AY33" s="1567"/>
      <c r="AZ33" s="1522"/>
      <c r="BA33" s="1567"/>
      <c r="BB33" s="1522"/>
      <c r="BC33" s="1567"/>
      <c r="BD33" s="1522"/>
      <c r="BE33" s="1567"/>
      <c r="BF33" s="1522"/>
    </row>
    <row r="34" spans="1:58" ht="11.65" customHeight="1">
      <c r="A34" s="1571">
        <v>9</v>
      </c>
      <c r="B34" s="1572"/>
      <c r="C34" s="1525" t="s">
        <v>1661</v>
      </c>
      <c r="D34" s="1573"/>
      <c r="E34" s="1568"/>
      <c r="F34" s="1569"/>
      <c r="G34" s="1569"/>
      <c r="H34" s="1569"/>
      <c r="I34" s="1569"/>
      <c r="J34" s="1570"/>
      <c r="K34" s="1574">
        <v>9</v>
      </c>
      <c r="L34" s="1504"/>
      <c r="N34" s="1522"/>
      <c r="O34" s="1522"/>
      <c r="P34" s="1522"/>
      <c r="Q34" s="1522"/>
      <c r="R34" s="1522"/>
      <c r="S34" s="1522"/>
      <c r="T34" s="1522"/>
      <c r="U34" s="1522"/>
      <c r="Z34" s="1521"/>
      <c r="AA34" s="1522"/>
      <c r="AB34" s="1522"/>
      <c r="AC34" s="1522"/>
      <c r="AD34" s="1522"/>
      <c r="AE34" s="1522"/>
      <c r="AF34" s="1522"/>
      <c r="AG34" s="1522"/>
      <c r="AH34" s="1522"/>
      <c r="AI34" s="1522"/>
      <c r="AJ34" s="1522"/>
      <c r="AK34" s="1522"/>
      <c r="AL34" s="1522"/>
      <c r="AM34" s="1522"/>
      <c r="AS34" s="1521"/>
      <c r="AT34" s="1522"/>
      <c r="AU34" s="1567"/>
      <c r="AV34" s="1522"/>
      <c r="AW34" s="1567"/>
      <c r="AX34" s="1522"/>
      <c r="AY34" s="1567"/>
      <c r="AZ34" s="1522"/>
      <c r="BA34" s="1567"/>
      <c r="BB34" s="1522"/>
      <c r="BC34" s="1567"/>
      <c r="BD34" s="1522"/>
      <c r="BE34" s="1567"/>
      <c r="BF34" s="1522"/>
    </row>
    <row r="35" spans="1:58" ht="11.65" customHeight="1">
      <c r="A35" s="1571">
        <v>10</v>
      </c>
      <c r="B35" s="1572"/>
      <c r="C35" s="1525" t="s">
        <v>1284</v>
      </c>
      <c r="D35" s="1573"/>
      <c r="E35" s="1568"/>
      <c r="F35" s="1569"/>
      <c r="G35" s="1569"/>
      <c r="H35" s="1569"/>
      <c r="I35" s="1569"/>
      <c r="J35" s="1570"/>
      <c r="K35" s="1574">
        <v>10</v>
      </c>
      <c r="L35" s="1504"/>
      <c r="N35" s="1522"/>
      <c r="O35" s="1522"/>
      <c r="P35" s="1522"/>
      <c r="Q35" s="1522"/>
      <c r="R35" s="1522"/>
      <c r="S35" s="1522"/>
      <c r="T35" s="1522"/>
      <c r="U35" s="1522"/>
      <c r="Z35" s="1521"/>
      <c r="AA35" s="1522"/>
      <c r="AB35" s="1522"/>
      <c r="AC35" s="1522"/>
      <c r="AD35" s="1522"/>
      <c r="AE35" s="1522"/>
      <c r="AF35" s="1522"/>
      <c r="AG35" s="1522"/>
      <c r="AH35" s="1522"/>
      <c r="AI35" s="1522"/>
      <c r="AJ35" s="1522"/>
      <c r="AK35" s="1522"/>
      <c r="AL35" s="1522"/>
      <c r="AM35" s="1522"/>
      <c r="AS35" s="1521"/>
      <c r="AT35" s="1522"/>
      <c r="AU35" s="1567"/>
      <c r="AV35" s="1522"/>
      <c r="AW35" s="1567"/>
      <c r="AX35" s="1522"/>
      <c r="AY35" s="1567"/>
      <c r="AZ35" s="1522"/>
      <c r="BA35" s="1567"/>
      <c r="BB35" s="1522"/>
      <c r="BC35" s="1567"/>
      <c r="BD35" s="1522"/>
      <c r="BE35" s="1567"/>
      <c r="BF35" s="1522"/>
    </row>
    <row r="36" spans="1:58" ht="11.65" customHeight="1">
      <c r="A36" s="1571">
        <v>11</v>
      </c>
      <c r="B36" s="1572"/>
      <c r="C36" s="1525" t="s">
        <v>495</v>
      </c>
      <c r="D36" s="1573"/>
      <c r="E36" s="1568"/>
      <c r="F36" s="1569"/>
      <c r="G36" s="1569"/>
      <c r="H36" s="1569"/>
      <c r="I36" s="1569"/>
      <c r="J36" s="1570"/>
      <c r="K36" s="1574">
        <v>11</v>
      </c>
      <c r="L36" s="1504"/>
      <c r="N36" s="1522"/>
      <c r="O36" s="1522"/>
      <c r="P36" s="1522"/>
      <c r="Q36" s="1522"/>
      <c r="R36" s="1522"/>
      <c r="S36" s="1522"/>
      <c r="T36" s="1522"/>
      <c r="U36" s="1522"/>
      <c r="Z36" s="1521"/>
      <c r="AA36" s="1522"/>
      <c r="AB36" s="1522"/>
      <c r="AC36" s="1522"/>
      <c r="AD36" s="1522"/>
      <c r="AE36" s="1522"/>
      <c r="AF36" s="1522"/>
      <c r="AG36" s="1522"/>
      <c r="AH36" s="1522"/>
      <c r="AI36" s="1522"/>
      <c r="AJ36" s="1522"/>
      <c r="AK36" s="1522"/>
      <c r="AL36" s="1522"/>
      <c r="AM36" s="1522"/>
      <c r="AS36" s="1521"/>
      <c r="AT36" s="1522"/>
      <c r="AU36" s="1567"/>
      <c r="AV36" s="1522"/>
      <c r="AW36" s="1567"/>
      <c r="AX36" s="1522"/>
      <c r="AY36" s="1567"/>
      <c r="AZ36" s="1522"/>
      <c r="BA36" s="1567"/>
      <c r="BB36" s="1522"/>
      <c r="BC36" s="1567"/>
      <c r="BD36" s="1522"/>
      <c r="BE36" s="1567"/>
      <c r="BF36" s="1522"/>
    </row>
    <row r="37" spans="1:58" ht="11.65" customHeight="1">
      <c r="A37" s="1571">
        <v>12</v>
      </c>
      <c r="B37" s="1572"/>
      <c r="C37" s="1525" t="s">
        <v>496</v>
      </c>
      <c r="D37" s="1573"/>
      <c r="E37" s="1568"/>
      <c r="F37" s="1569"/>
      <c r="G37" s="1569"/>
      <c r="H37" s="1569"/>
      <c r="I37" s="1569"/>
      <c r="J37" s="1570"/>
      <c r="K37" s="1574">
        <v>12</v>
      </c>
      <c r="L37" s="1504"/>
      <c r="N37" s="1522"/>
      <c r="O37" s="1522"/>
      <c r="P37" s="1522"/>
      <c r="Q37" s="1522"/>
      <c r="R37" s="1522"/>
      <c r="S37" s="1522"/>
      <c r="T37" s="1522"/>
      <c r="U37" s="1522"/>
      <c r="Z37" s="1521"/>
      <c r="AA37" s="1522"/>
      <c r="AB37" s="1522"/>
      <c r="AC37" s="1522"/>
      <c r="AD37" s="1522"/>
      <c r="AE37" s="1522"/>
      <c r="AF37" s="1522"/>
      <c r="AG37" s="1522"/>
      <c r="AH37" s="1522"/>
      <c r="AI37" s="1522"/>
      <c r="AJ37" s="1522"/>
      <c r="AK37" s="1522"/>
      <c r="AL37" s="1522"/>
      <c r="AM37" s="1522"/>
      <c r="AS37" s="1521"/>
      <c r="AT37" s="1522"/>
      <c r="AU37" s="1567"/>
      <c r="AV37" s="1522"/>
      <c r="AW37" s="1567"/>
      <c r="AX37" s="1522"/>
      <c r="AY37" s="1567"/>
      <c r="AZ37" s="1522"/>
      <c r="BA37" s="1567"/>
      <c r="BB37" s="1522"/>
      <c r="BC37" s="1567"/>
      <c r="BD37" s="1522"/>
      <c r="BE37" s="1567"/>
      <c r="BF37" s="1522"/>
    </row>
    <row r="38" spans="1:58" ht="11.65" customHeight="1">
      <c r="A38" s="1571">
        <v>13</v>
      </c>
      <c r="B38" s="1572"/>
      <c r="C38" s="1525" t="s">
        <v>497</v>
      </c>
      <c r="D38" s="1573"/>
      <c r="E38" s="1575"/>
      <c r="F38" s="1576"/>
      <c r="G38" s="1577" t="s">
        <v>1277</v>
      </c>
      <c r="H38" s="1569"/>
      <c r="I38" s="1569"/>
      <c r="J38" s="1570"/>
      <c r="K38" s="1574">
        <v>13</v>
      </c>
      <c r="L38" s="1504"/>
      <c r="N38" s="1522"/>
      <c r="O38" s="1522"/>
      <c r="P38" s="1522"/>
      <c r="Q38" s="1522"/>
      <c r="R38" s="1522"/>
      <c r="S38" s="1522"/>
      <c r="T38" s="1522"/>
      <c r="U38" s="1522"/>
      <c r="Z38" s="1521"/>
      <c r="AA38" s="1522"/>
      <c r="AB38" s="1522"/>
      <c r="AC38" s="1522"/>
      <c r="AD38" s="1522"/>
      <c r="AE38" s="1522"/>
      <c r="AF38" s="1522"/>
      <c r="AG38" s="1522"/>
      <c r="AH38" s="1522"/>
      <c r="AI38" s="1522"/>
      <c r="AJ38" s="1522"/>
      <c r="AK38" s="1522"/>
      <c r="AL38" s="1522"/>
      <c r="AM38" s="1522"/>
      <c r="AS38" s="1521"/>
      <c r="AT38" s="1522"/>
      <c r="AU38" s="1567"/>
      <c r="AV38" s="1522"/>
      <c r="AW38" s="1567"/>
      <c r="AX38" s="1522"/>
      <c r="AY38" s="1567"/>
      <c r="AZ38" s="1522"/>
      <c r="BA38" s="1567"/>
      <c r="BB38" s="1522"/>
      <c r="BC38" s="1567"/>
      <c r="BD38" s="1522"/>
      <c r="BE38" s="1567"/>
      <c r="BF38" s="1522"/>
    </row>
    <row r="39" spans="1:58" ht="11.65" customHeight="1">
      <c r="A39" s="1571">
        <v>14</v>
      </c>
      <c r="B39" s="1572"/>
      <c r="C39" s="1525" t="s">
        <v>150</v>
      </c>
      <c r="D39" s="1573"/>
      <c r="E39" s="1568"/>
      <c r="F39" s="1569"/>
      <c r="G39" s="1569"/>
      <c r="H39" s="1569"/>
      <c r="I39" s="1569"/>
      <c r="J39" s="1570"/>
      <c r="K39" s="1574">
        <v>14</v>
      </c>
      <c r="L39" s="1504"/>
      <c r="N39" s="1522"/>
      <c r="O39" s="1522"/>
      <c r="P39" s="1522"/>
      <c r="Q39" s="1522"/>
      <c r="R39" s="1522"/>
      <c r="S39" s="1522"/>
      <c r="T39" s="1522"/>
      <c r="U39" s="1522"/>
      <c r="Z39" s="1521"/>
      <c r="AA39" s="1522"/>
      <c r="AB39" s="1522"/>
      <c r="AC39" s="1522"/>
      <c r="AD39" s="1522"/>
      <c r="AE39" s="1522"/>
      <c r="AF39" s="1522"/>
      <c r="AG39" s="1522"/>
      <c r="AH39" s="1522"/>
      <c r="AI39" s="1522"/>
      <c r="AJ39" s="1522"/>
      <c r="AK39" s="1522"/>
      <c r="AL39" s="1522"/>
      <c r="AM39" s="1522"/>
      <c r="AS39" s="1521"/>
      <c r="AT39" s="1522"/>
      <c r="AU39" s="1567"/>
      <c r="AV39" s="1522"/>
      <c r="AW39" s="1567"/>
      <c r="AX39" s="1522"/>
      <c r="AY39" s="1567"/>
      <c r="AZ39" s="1522"/>
      <c r="BA39" s="1567"/>
      <c r="BB39" s="1522"/>
      <c r="BC39" s="1567"/>
      <c r="BD39" s="1522"/>
      <c r="BE39" s="1567"/>
      <c r="BF39" s="1522"/>
    </row>
    <row r="40" spans="1:58" ht="11.65" customHeight="1">
      <c r="A40" s="1571">
        <v>15</v>
      </c>
      <c r="B40" s="1572"/>
      <c r="C40" s="1525" t="s">
        <v>498</v>
      </c>
      <c r="D40" s="1573"/>
      <c r="E40" s="1568"/>
      <c r="F40" s="1569"/>
      <c r="G40" s="1569"/>
      <c r="H40" s="1569"/>
      <c r="I40" s="1569"/>
      <c r="J40" s="1570"/>
      <c r="K40" s="1574">
        <v>15</v>
      </c>
      <c r="L40" s="1504"/>
      <c r="N40" s="1522"/>
      <c r="O40" s="1522"/>
      <c r="P40" s="1522"/>
      <c r="Q40" s="1522"/>
      <c r="R40" s="1522"/>
      <c r="S40" s="1522"/>
      <c r="T40" s="1522"/>
      <c r="U40" s="1522"/>
      <c r="Z40" s="1521"/>
      <c r="AA40" s="1522"/>
      <c r="AB40" s="1522"/>
      <c r="AC40" s="1522"/>
      <c r="AD40" s="1522"/>
      <c r="AE40" s="1522"/>
      <c r="AF40" s="1522"/>
      <c r="AG40" s="1522"/>
      <c r="AH40" s="1522"/>
      <c r="AI40" s="1522"/>
      <c r="AJ40" s="1522"/>
      <c r="AK40" s="1522"/>
      <c r="AL40" s="1522"/>
      <c r="AM40" s="1522"/>
      <c r="AS40" s="1521"/>
      <c r="AT40" s="1522"/>
      <c r="AU40" s="1567"/>
      <c r="AV40" s="1522"/>
      <c r="AW40" s="1567"/>
      <c r="AX40" s="1522"/>
      <c r="AY40" s="1567"/>
      <c r="AZ40" s="1522"/>
      <c r="BA40" s="1567"/>
      <c r="BB40" s="1522"/>
      <c r="BC40" s="1567"/>
      <c r="BD40" s="1522"/>
      <c r="BE40" s="1567"/>
      <c r="BF40" s="1522"/>
    </row>
    <row r="41" spans="1:58" ht="11.65" customHeight="1">
      <c r="A41" s="1571">
        <v>16</v>
      </c>
      <c r="B41" s="1572"/>
      <c r="C41" s="1525" t="s">
        <v>151</v>
      </c>
      <c r="D41" s="1573"/>
      <c r="E41" s="1568"/>
      <c r="F41" s="1569"/>
      <c r="G41" s="1578"/>
      <c r="H41" s="1569"/>
      <c r="I41" s="1569"/>
      <c r="J41" s="1570"/>
      <c r="K41" s="1574">
        <v>16</v>
      </c>
      <c r="L41" s="1504"/>
      <c r="N41" s="1522"/>
      <c r="O41" s="1522"/>
      <c r="P41" s="1522"/>
      <c r="Q41" s="1522"/>
      <c r="R41" s="1522"/>
      <c r="S41" s="1522"/>
      <c r="T41" s="1522"/>
      <c r="U41" s="1522"/>
      <c r="Z41" s="1521"/>
      <c r="AA41" s="1522"/>
      <c r="AB41" s="1522"/>
      <c r="AC41" s="1522"/>
      <c r="AD41" s="1522"/>
      <c r="AE41" s="1522"/>
      <c r="AF41" s="1522"/>
      <c r="AG41" s="1522"/>
      <c r="AH41" s="1522"/>
      <c r="AI41" s="1522"/>
      <c r="AJ41" s="1522"/>
      <c r="AK41" s="1522"/>
      <c r="AL41" s="1522"/>
      <c r="AM41" s="1522"/>
      <c r="AS41" s="1521"/>
      <c r="AT41" s="1522"/>
      <c r="AU41" s="1567"/>
      <c r="AV41" s="1522"/>
      <c r="AW41" s="1567"/>
      <c r="AX41" s="1522"/>
      <c r="AY41" s="1567"/>
      <c r="AZ41" s="1522"/>
      <c r="BA41" s="1567"/>
      <c r="BB41" s="1522"/>
      <c r="BC41" s="1567"/>
      <c r="BD41" s="1522"/>
      <c r="BE41" s="1567"/>
      <c r="BF41" s="1522"/>
    </row>
    <row r="42" spans="1:58" ht="11.65" customHeight="1">
      <c r="A42" s="1571">
        <v>17</v>
      </c>
      <c r="B42" s="1572"/>
      <c r="C42" s="1525" t="s">
        <v>152</v>
      </c>
      <c r="D42" s="1573"/>
      <c r="E42" s="1568"/>
      <c r="F42" s="1569"/>
      <c r="G42" s="1569"/>
      <c r="H42" s="1569"/>
      <c r="I42" s="1569"/>
      <c r="J42" s="1570"/>
      <c r="K42" s="1574">
        <v>17</v>
      </c>
      <c r="L42" s="1504"/>
      <c r="N42" s="1522"/>
      <c r="O42" s="1522"/>
      <c r="P42" s="1522"/>
      <c r="Q42" s="1522"/>
      <c r="R42" s="1522"/>
      <c r="S42" s="1522"/>
      <c r="T42" s="1522"/>
      <c r="U42" s="1522"/>
      <c r="Z42" s="1521"/>
      <c r="AA42" s="1522"/>
      <c r="AB42" s="1522"/>
      <c r="AC42" s="1522"/>
      <c r="AD42" s="1522"/>
      <c r="AE42" s="1522"/>
      <c r="AF42" s="1522"/>
      <c r="AG42" s="1522"/>
      <c r="AH42" s="1522"/>
      <c r="AI42" s="1522"/>
      <c r="AJ42" s="1522"/>
      <c r="AK42" s="1522"/>
      <c r="AL42" s="1522"/>
      <c r="AM42" s="1522"/>
      <c r="AS42" s="1521"/>
      <c r="AT42" s="1522"/>
      <c r="AU42" s="1567"/>
      <c r="AV42" s="1522"/>
      <c r="AW42" s="1567"/>
      <c r="AX42" s="1522"/>
      <c r="AY42" s="1567"/>
      <c r="AZ42" s="1522"/>
      <c r="BA42" s="1567"/>
      <c r="BB42" s="1522"/>
      <c r="BC42" s="1567"/>
      <c r="BD42" s="1522"/>
      <c r="BE42" s="1567"/>
      <c r="BF42" s="1522"/>
    </row>
    <row r="43" spans="1:58" ht="11.65" customHeight="1">
      <c r="A43" s="1571">
        <v>18</v>
      </c>
      <c r="B43" s="1572"/>
      <c r="C43" s="1525" t="s">
        <v>499</v>
      </c>
      <c r="D43" s="1573"/>
      <c r="E43" s="1568"/>
      <c r="F43" s="1569"/>
      <c r="G43" s="1569"/>
      <c r="H43" s="1569"/>
      <c r="I43" s="1569"/>
      <c r="J43" s="1570"/>
      <c r="K43" s="1574">
        <v>18</v>
      </c>
      <c r="L43" s="1504"/>
      <c r="N43" s="1522"/>
      <c r="O43" s="1522"/>
      <c r="P43" s="1522"/>
      <c r="Q43" s="1522"/>
      <c r="R43" s="1522"/>
      <c r="S43" s="1522"/>
      <c r="T43" s="1522"/>
      <c r="U43" s="1522"/>
      <c r="Z43" s="1521"/>
      <c r="AA43" s="1522"/>
      <c r="AB43" s="1522"/>
      <c r="AC43" s="1522"/>
      <c r="AD43" s="1522"/>
      <c r="AE43" s="1522"/>
      <c r="AF43" s="1522"/>
      <c r="AG43" s="1522"/>
      <c r="AH43" s="1522"/>
      <c r="AI43" s="1522"/>
      <c r="AJ43" s="1522"/>
      <c r="AK43" s="1522"/>
      <c r="AL43" s="1522"/>
      <c r="AM43" s="1522"/>
      <c r="AS43" s="1521"/>
      <c r="AT43" s="1522"/>
      <c r="AU43" s="1567"/>
      <c r="AV43" s="1522"/>
      <c r="AW43" s="1567"/>
      <c r="AX43" s="1522"/>
      <c r="AY43" s="1567"/>
      <c r="AZ43" s="1522"/>
      <c r="BA43" s="1567"/>
      <c r="BB43" s="1522"/>
      <c r="BC43" s="1567"/>
      <c r="BD43" s="1522"/>
      <c r="BE43" s="1567"/>
      <c r="BF43" s="1522"/>
    </row>
    <row r="44" spans="1:58" ht="11.65" customHeight="1">
      <c r="A44" s="1571">
        <v>19</v>
      </c>
      <c r="B44" s="1572"/>
      <c r="C44" s="1525" t="s">
        <v>1683</v>
      </c>
      <c r="D44" s="1573"/>
      <c r="E44" s="1568"/>
      <c r="F44" s="1569"/>
      <c r="G44" s="1569"/>
      <c r="H44" s="1569"/>
      <c r="I44" s="1569"/>
      <c r="J44" s="1570"/>
      <c r="K44" s="1574">
        <v>19</v>
      </c>
      <c r="L44" s="1504"/>
      <c r="N44" s="1522"/>
      <c r="O44" s="1522"/>
      <c r="P44" s="1522"/>
      <c r="Q44" s="1522"/>
      <c r="R44" s="1522"/>
      <c r="S44" s="1522"/>
      <c r="T44" s="1522"/>
      <c r="U44" s="1522"/>
      <c r="Z44" s="1521"/>
      <c r="AA44" s="1522"/>
      <c r="AB44" s="1522"/>
      <c r="AC44" s="1522"/>
      <c r="AD44" s="1522"/>
      <c r="AE44" s="1522"/>
      <c r="AF44" s="1522"/>
      <c r="AG44" s="1522"/>
      <c r="AH44" s="1522"/>
      <c r="AI44" s="1522"/>
      <c r="AJ44" s="1522"/>
      <c r="AK44" s="1522"/>
      <c r="AL44" s="1522"/>
      <c r="AM44" s="1522"/>
      <c r="AS44" s="1521"/>
      <c r="AT44" s="1522"/>
      <c r="AU44" s="1567"/>
      <c r="AV44" s="1522"/>
      <c r="AW44" s="1567"/>
      <c r="AX44" s="1522"/>
      <c r="AY44" s="1567"/>
      <c r="AZ44" s="1522"/>
      <c r="BA44" s="1567"/>
      <c r="BB44" s="1522"/>
      <c r="BC44" s="1567"/>
      <c r="BD44" s="1522"/>
      <c r="BE44" s="1567"/>
      <c r="BF44" s="1522"/>
    </row>
    <row r="45" spans="1:58" ht="11.65" customHeight="1">
      <c r="A45" s="1571">
        <v>20</v>
      </c>
      <c r="B45" s="1572"/>
      <c r="C45" s="1525" t="s">
        <v>153</v>
      </c>
      <c r="D45" s="1573"/>
      <c r="E45" s="1568"/>
      <c r="F45" s="1569"/>
      <c r="G45" s="1569"/>
      <c r="H45" s="1569"/>
      <c r="I45" s="1569"/>
      <c r="J45" s="1570"/>
      <c r="K45" s="1574">
        <v>20</v>
      </c>
      <c r="L45" s="1504"/>
      <c r="N45" s="1522"/>
      <c r="O45" s="1522"/>
      <c r="P45" s="1522"/>
      <c r="Q45" s="1522"/>
      <c r="R45" s="1522"/>
      <c r="S45" s="1522"/>
      <c r="T45" s="1522"/>
      <c r="U45" s="1522"/>
      <c r="Z45" s="1521"/>
      <c r="AA45" s="1522"/>
      <c r="AB45" s="1522"/>
      <c r="AC45" s="1522"/>
      <c r="AD45" s="1522"/>
      <c r="AE45" s="1522"/>
      <c r="AF45" s="1522"/>
      <c r="AG45" s="1522"/>
      <c r="AH45" s="1522"/>
      <c r="AI45" s="1522"/>
      <c r="AJ45" s="1522"/>
      <c r="AK45" s="1522"/>
      <c r="AL45" s="1522"/>
      <c r="AM45" s="1522"/>
      <c r="AS45" s="1521"/>
      <c r="AT45" s="1522"/>
      <c r="AU45" s="1567"/>
      <c r="AV45" s="1522"/>
      <c r="AW45" s="1567"/>
      <c r="AX45" s="1522"/>
      <c r="AY45" s="1567"/>
      <c r="AZ45" s="1522"/>
      <c r="BA45" s="1567"/>
      <c r="BB45" s="1522"/>
      <c r="BC45" s="1567"/>
      <c r="BD45" s="1522"/>
      <c r="BE45" s="1567"/>
      <c r="BF45" s="1522"/>
    </row>
    <row r="46" spans="1:58" ht="11.65" customHeight="1">
      <c r="A46" s="1571">
        <v>21</v>
      </c>
      <c r="B46" s="1572"/>
      <c r="C46" s="1525" t="s">
        <v>500</v>
      </c>
      <c r="D46" s="1573"/>
      <c r="E46" s="1568"/>
      <c r="F46" s="1569"/>
      <c r="G46" s="1569"/>
      <c r="H46" s="1569"/>
      <c r="I46" s="1569"/>
      <c r="J46" s="1570"/>
      <c r="K46" s="1574">
        <v>21</v>
      </c>
      <c r="L46" s="1504"/>
      <c r="N46" s="1522"/>
      <c r="O46" s="1522"/>
      <c r="P46" s="1522"/>
      <c r="Q46" s="1522"/>
      <c r="R46" s="1522"/>
      <c r="S46" s="1522"/>
      <c r="T46" s="1522"/>
      <c r="U46" s="1522"/>
      <c r="Z46" s="1521"/>
      <c r="AA46" s="1522"/>
      <c r="AB46" s="1522"/>
      <c r="AC46" s="1522"/>
      <c r="AD46" s="1522"/>
      <c r="AE46" s="1522"/>
      <c r="AF46" s="1522"/>
      <c r="AG46" s="1522"/>
      <c r="AH46" s="1522"/>
      <c r="AI46" s="1522"/>
      <c r="AJ46" s="1522"/>
      <c r="AK46" s="1522"/>
      <c r="AL46" s="1522"/>
      <c r="AM46" s="1522"/>
      <c r="AS46" s="1521"/>
      <c r="AT46" s="1522"/>
      <c r="AU46" s="1567"/>
      <c r="AV46" s="1522"/>
      <c r="AW46" s="1567"/>
      <c r="AX46" s="1522"/>
      <c r="AY46" s="1567"/>
      <c r="AZ46" s="1522"/>
      <c r="BA46" s="1567"/>
      <c r="BB46" s="1522"/>
      <c r="BC46" s="1567"/>
      <c r="BD46" s="1522"/>
      <c r="BE46" s="1567"/>
      <c r="BF46" s="1522"/>
    </row>
    <row r="47" spans="1:58" ht="11.65" customHeight="1">
      <c r="A47" s="1571">
        <v>22</v>
      </c>
      <c r="B47" s="1572"/>
      <c r="C47" s="1525" t="s">
        <v>819</v>
      </c>
      <c r="D47" s="1573"/>
      <c r="E47" s="1568"/>
      <c r="F47" s="1569"/>
      <c r="G47" s="1569"/>
      <c r="H47" s="1569"/>
      <c r="I47" s="1569"/>
      <c r="J47" s="1570"/>
      <c r="K47" s="1574">
        <v>22</v>
      </c>
      <c r="L47" s="1504"/>
      <c r="N47" s="1522"/>
      <c r="O47" s="1522"/>
      <c r="P47" s="1522"/>
      <c r="Q47" s="1522"/>
      <c r="R47" s="1522"/>
      <c r="S47" s="1522"/>
      <c r="T47" s="1522"/>
      <c r="U47" s="1522"/>
      <c r="Z47" s="1521"/>
      <c r="AA47" s="1522"/>
      <c r="AB47" s="1522"/>
      <c r="AC47" s="1522"/>
      <c r="AD47" s="1522"/>
      <c r="AE47" s="1522"/>
      <c r="AF47" s="1522"/>
      <c r="AG47" s="1522"/>
      <c r="AH47" s="1522"/>
      <c r="AI47" s="1522"/>
      <c r="AJ47" s="1522"/>
      <c r="AK47" s="1522"/>
      <c r="AL47" s="1522"/>
      <c r="AM47" s="1522"/>
      <c r="AS47" s="1521"/>
      <c r="AT47" s="1522"/>
      <c r="AU47" s="1567"/>
      <c r="AV47" s="1522"/>
      <c r="AW47" s="1567"/>
      <c r="AX47" s="1522"/>
      <c r="AY47" s="1567"/>
      <c r="AZ47" s="1522"/>
      <c r="BA47" s="1567"/>
      <c r="BB47" s="1522"/>
      <c r="BC47" s="1567"/>
      <c r="BD47" s="1522"/>
      <c r="BE47" s="1567"/>
      <c r="BF47" s="1522"/>
    </row>
    <row r="48" spans="1:58" ht="11.65" customHeight="1">
      <c r="A48" s="1571">
        <v>23</v>
      </c>
      <c r="B48" s="1572"/>
      <c r="C48" s="1525" t="s">
        <v>501</v>
      </c>
      <c r="D48" s="1573"/>
      <c r="E48" s="1568"/>
      <c r="F48" s="1579"/>
      <c r="G48" s="1569"/>
      <c r="H48" s="1569"/>
      <c r="I48" s="1569"/>
      <c r="J48" s="1570"/>
      <c r="K48" s="1574">
        <v>23</v>
      </c>
      <c r="L48" s="1504"/>
      <c r="N48" s="1522"/>
      <c r="O48" s="1522"/>
      <c r="P48" s="1522"/>
      <c r="Q48" s="1522"/>
      <c r="R48" s="1522"/>
      <c r="S48" s="1522"/>
      <c r="T48" s="1522"/>
      <c r="U48" s="1522"/>
      <c r="Z48" s="1521"/>
      <c r="AA48" s="1522"/>
      <c r="AB48" s="1522"/>
      <c r="AC48" s="1522"/>
      <c r="AD48" s="1522"/>
      <c r="AE48" s="1522"/>
      <c r="AF48" s="1522"/>
      <c r="AG48" s="1522"/>
      <c r="AH48" s="1522"/>
      <c r="AI48" s="1522"/>
      <c r="AJ48" s="1522"/>
      <c r="AK48" s="1522"/>
      <c r="AL48" s="1522"/>
      <c r="AM48" s="1522"/>
      <c r="AS48" s="1521"/>
      <c r="AT48" s="1522"/>
      <c r="AU48" s="1567"/>
      <c r="AV48" s="1522"/>
      <c r="AW48" s="1567"/>
      <c r="AX48" s="1522"/>
      <c r="AY48" s="1567"/>
      <c r="AZ48" s="1522"/>
      <c r="BA48" s="1567"/>
      <c r="BB48" s="1522"/>
      <c r="BC48" s="1567"/>
      <c r="BD48" s="1522"/>
      <c r="BE48" s="1567"/>
      <c r="BF48" s="1522"/>
    </row>
    <row r="49" spans="1:58" ht="11.65" customHeight="1">
      <c r="A49" s="1571">
        <v>24</v>
      </c>
      <c r="B49" s="1572"/>
      <c r="C49" s="1525" t="s">
        <v>502</v>
      </c>
      <c r="D49" s="1573"/>
      <c r="E49" s="1568"/>
      <c r="F49" s="1579"/>
      <c r="G49" s="1569"/>
      <c r="H49" s="1569"/>
      <c r="I49" s="1569"/>
      <c r="J49" s="1570"/>
      <c r="K49" s="1574">
        <v>24</v>
      </c>
      <c r="L49" s="1504"/>
      <c r="N49" s="1522"/>
      <c r="O49" s="1522"/>
      <c r="P49" s="1522"/>
      <c r="Q49" s="1522"/>
      <c r="R49" s="1522"/>
      <c r="S49" s="1522"/>
      <c r="T49" s="1522"/>
      <c r="U49" s="1522"/>
      <c r="Z49" s="1521"/>
      <c r="AA49" s="1522"/>
      <c r="AB49" s="1522"/>
      <c r="AC49" s="1522"/>
      <c r="AD49" s="1522"/>
      <c r="AE49" s="1522"/>
      <c r="AF49" s="1522"/>
      <c r="AG49" s="1522"/>
      <c r="AH49" s="1522"/>
      <c r="AI49" s="1522"/>
      <c r="AJ49" s="1522"/>
      <c r="AK49" s="1522"/>
      <c r="AL49" s="1522"/>
      <c r="AM49" s="1522"/>
      <c r="AS49" s="1521"/>
      <c r="AT49" s="1522"/>
      <c r="AU49" s="1567"/>
      <c r="AV49" s="1522"/>
      <c r="AW49" s="1567"/>
      <c r="AX49" s="1522"/>
      <c r="AY49" s="1567"/>
      <c r="AZ49" s="1522"/>
      <c r="BA49" s="1567"/>
      <c r="BB49" s="1522"/>
      <c r="BC49" s="1567"/>
      <c r="BD49" s="1522"/>
      <c r="BE49" s="1567"/>
      <c r="BF49" s="1522"/>
    </row>
    <row r="50" spans="1:58" ht="11.65" customHeight="1">
      <c r="A50" s="1571">
        <v>25</v>
      </c>
      <c r="B50" s="1572"/>
      <c r="C50" s="1525" t="s">
        <v>1662</v>
      </c>
      <c r="D50" s="1573"/>
      <c r="E50" s="1568"/>
      <c r="F50" s="1579"/>
      <c r="G50" s="1569"/>
      <c r="H50" s="1569"/>
      <c r="I50" s="1569"/>
      <c r="J50" s="1570"/>
      <c r="K50" s="1574">
        <v>25</v>
      </c>
      <c r="L50" s="1504"/>
      <c r="N50" s="1522"/>
      <c r="O50" s="1522"/>
      <c r="P50" s="1522"/>
      <c r="Q50" s="1522"/>
      <c r="R50" s="1522"/>
      <c r="S50" s="1522"/>
      <c r="T50" s="1522"/>
      <c r="U50" s="1522"/>
      <c r="Z50" s="1521"/>
      <c r="AA50" s="1522"/>
      <c r="AB50" s="1522"/>
      <c r="AC50" s="1522"/>
      <c r="AD50" s="1522"/>
      <c r="AE50" s="1522"/>
      <c r="AF50" s="1522"/>
      <c r="AG50" s="1522"/>
      <c r="AH50" s="1522"/>
      <c r="AI50" s="1522"/>
      <c r="AJ50" s="1522"/>
      <c r="AK50" s="1522"/>
      <c r="AL50" s="1522"/>
      <c r="AM50" s="1522"/>
      <c r="AS50" s="1521"/>
      <c r="AT50" s="1522"/>
      <c r="AU50" s="1567"/>
      <c r="AV50" s="1522"/>
      <c r="AW50" s="1567"/>
      <c r="AX50" s="1522"/>
      <c r="AY50" s="1567"/>
      <c r="AZ50" s="1522"/>
      <c r="BA50" s="1567"/>
      <c r="BB50" s="1522"/>
      <c r="BC50" s="1567"/>
      <c r="BD50" s="1522"/>
      <c r="BE50" s="1567"/>
      <c r="BF50" s="1522"/>
    </row>
    <row r="51" spans="1:58" ht="11.65" customHeight="1">
      <c r="A51" s="1571">
        <v>26</v>
      </c>
      <c r="B51" s="1572"/>
      <c r="C51" s="1525" t="s">
        <v>503</v>
      </c>
      <c r="D51" s="1573"/>
      <c r="E51" s="1568"/>
      <c r="F51" s="1579"/>
      <c r="G51" s="1569"/>
      <c r="H51" s="1569"/>
      <c r="I51" s="1569"/>
      <c r="J51" s="1570"/>
      <c r="K51" s="1574">
        <v>26</v>
      </c>
      <c r="L51" s="1504"/>
      <c r="N51" s="1522"/>
      <c r="O51" s="1522"/>
      <c r="P51" s="1522"/>
      <c r="Q51" s="1522"/>
      <c r="R51" s="1522"/>
      <c r="S51" s="1522"/>
      <c r="T51" s="1522"/>
      <c r="U51" s="1522"/>
      <c r="Z51" s="1521"/>
      <c r="AA51" s="1522"/>
      <c r="AB51" s="1522"/>
      <c r="AC51" s="1522"/>
      <c r="AD51" s="1522"/>
      <c r="AE51" s="1522"/>
      <c r="AF51" s="1522"/>
      <c r="AG51" s="1522"/>
      <c r="AH51" s="1522"/>
      <c r="AI51" s="1522"/>
      <c r="AJ51" s="1522"/>
      <c r="AK51" s="1522"/>
      <c r="AL51" s="1522"/>
      <c r="AM51" s="1522"/>
      <c r="AS51" s="1521"/>
      <c r="AT51" s="1522"/>
      <c r="AU51" s="1567"/>
      <c r="AV51" s="1522"/>
      <c r="AW51" s="1567"/>
      <c r="AX51" s="1522"/>
      <c r="AY51" s="1567"/>
      <c r="AZ51" s="1522"/>
      <c r="BA51" s="1567"/>
      <c r="BB51" s="1522"/>
      <c r="BC51" s="1567"/>
      <c r="BD51" s="1522"/>
      <c r="BE51" s="1567"/>
      <c r="BF51" s="1522"/>
    </row>
    <row r="52" spans="1:58" ht="11.65" customHeight="1">
      <c r="A52" s="1571">
        <v>27</v>
      </c>
      <c r="B52" s="1572"/>
      <c r="C52" s="1525" t="s">
        <v>841</v>
      </c>
      <c r="D52" s="1573"/>
      <c r="E52" s="1568"/>
      <c r="F52" s="1579"/>
      <c r="G52" s="1569"/>
      <c r="H52" s="1569"/>
      <c r="I52" s="1569"/>
      <c r="J52" s="1570"/>
      <c r="K52" s="1574">
        <v>27</v>
      </c>
      <c r="L52" s="1504"/>
      <c r="N52" s="1522"/>
      <c r="O52" s="1522"/>
      <c r="P52" s="1522"/>
      <c r="Q52" s="1522"/>
      <c r="R52" s="1522"/>
      <c r="S52" s="1522"/>
      <c r="T52" s="1522"/>
      <c r="U52" s="1522"/>
      <c r="Z52" s="1521"/>
      <c r="AA52" s="1522"/>
      <c r="AB52" s="1522"/>
      <c r="AC52" s="1522"/>
      <c r="AD52" s="1522"/>
      <c r="AE52" s="1522"/>
      <c r="AF52" s="1522"/>
      <c r="AG52" s="1522"/>
      <c r="AH52" s="1522"/>
      <c r="AI52" s="1522"/>
      <c r="AJ52" s="1522"/>
      <c r="AK52" s="1522"/>
      <c r="AL52" s="1522"/>
      <c r="AM52" s="1522"/>
      <c r="AS52" s="1521"/>
      <c r="AT52" s="1522"/>
      <c r="AU52" s="1567"/>
      <c r="AV52" s="1522"/>
      <c r="AW52" s="1567"/>
      <c r="AX52" s="1522"/>
      <c r="AY52" s="1567"/>
      <c r="AZ52" s="1522"/>
      <c r="BA52" s="1567"/>
      <c r="BB52" s="1522"/>
      <c r="BC52" s="1567"/>
      <c r="BD52" s="1522"/>
      <c r="BE52" s="1567"/>
      <c r="BF52" s="1522"/>
    </row>
    <row r="53" spans="1:58" ht="11.65" customHeight="1">
      <c r="A53" s="1571">
        <v>28</v>
      </c>
      <c r="B53" s="1572"/>
      <c r="C53" s="1525" t="s">
        <v>842</v>
      </c>
      <c r="D53" s="1573"/>
      <c r="E53" s="1580"/>
      <c r="F53" s="1579"/>
      <c r="G53" s="1569"/>
      <c r="H53" s="1569"/>
      <c r="I53" s="1569"/>
      <c r="J53" s="1570"/>
      <c r="K53" s="1574">
        <v>28</v>
      </c>
      <c r="L53" s="1504"/>
      <c r="N53" s="1522"/>
      <c r="O53" s="1522"/>
      <c r="P53" s="1522"/>
      <c r="Q53" s="1522"/>
      <c r="R53" s="1522"/>
      <c r="S53" s="1522"/>
      <c r="T53" s="1522"/>
      <c r="U53" s="1522"/>
      <c r="Z53" s="1521"/>
      <c r="AA53" s="1522"/>
      <c r="AB53" s="1522"/>
      <c r="AC53" s="1522"/>
      <c r="AD53" s="1522"/>
      <c r="AE53" s="1522"/>
      <c r="AF53" s="1522"/>
      <c r="AG53" s="1522"/>
      <c r="AH53" s="1522"/>
      <c r="AI53" s="1522"/>
      <c r="AJ53" s="1522"/>
      <c r="AK53" s="1522"/>
      <c r="AL53" s="1522"/>
      <c r="AM53" s="1522"/>
      <c r="AS53" s="1521"/>
      <c r="AT53" s="1522"/>
      <c r="AU53" s="1567"/>
      <c r="AV53" s="1522"/>
      <c r="AW53" s="1567"/>
      <c r="AX53" s="1522"/>
      <c r="AY53" s="1567"/>
      <c r="AZ53" s="1522"/>
      <c r="BA53" s="1567"/>
      <c r="BB53" s="1522"/>
      <c r="BC53" s="1567"/>
      <c r="BD53" s="1522"/>
      <c r="BE53" s="1567"/>
      <c r="BF53" s="1522"/>
    </row>
    <row r="54" spans="1:58" ht="13.9" customHeight="1" thickBot="1">
      <c r="A54" s="1581">
        <v>29</v>
      </c>
      <c r="B54" s="1582"/>
      <c r="C54" s="1583" t="s">
        <v>421</v>
      </c>
      <c r="D54" s="1584"/>
      <c r="E54" s="1585"/>
      <c r="F54" s="1586"/>
      <c r="G54" s="1586"/>
      <c r="H54" s="1586"/>
      <c r="I54" s="1586"/>
      <c r="J54" s="1587"/>
      <c r="K54" s="1588">
        <v>29</v>
      </c>
      <c r="L54" s="1504"/>
      <c r="N54" s="1522"/>
      <c r="O54" s="1522"/>
      <c r="P54" s="1522"/>
      <c r="Q54" s="1522"/>
      <c r="R54" s="1522"/>
      <c r="S54" s="1522"/>
      <c r="T54" s="1522"/>
      <c r="U54" s="1522"/>
      <c r="Z54" s="1522"/>
      <c r="AA54" s="1522"/>
      <c r="AB54" s="1522"/>
      <c r="AC54" s="1522"/>
      <c r="AD54" s="1522"/>
      <c r="AE54" s="1522"/>
      <c r="AF54" s="1522"/>
      <c r="AG54" s="1522"/>
      <c r="AH54" s="1522"/>
      <c r="AI54" s="1522"/>
      <c r="AJ54" s="1522"/>
      <c r="AK54" s="1522"/>
      <c r="AL54" s="1522"/>
      <c r="AM54" s="1522"/>
      <c r="AS54" s="1522"/>
      <c r="AT54" s="1522"/>
      <c r="AU54" s="1567"/>
      <c r="AV54" s="1522"/>
      <c r="AW54" s="1567"/>
      <c r="AX54" s="1522"/>
      <c r="AY54" s="1567"/>
      <c r="AZ54" s="1522"/>
      <c r="BA54" s="1567"/>
      <c r="BB54" s="1522"/>
      <c r="BC54" s="1567"/>
      <c r="BD54" s="1522"/>
      <c r="BE54" s="1567"/>
      <c r="BF54" s="1522"/>
    </row>
    <row r="55" spans="1:58" ht="13.9" customHeight="1" thickTop="1">
      <c r="A55" s="1589"/>
      <c r="B55" s="1590"/>
      <c r="C55" s="1591" t="s">
        <v>1038</v>
      </c>
      <c r="D55" s="1592"/>
      <c r="E55" s="1593"/>
      <c r="F55" s="1594"/>
      <c r="G55" s="1594"/>
      <c r="H55" s="1594"/>
      <c r="I55" s="1594"/>
      <c r="J55" s="1595"/>
      <c r="K55" s="1596"/>
      <c r="L55" s="1504"/>
      <c r="N55" s="1522"/>
      <c r="O55" s="1522"/>
      <c r="P55" s="1522"/>
      <c r="Q55" s="1522"/>
      <c r="R55" s="1522"/>
      <c r="S55" s="1522"/>
      <c r="T55" s="1522"/>
      <c r="U55" s="1522"/>
      <c r="Z55" s="1522"/>
      <c r="AA55" s="1522"/>
      <c r="AB55" s="1522"/>
      <c r="AC55" s="1522"/>
      <c r="AD55" s="1522"/>
      <c r="AE55" s="1522"/>
      <c r="AF55" s="1522"/>
      <c r="AG55" s="1522"/>
      <c r="AH55" s="1522"/>
      <c r="AI55" s="1522"/>
      <c r="AJ55" s="1522"/>
      <c r="AK55" s="1522"/>
      <c r="AL55" s="1522"/>
      <c r="AM55" s="1522"/>
      <c r="AS55" s="1522"/>
      <c r="AT55" s="1522"/>
      <c r="AU55" s="1567"/>
      <c r="AV55" s="1522"/>
      <c r="AW55" s="1567"/>
      <c r="AX55" s="1522"/>
      <c r="AY55" s="1567"/>
      <c r="AZ55" s="1522"/>
      <c r="BA55" s="1567"/>
      <c r="BB55" s="1522"/>
      <c r="BC55" s="1567"/>
      <c r="BD55" s="1522"/>
      <c r="BE55" s="1567"/>
      <c r="BF55" s="1522"/>
    </row>
    <row r="56" spans="1:58" ht="11.65" customHeight="1">
      <c r="A56" s="1571">
        <v>30</v>
      </c>
      <c r="B56" s="1572"/>
      <c r="C56" s="1525" t="s">
        <v>504</v>
      </c>
      <c r="D56" s="1573"/>
      <c r="E56" s="1563"/>
      <c r="F56" s="1564"/>
      <c r="G56" s="1564"/>
      <c r="H56" s="1564"/>
      <c r="I56" s="1564"/>
      <c r="J56" s="1565"/>
      <c r="K56" s="1574">
        <v>30</v>
      </c>
      <c r="L56" s="1504"/>
      <c r="N56" s="1522"/>
      <c r="O56" s="1522"/>
      <c r="P56" s="1522"/>
      <c r="Q56" s="1522"/>
      <c r="R56" s="1522"/>
      <c r="S56" s="1522"/>
      <c r="T56" s="1522"/>
      <c r="U56" s="1522"/>
      <c r="Z56" s="1521"/>
      <c r="AA56" s="1522"/>
      <c r="AB56" s="1522"/>
      <c r="AC56" s="1522"/>
      <c r="AD56" s="1522"/>
      <c r="AE56" s="1522"/>
      <c r="AF56" s="1522"/>
      <c r="AG56" s="1522"/>
      <c r="AH56" s="1522"/>
      <c r="AI56" s="1522"/>
      <c r="AJ56" s="1522"/>
      <c r="AK56" s="1522"/>
      <c r="AL56" s="1522"/>
      <c r="AM56" s="1522"/>
      <c r="AS56" s="1521"/>
      <c r="AT56" s="1522"/>
      <c r="AU56" s="1567"/>
      <c r="AV56" s="1522"/>
      <c r="AW56" s="1567"/>
      <c r="AX56" s="1522"/>
      <c r="AY56" s="1567"/>
      <c r="AZ56" s="1522"/>
      <c r="BA56" s="1567"/>
      <c r="BB56" s="1522"/>
      <c r="BC56" s="1567"/>
      <c r="BD56" s="1522"/>
      <c r="BE56" s="1567"/>
      <c r="BF56" s="1522"/>
    </row>
    <row r="57" spans="1:58" ht="11.65" customHeight="1">
      <c r="A57" s="1571">
        <v>31</v>
      </c>
      <c r="B57" s="1572"/>
      <c r="C57" s="1525" t="s">
        <v>843</v>
      </c>
      <c r="D57" s="1573"/>
      <c r="E57" s="1568"/>
      <c r="F57" s="1569"/>
      <c r="G57" s="1569"/>
      <c r="H57" s="1569"/>
      <c r="I57" s="1569"/>
      <c r="J57" s="1570"/>
      <c r="K57" s="1574">
        <v>31</v>
      </c>
      <c r="L57" s="1504"/>
      <c r="N57" s="1522"/>
      <c r="O57" s="1522"/>
      <c r="P57" s="1522"/>
      <c r="Q57" s="1522"/>
      <c r="R57" s="1522"/>
      <c r="S57" s="1522"/>
      <c r="T57" s="1522"/>
      <c r="U57" s="1522"/>
      <c r="Z57" s="1521"/>
      <c r="AA57" s="1522"/>
      <c r="AB57" s="1522"/>
      <c r="AC57" s="1522"/>
      <c r="AD57" s="1522"/>
      <c r="AE57" s="1522"/>
      <c r="AF57" s="1522"/>
      <c r="AG57" s="1522"/>
      <c r="AH57" s="1522"/>
      <c r="AI57" s="1522"/>
      <c r="AJ57" s="1522"/>
      <c r="AK57" s="1522"/>
      <c r="AL57" s="1522"/>
      <c r="AM57" s="1522"/>
      <c r="AS57" s="1521"/>
      <c r="AT57" s="1522"/>
      <c r="AU57" s="1567"/>
      <c r="AV57" s="1522"/>
      <c r="AW57" s="1567"/>
      <c r="AX57" s="1522"/>
      <c r="AY57" s="1567"/>
      <c r="AZ57" s="1522"/>
      <c r="BA57" s="1567"/>
      <c r="BB57" s="1522"/>
      <c r="BC57" s="1567"/>
      <c r="BD57" s="1522"/>
      <c r="BE57" s="1567"/>
      <c r="BF57" s="1522"/>
    </row>
    <row r="58" spans="1:58" ht="11.65" customHeight="1">
      <c r="A58" s="1571">
        <v>32</v>
      </c>
      <c r="B58" s="1572"/>
      <c r="C58" s="1525" t="s">
        <v>844</v>
      </c>
      <c r="D58" s="1573"/>
      <c r="E58" s="1568"/>
      <c r="F58" s="1569"/>
      <c r="G58" s="1569"/>
      <c r="H58" s="1569"/>
      <c r="I58" s="1569"/>
      <c r="J58" s="1570"/>
      <c r="K58" s="1574">
        <v>32</v>
      </c>
      <c r="L58" s="1504"/>
      <c r="N58" s="1522"/>
      <c r="O58" s="1522"/>
      <c r="P58" s="1522"/>
      <c r="Q58" s="1522"/>
      <c r="R58" s="1522"/>
      <c r="S58" s="1522"/>
      <c r="T58" s="1522"/>
      <c r="U58" s="1522"/>
      <c r="Z58" s="1521"/>
      <c r="AA58" s="1522"/>
      <c r="AB58" s="1522"/>
      <c r="AC58" s="1522"/>
      <c r="AD58" s="1522"/>
      <c r="AE58" s="1522"/>
      <c r="AF58" s="1522"/>
      <c r="AG58" s="1522"/>
      <c r="AH58" s="1522"/>
      <c r="AI58" s="1522"/>
      <c r="AJ58" s="1522"/>
      <c r="AK58" s="1522"/>
      <c r="AL58" s="1522"/>
      <c r="AM58" s="1522"/>
      <c r="AS58" s="1521"/>
      <c r="AT58" s="1522"/>
      <c r="AU58" s="1567"/>
      <c r="AV58" s="1522"/>
      <c r="AW58" s="1567"/>
      <c r="AX58" s="1522"/>
      <c r="AY58" s="1567"/>
      <c r="AZ58" s="1522"/>
      <c r="BA58" s="1567"/>
      <c r="BB58" s="1522"/>
      <c r="BC58" s="1567"/>
      <c r="BD58" s="1522"/>
      <c r="BE58" s="1567"/>
      <c r="BF58" s="1522"/>
    </row>
    <row r="59" spans="1:58" ht="11.65" customHeight="1">
      <c r="A59" s="1571">
        <v>33</v>
      </c>
      <c r="B59" s="1572"/>
      <c r="C59" s="1525" t="s">
        <v>505</v>
      </c>
      <c r="D59" s="1573"/>
      <c r="E59" s="1568"/>
      <c r="F59" s="1569"/>
      <c r="G59" s="1569"/>
      <c r="H59" s="1569"/>
      <c r="I59" s="1569"/>
      <c r="J59" s="1570"/>
      <c r="K59" s="1574">
        <v>33</v>
      </c>
      <c r="L59" s="1504"/>
      <c r="N59" s="1522"/>
      <c r="O59" s="1522"/>
      <c r="P59" s="1522"/>
      <c r="Q59" s="1522"/>
      <c r="R59" s="1522"/>
      <c r="S59" s="1522"/>
      <c r="T59" s="1522"/>
      <c r="U59" s="1522"/>
      <c r="Z59" s="1521"/>
      <c r="AA59" s="1522"/>
      <c r="AB59" s="1522"/>
      <c r="AC59" s="1522"/>
      <c r="AD59" s="1522"/>
      <c r="AE59" s="1522"/>
      <c r="AF59" s="1522"/>
      <c r="AG59" s="1522"/>
      <c r="AH59" s="1522"/>
      <c r="AI59" s="1522"/>
      <c r="AJ59" s="1522"/>
      <c r="AK59" s="1522"/>
      <c r="AL59" s="1522"/>
      <c r="AM59" s="1522"/>
      <c r="AS59" s="1521"/>
      <c r="AT59" s="1522"/>
      <c r="AU59" s="1567"/>
      <c r="AV59" s="1522"/>
      <c r="AW59" s="1567"/>
      <c r="AX59" s="1522"/>
      <c r="AY59" s="1567"/>
      <c r="AZ59" s="1522"/>
      <c r="BA59" s="1567"/>
      <c r="BB59" s="1522"/>
      <c r="BC59" s="1567"/>
      <c r="BD59" s="1522"/>
      <c r="BE59" s="1567"/>
      <c r="BF59" s="1522"/>
    </row>
    <row r="60" spans="1:58" ht="11.65" customHeight="1">
      <c r="A60" s="1571">
        <v>34</v>
      </c>
      <c r="B60" s="1572"/>
      <c r="C60" s="1525" t="s">
        <v>168</v>
      </c>
      <c r="D60" s="1573"/>
      <c r="E60" s="1568"/>
      <c r="F60" s="1569"/>
      <c r="G60" s="1569"/>
      <c r="H60" s="1569"/>
      <c r="I60" s="1569"/>
      <c r="J60" s="1570"/>
      <c r="K60" s="1574">
        <v>34</v>
      </c>
      <c r="L60" s="1504"/>
      <c r="N60" s="1522"/>
      <c r="O60" s="1522"/>
      <c r="P60" s="1522"/>
      <c r="Q60" s="1522"/>
      <c r="R60" s="1522"/>
      <c r="S60" s="1522"/>
      <c r="T60" s="1522"/>
      <c r="U60" s="1522"/>
      <c r="Z60" s="1521"/>
      <c r="AA60" s="1522"/>
      <c r="AB60" s="1522"/>
      <c r="AC60" s="1522"/>
      <c r="AD60" s="1522"/>
      <c r="AE60" s="1522"/>
      <c r="AF60" s="1522"/>
      <c r="AG60" s="1522"/>
      <c r="AH60" s="1522"/>
      <c r="AI60" s="1522"/>
      <c r="AJ60" s="1522"/>
      <c r="AK60" s="1522"/>
      <c r="AL60" s="1522"/>
      <c r="AM60" s="1522"/>
      <c r="AS60" s="1521"/>
      <c r="AT60" s="1522"/>
      <c r="AU60" s="1567"/>
      <c r="AV60" s="1522"/>
      <c r="AW60" s="1567"/>
      <c r="AX60" s="1522"/>
      <c r="AY60" s="1567"/>
      <c r="AZ60" s="1522"/>
      <c r="BA60" s="1567"/>
      <c r="BB60" s="1522"/>
      <c r="BC60" s="1567"/>
      <c r="BD60" s="1522"/>
      <c r="BE60" s="1567"/>
      <c r="BF60" s="1522"/>
    </row>
    <row r="61" spans="1:58" ht="11.65" customHeight="1">
      <c r="A61" s="1571">
        <v>35</v>
      </c>
      <c r="B61" s="1572"/>
      <c r="C61" s="1525" t="s">
        <v>169</v>
      </c>
      <c r="D61" s="1573"/>
      <c r="E61" s="1568"/>
      <c r="F61" s="1569"/>
      <c r="G61" s="1569"/>
      <c r="H61" s="1569"/>
      <c r="I61" s="1569"/>
      <c r="J61" s="1570"/>
      <c r="K61" s="1574">
        <v>35</v>
      </c>
      <c r="L61" s="1504"/>
      <c r="N61" s="1522"/>
      <c r="O61" s="1522"/>
      <c r="P61" s="1522"/>
      <c r="Q61" s="1522"/>
      <c r="R61" s="1522"/>
      <c r="S61" s="1522"/>
      <c r="T61" s="1522"/>
      <c r="U61" s="1522"/>
      <c r="Z61" s="1521"/>
      <c r="AA61" s="1522"/>
      <c r="AB61" s="1522"/>
      <c r="AC61" s="1522"/>
      <c r="AD61" s="1522"/>
      <c r="AE61" s="1522"/>
      <c r="AF61" s="1522"/>
      <c r="AG61" s="1522"/>
      <c r="AH61" s="1522"/>
      <c r="AI61" s="1522"/>
      <c r="AJ61" s="1522"/>
      <c r="AK61" s="1522"/>
      <c r="AL61" s="1522"/>
      <c r="AM61" s="1522"/>
      <c r="AS61" s="1521"/>
      <c r="AT61" s="1522"/>
      <c r="AU61" s="1567"/>
      <c r="AV61" s="1522"/>
      <c r="AW61" s="1567"/>
      <c r="AX61" s="1522"/>
      <c r="AY61" s="1567"/>
      <c r="AZ61" s="1522"/>
      <c r="BA61" s="1567"/>
      <c r="BB61" s="1522"/>
      <c r="BC61" s="1567"/>
      <c r="BD61" s="1522"/>
      <c r="BE61" s="1567"/>
      <c r="BF61" s="1522"/>
    </row>
    <row r="62" spans="1:58" ht="11.65" customHeight="1">
      <c r="A62" s="1571">
        <v>36</v>
      </c>
      <c r="B62" s="1572"/>
      <c r="C62" s="1525" t="s">
        <v>170</v>
      </c>
      <c r="D62" s="1573"/>
      <c r="E62" s="1568"/>
      <c r="F62" s="1569"/>
      <c r="G62" s="1569"/>
      <c r="H62" s="1569"/>
      <c r="I62" s="1569"/>
      <c r="J62" s="1570"/>
      <c r="K62" s="1574">
        <v>36</v>
      </c>
      <c r="L62" s="1504"/>
      <c r="N62" s="1522"/>
      <c r="O62" s="1522"/>
      <c r="P62" s="1522"/>
      <c r="Q62" s="1522"/>
      <c r="R62" s="1522"/>
      <c r="S62" s="1522"/>
      <c r="T62" s="1522"/>
      <c r="U62" s="1522"/>
      <c r="Z62" s="1521"/>
      <c r="AA62" s="1522"/>
      <c r="AB62" s="1522"/>
      <c r="AC62" s="1522"/>
      <c r="AD62" s="1522"/>
      <c r="AE62" s="1522"/>
      <c r="AF62" s="1522"/>
      <c r="AG62" s="1522"/>
      <c r="AH62" s="1522"/>
      <c r="AI62" s="1522"/>
      <c r="AJ62" s="1522"/>
      <c r="AK62" s="1522"/>
      <c r="AL62" s="1522"/>
      <c r="AM62" s="1522"/>
      <c r="AS62" s="1521"/>
      <c r="AT62" s="1522"/>
      <c r="AU62" s="1567"/>
      <c r="AV62" s="1522"/>
      <c r="AW62" s="1567"/>
      <c r="AX62" s="1522"/>
      <c r="AY62" s="1567"/>
      <c r="AZ62" s="1522"/>
      <c r="BA62" s="1567"/>
      <c r="BB62" s="1522"/>
      <c r="BC62" s="1567"/>
      <c r="BD62" s="1522"/>
      <c r="BE62" s="1567"/>
      <c r="BF62" s="1522"/>
    </row>
    <row r="63" spans="1:58" ht="11.65" customHeight="1">
      <c r="A63" s="1571">
        <v>37</v>
      </c>
      <c r="B63" s="1572"/>
      <c r="C63" s="1525" t="s">
        <v>1663</v>
      </c>
      <c r="D63" s="1573"/>
      <c r="E63" s="1568"/>
      <c r="F63" s="1569"/>
      <c r="G63" s="1569"/>
      <c r="H63" s="1569"/>
      <c r="I63" s="1569"/>
      <c r="J63" s="1570"/>
      <c r="K63" s="1597">
        <v>37</v>
      </c>
      <c r="L63" s="1504"/>
      <c r="N63" s="1522"/>
      <c r="O63" s="1522"/>
      <c r="P63" s="1522"/>
      <c r="Q63" s="1522"/>
      <c r="R63" s="1522"/>
      <c r="S63" s="1522"/>
      <c r="T63" s="1522"/>
      <c r="U63" s="1522"/>
      <c r="Z63" s="1521"/>
      <c r="AA63" s="1522"/>
      <c r="AB63" s="1522"/>
      <c r="AC63" s="1522"/>
      <c r="AD63" s="1522"/>
      <c r="AE63" s="1522"/>
      <c r="AF63" s="1522"/>
      <c r="AG63" s="1522"/>
      <c r="AH63" s="1522"/>
      <c r="AI63" s="1522"/>
      <c r="AJ63" s="1522"/>
      <c r="AK63" s="1522"/>
      <c r="AL63" s="1522"/>
      <c r="AM63" s="1522"/>
      <c r="AS63" s="1521"/>
      <c r="AT63" s="1522"/>
      <c r="AU63" s="1567"/>
      <c r="AV63" s="1522"/>
      <c r="AW63" s="1567"/>
      <c r="AX63" s="1522"/>
      <c r="AY63" s="1567"/>
      <c r="AZ63" s="1522"/>
      <c r="BA63" s="1567"/>
      <c r="BB63" s="1522"/>
      <c r="BC63" s="1567"/>
      <c r="BD63" s="1522"/>
      <c r="BE63" s="1567"/>
      <c r="BF63" s="1522"/>
    </row>
    <row r="64" spans="1:58" ht="13.9" customHeight="1" thickBot="1">
      <c r="A64" s="1600">
        <v>38</v>
      </c>
      <c r="B64" s="1601"/>
      <c r="C64" s="1602" t="s">
        <v>1267</v>
      </c>
      <c r="D64" s="1603"/>
      <c r="E64" s="1585"/>
      <c r="F64" s="1604"/>
      <c r="G64" s="1604"/>
      <c r="H64" s="1604"/>
      <c r="I64" s="1604"/>
      <c r="J64" s="1605"/>
      <c r="K64" s="1606">
        <v>38</v>
      </c>
      <c r="L64" s="1504"/>
      <c r="N64" s="1522"/>
      <c r="O64" s="1522"/>
      <c r="P64" s="1522"/>
      <c r="Q64" s="1522"/>
      <c r="R64" s="1522"/>
      <c r="S64" s="1522"/>
      <c r="T64" s="1522"/>
      <c r="U64" s="1522"/>
      <c r="Z64" s="1522"/>
      <c r="AA64" s="1522"/>
      <c r="AB64" s="1522"/>
      <c r="AC64" s="1522"/>
      <c r="AD64" s="1522"/>
      <c r="AE64" s="1522"/>
      <c r="AF64" s="1522"/>
      <c r="AG64" s="1522"/>
      <c r="AH64" s="1522"/>
      <c r="AI64" s="1522"/>
      <c r="AJ64" s="1522"/>
      <c r="AK64" s="1522"/>
      <c r="AL64" s="1522"/>
      <c r="AM64" s="1522"/>
      <c r="AS64" s="1522"/>
      <c r="AT64" s="1522"/>
      <c r="AU64" s="1567"/>
      <c r="AV64" s="1522"/>
      <c r="AW64" s="1567"/>
      <c r="AX64" s="1522"/>
      <c r="AY64" s="1567"/>
      <c r="AZ64" s="1522"/>
      <c r="BA64" s="1567"/>
      <c r="BB64" s="1522"/>
      <c r="BC64" s="1567"/>
      <c r="BD64" s="1522"/>
      <c r="BE64" s="1567"/>
      <c r="BF64" s="1522"/>
    </row>
    <row r="65" spans="1:58" ht="13.9" customHeight="1" thickTop="1" thickBot="1">
      <c r="A65" s="1559">
        <v>39</v>
      </c>
      <c r="B65" s="1598"/>
      <c r="C65" s="1599" t="s">
        <v>506</v>
      </c>
      <c r="D65" s="1562"/>
      <c r="E65" s="2338">
        <v>9202</v>
      </c>
      <c r="F65" s="2341">
        <v>381</v>
      </c>
      <c r="G65" s="2341">
        <v>0</v>
      </c>
      <c r="H65" s="2341">
        <v>0</v>
      </c>
      <c r="I65" s="2341">
        <v>0</v>
      </c>
      <c r="J65" s="1607">
        <f>E65+F65+G65-H65-I65</f>
        <v>9583</v>
      </c>
      <c r="K65" s="1566">
        <v>39</v>
      </c>
      <c r="L65" s="1504"/>
      <c r="N65" s="1522"/>
      <c r="O65" s="1522"/>
      <c r="P65" s="1522"/>
      <c r="Q65" s="1522"/>
      <c r="R65" s="1522"/>
      <c r="S65" s="1522"/>
      <c r="T65" s="1522"/>
      <c r="U65" s="1522"/>
      <c r="Z65" s="1522"/>
      <c r="AA65" s="1522"/>
      <c r="AB65" s="1522"/>
      <c r="AC65" s="1522"/>
      <c r="AD65" s="1522"/>
      <c r="AE65" s="1522"/>
      <c r="AF65" s="1522"/>
      <c r="AG65" s="1522"/>
      <c r="AH65" s="1522"/>
      <c r="AI65" s="1522"/>
      <c r="AJ65" s="1522"/>
      <c r="AK65" s="1522"/>
      <c r="AL65" s="1522"/>
      <c r="AM65" s="1522"/>
      <c r="AS65" s="1522"/>
      <c r="AT65" s="1522"/>
      <c r="AU65" s="1567"/>
      <c r="AV65" s="1522"/>
      <c r="AW65" s="1567"/>
      <c r="AX65" s="1522"/>
      <c r="AY65" s="1567"/>
      <c r="AZ65" s="1522"/>
      <c r="BA65" s="1567"/>
      <c r="BB65" s="1522"/>
      <c r="BC65" s="1567"/>
      <c r="BD65" s="1522"/>
      <c r="BE65" s="1567"/>
      <c r="BF65" s="1522"/>
    </row>
    <row r="66" spans="1:58" ht="11.25" customHeight="1">
      <c r="A66" s="1608"/>
      <c r="B66" s="1609"/>
      <c r="C66" s="1554"/>
      <c r="D66" s="1554"/>
      <c r="E66" s="1554"/>
      <c r="F66" s="1554"/>
      <c r="G66" s="1554"/>
      <c r="H66" s="1554"/>
      <c r="I66" s="1554"/>
      <c r="J66" s="1554"/>
      <c r="K66" s="1610"/>
      <c r="L66" s="1504"/>
      <c r="Z66" s="1522"/>
      <c r="AA66" s="1522"/>
      <c r="AB66" s="1522"/>
      <c r="AC66" s="1522"/>
      <c r="AD66" s="1522"/>
      <c r="AE66" s="1522"/>
      <c r="AF66" s="1522"/>
      <c r="AG66" s="1522"/>
      <c r="AH66" s="1522"/>
      <c r="AI66" s="1522"/>
      <c r="AJ66" s="1522"/>
      <c r="AK66" s="1522"/>
      <c r="AL66" s="1522"/>
      <c r="AM66" s="1522"/>
      <c r="AS66" s="1522"/>
      <c r="AT66" s="1522"/>
      <c r="AU66" s="1522"/>
      <c r="AV66" s="1522"/>
      <c r="AW66" s="1522"/>
      <c r="AX66" s="1522"/>
      <c r="AY66" s="1522"/>
      <c r="AZ66" s="1522"/>
      <c r="BA66" s="1522"/>
      <c r="BB66" s="1522"/>
      <c r="BC66" s="1522"/>
      <c r="BD66" s="1522"/>
      <c r="BE66" s="1522"/>
      <c r="BF66" s="1522"/>
    </row>
    <row r="67" spans="1:58" ht="19.899999999999999" customHeight="1">
      <c r="A67" s="1608"/>
      <c r="B67" s="1518" t="s">
        <v>1653</v>
      </c>
      <c r="C67" s="1518"/>
      <c r="D67" s="1518"/>
      <c r="E67" s="1518"/>
      <c r="F67" s="1611"/>
      <c r="G67" s="1518"/>
      <c r="H67" s="1518"/>
      <c r="I67" s="1518"/>
      <c r="J67" s="1518"/>
      <c r="K67" s="1610"/>
      <c r="L67" s="1504"/>
      <c r="Z67" s="1522"/>
      <c r="AA67" s="1522"/>
      <c r="AB67" s="1522"/>
      <c r="AC67" s="1522"/>
      <c r="AD67" s="1522"/>
      <c r="AE67" s="1522"/>
      <c r="AF67" s="1522"/>
      <c r="AG67" s="1522"/>
      <c r="AH67" s="1522"/>
      <c r="AI67" s="1522"/>
      <c r="AJ67" s="1522"/>
      <c r="AK67" s="1522"/>
      <c r="AL67" s="1522"/>
      <c r="AM67" s="1522"/>
      <c r="AS67" s="1522"/>
      <c r="AT67" s="1522"/>
      <c r="AU67" s="1522"/>
      <c r="AV67" s="1522"/>
      <c r="AW67" s="1522"/>
      <c r="AX67" s="1522"/>
      <c r="AY67" s="1522"/>
      <c r="AZ67" s="1522"/>
      <c r="BA67" s="1522"/>
      <c r="BB67" s="1522"/>
      <c r="BC67" s="1522"/>
      <c r="BD67" s="1522"/>
      <c r="BE67" s="1522"/>
      <c r="BF67" s="1522"/>
    </row>
    <row r="68" spans="1:58" ht="11.25" customHeight="1" thickBot="1">
      <c r="A68" s="1612"/>
      <c r="B68" s="1613"/>
      <c r="C68" s="1614"/>
      <c r="D68" s="1614"/>
      <c r="E68" s="1614"/>
      <c r="F68" s="1614"/>
      <c r="G68" s="1614"/>
      <c r="H68" s="1614"/>
      <c r="I68" s="1615"/>
      <c r="J68" s="1615"/>
      <c r="K68" s="1616"/>
      <c r="L68" s="1504"/>
      <c r="AJ68" s="1522"/>
      <c r="AK68" s="1522"/>
      <c r="AL68" s="1522"/>
      <c r="AM68" s="1522"/>
      <c r="BC68" s="1522"/>
      <c r="BD68" s="1522"/>
      <c r="BE68" s="1522"/>
      <c r="BF68" s="1522"/>
    </row>
    <row r="69" spans="1:58" ht="10.5" customHeight="1">
      <c r="A69" s="1617"/>
      <c r="B69" s="1617"/>
      <c r="C69" s="1617"/>
      <c r="D69" s="1617"/>
      <c r="E69" s="1617"/>
      <c r="F69" s="1617"/>
      <c r="G69" s="1617"/>
      <c r="H69" s="1618"/>
      <c r="I69" s="1617"/>
      <c r="J69" s="1617"/>
      <c r="K69" s="1619" t="s">
        <v>195</v>
      </c>
      <c r="L69" s="1504"/>
    </row>
    <row r="70" spans="1:58" ht="9" customHeight="1">
      <c r="A70" s="1620"/>
      <c r="B70" s="1620"/>
      <c r="C70" s="1620"/>
      <c r="D70" s="1620"/>
      <c r="E70" s="1620"/>
      <c r="F70" s="1620"/>
      <c r="G70" s="1620"/>
      <c r="H70" s="1620"/>
      <c r="I70" s="1620"/>
      <c r="J70" s="1620"/>
      <c r="K70" s="1620"/>
    </row>
    <row r="71" spans="1:58" ht="9" customHeight="1">
      <c r="A71" s="1620"/>
      <c r="B71" s="1620"/>
      <c r="C71" s="1620"/>
      <c r="D71" s="1620"/>
      <c r="E71" s="1620"/>
      <c r="F71" s="1620"/>
      <c r="G71" s="1620"/>
      <c r="H71" s="1620"/>
      <c r="I71" s="1620"/>
      <c r="J71" s="1620"/>
      <c r="K71" s="1620"/>
    </row>
    <row r="72" spans="1:58" ht="9" customHeight="1">
      <c r="A72" s="1620"/>
      <c r="B72" s="1620"/>
      <c r="C72" s="1620"/>
      <c r="D72" s="1620"/>
      <c r="E72" s="1620"/>
      <c r="F72" s="1620"/>
      <c r="G72" s="1620"/>
      <c r="H72" s="1620"/>
      <c r="I72" s="1620"/>
      <c r="J72" s="1620"/>
      <c r="K72" s="1620"/>
    </row>
    <row r="73" spans="1:58" ht="9" customHeight="1">
      <c r="A73" s="1620"/>
      <c r="B73" s="1620"/>
      <c r="C73" s="1620"/>
      <c r="D73" s="1620"/>
      <c r="E73" s="1620"/>
      <c r="F73" s="1620"/>
      <c r="G73" s="1620"/>
      <c r="H73" s="1620"/>
      <c r="I73" s="1620"/>
      <c r="J73" s="1620"/>
      <c r="K73" s="1620"/>
    </row>
    <row r="74" spans="1:58" ht="9" customHeight="1">
      <c r="A74" s="1620"/>
      <c r="B74" s="1620"/>
      <c r="C74" s="1620"/>
      <c r="D74" s="1620"/>
      <c r="E74" s="1620"/>
      <c r="F74" s="1620"/>
      <c r="G74" s="1620"/>
      <c r="H74" s="1620"/>
      <c r="I74" s="1620"/>
      <c r="J74" s="1620"/>
      <c r="K74" s="1620"/>
    </row>
    <row r="75" spans="1:58" ht="9" customHeight="1">
      <c r="A75" s="1620"/>
      <c r="B75" s="1620"/>
      <c r="C75" s="1620"/>
      <c r="D75" s="1620"/>
      <c r="E75" s="1620"/>
      <c r="F75" s="1620"/>
      <c r="G75" s="1620"/>
      <c r="H75" s="1620"/>
      <c r="I75" s="1620"/>
      <c r="K75" s="1620"/>
    </row>
    <row r="76" spans="1:58" ht="9" customHeight="1">
      <c r="A76" s="1620"/>
      <c r="B76" s="1620"/>
      <c r="C76" s="1620"/>
      <c r="D76" s="1620"/>
      <c r="E76" s="1620"/>
      <c r="F76" s="1620"/>
      <c r="G76" s="1620"/>
      <c r="H76" s="1620"/>
      <c r="I76" s="1620"/>
      <c r="K76" s="1620"/>
    </row>
    <row r="77" spans="1:58" ht="9" customHeight="1">
      <c r="A77" s="1620"/>
      <c r="B77" s="1620"/>
      <c r="C77" s="1620"/>
      <c r="D77" s="1620"/>
      <c r="E77" s="1620"/>
      <c r="F77" s="1620"/>
      <c r="G77" s="1620"/>
      <c r="H77" s="1620"/>
      <c r="I77" s="1620"/>
      <c r="K77" s="1620"/>
    </row>
    <row r="78" spans="1:58" ht="9" customHeight="1">
      <c r="A78" s="1620"/>
      <c r="B78" s="1620"/>
      <c r="C78" s="1620"/>
      <c r="D78" s="1620"/>
      <c r="E78" s="1620"/>
      <c r="F78" s="1620"/>
      <c r="G78" s="1620"/>
      <c r="H78" s="1620"/>
      <c r="I78" s="1620"/>
      <c r="K78" s="1620"/>
    </row>
    <row r="79" spans="1:58" ht="9" customHeight="1">
      <c r="A79" s="1620"/>
      <c r="B79" s="1620"/>
      <c r="C79" s="1620"/>
      <c r="D79" s="1620"/>
      <c r="E79" s="1620"/>
      <c r="F79" s="1620"/>
      <c r="G79" s="1620"/>
      <c r="H79" s="1620"/>
      <c r="I79" s="1620"/>
      <c r="K79" s="1620"/>
    </row>
    <row r="80" spans="1:58" ht="9" customHeight="1">
      <c r="A80" s="1620"/>
      <c r="B80" s="1620"/>
      <c r="C80" s="1620"/>
      <c r="D80" s="1620"/>
      <c r="E80" s="1620"/>
      <c r="F80" s="1620"/>
      <c r="G80" s="1620"/>
      <c r="H80" s="1620"/>
      <c r="I80" s="1620"/>
      <c r="K80" s="1620"/>
    </row>
    <row r="81" spans="1:15" ht="9" customHeight="1">
      <c r="A81" s="1620"/>
      <c r="B81" s="1620"/>
      <c r="C81" s="1620"/>
      <c r="D81" s="1620"/>
      <c r="E81" s="1620"/>
      <c r="F81" s="1620"/>
      <c r="G81" s="1620"/>
      <c r="H81" s="1620"/>
      <c r="I81" s="1620"/>
      <c r="K81" s="1620"/>
    </row>
    <row r="82" spans="1:15" ht="9" customHeight="1">
      <c r="C82" s="1620"/>
      <c r="D82" s="1620"/>
      <c r="E82" s="1620"/>
      <c r="F82" s="1620"/>
      <c r="G82" s="1620"/>
      <c r="H82" s="1620"/>
      <c r="I82" s="1620"/>
    </row>
    <row r="83" spans="1:15" ht="9" customHeight="1">
      <c r="C83" s="1620"/>
      <c r="D83" s="1620"/>
      <c r="E83" s="1620"/>
      <c r="F83" s="1620"/>
      <c r="G83" s="1620"/>
      <c r="H83" s="1620"/>
      <c r="I83" s="1620"/>
      <c r="J83" s="1620"/>
    </row>
    <row r="84" spans="1:15" ht="9" customHeight="1">
      <c r="C84" s="1620"/>
      <c r="D84" s="1620"/>
      <c r="E84" s="1620"/>
      <c r="F84" s="1620"/>
      <c r="G84" s="1620"/>
      <c r="H84" s="1620"/>
      <c r="I84" s="1620"/>
      <c r="J84" s="1620"/>
      <c r="K84" s="1621"/>
    </row>
    <row r="85" spans="1:15" ht="9" customHeight="1">
      <c r="C85" s="1620"/>
      <c r="D85" s="1620"/>
      <c r="E85" s="1620"/>
      <c r="F85" s="1620"/>
      <c r="G85" s="1620"/>
      <c r="H85" s="1620"/>
      <c r="I85" s="1620"/>
      <c r="J85" s="1620"/>
      <c r="K85" s="1621"/>
    </row>
    <row r="86" spans="1:15" ht="9" customHeight="1">
      <c r="C86" s="1620"/>
      <c r="D86" s="1620"/>
      <c r="E86" s="1620"/>
      <c r="F86" s="1620"/>
      <c r="G86" s="1620"/>
      <c r="H86" s="1620"/>
      <c r="I86" s="1620"/>
      <c r="J86" s="1620"/>
      <c r="K86" s="1621"/>
    </row>
    <row r="87" spans="1:15" ht="9" customHeight="1">
      <c r="C87" s="1620"/>
      <c r="D87" s="1620"/>
      <c r="E87" s="1620"/>
      <c r="F87" s="1620"/>
      <c r="G87" s="1620"/>
      <c r="H87" s="1620"/>
      <c r="I87" s="1620"/>
      <c r="J87" s="1620"/>
      <c r="K87" s="1621"/>
    </row>
    <row r="88" spans="1:15" ht="9" customHeight="1">
      <c r="C88" s="1620"/>
      <c r="D88" s="1620"/>
      <c r="E88" s="1620"/>
      <c r="F88" s="1620"/>
      <c r="G88" s="1620"/>
      <c r="H88" s="1620"/>
      <c r="I88" s="1620"/>
      <c r="J88" s="1620"/>
      <c r="K88" s="1621"/>
    </row>
    <row r="89" spans="1:15">
      <c r="C89" s="1620"/>
      <c r="D89" s="1620"/>
      <c r="E89" s="1620"/>
      <c r="F89" s="1620"/>
      <c r="G89" s="1620"/>
      <c r="H89" s="1620"/>
      <c r="I89" s="1620"/>
      <c r="J89" s="1620"/>
      <c r="K89" s="1621"/>
    </row>
    <row r="90" spans="1:15">
      <c r="C90" s="1620"/>
      <c r="D90" s="1620"/>
      <c r="E90" s="1620"/>
      <c r="F90" s="1620"/>
      <c r="G90" s="1620"/>
      <c r="H90" s="1620"/>
      <c r="I90" s="1620"/>
      <c r="J90" s="1620"/>
      <c r="K90" s="1621"/>
    </row>
    <row r="91" spans="1:15">
      <c r="C91" s="1620"/>
      <c r="D91" s="1620"/>
      <c r="E91" s="1620"/>
      <c r="F91" s="1620"/>
      <c r="G91" s="1620"/>
      <c r="H91" s="1620"/>
      <c r="I91" s="1620"/>
      <c r="J91" s="1620"/>
      <c r="N91" s="1622"/>
      <c r="O91" s="1622"/>
    </row>
    <row r="92" spans="1:15">
      <c r="C92" s="1620"/>
      <c r="D92" s="1620"/>
      <c r="E92" s="1620"/>
      <c r="F92" s="1620"/>
      <c r="G92" s="1620"/>
      <c r="H92" s="1620"/>
      <c r="I92" s="1620"/>
      <c r="J92" s="1620"/>
      <c r="O92" s="1622"/>
    </row>
    <row r="93" spans="1:15">
      <c r="C93" s="1620"/>
      <c r="D93" s="1620"/>
      <c r="E93" s="1620"/>
      <c r="F93" s="1620"/>
      <c r="G93" s="1620"/>
      <c r="H93" s="1620"/>
      <c r="I93" s="1620"/>
      <c r="J93" s="1620"/>
      <c r="O93" s="1622"/>
    </row>
    <row r="94" spans="1:15">
      <c r="C94" s="1620"/>
      <c r="D94" s="1620"/>
      <c r="E94" s="1620"/>
      <c r="F94" s="1620"/>
      <c r="G94" s="1620"/>
      <c r="I94" s="1620"/>
      <c r="J94" s="1620"/>
      <c r="O94" s="1622"/>
    </row>
    <row r="95" spans="1:15">
      <c r="N95" s="1622"/>
      <c r="O95" s="1622"/>
    </row>
    <row r="96" spans="1:15">
      <c r="O96" s="1622"/>
    </row>
    <row r="97" spans="14:15">
      <c r="O97" s="1622"/>
    </row>
    <row r="98" spans="14:15">
      <c r="N98" s="1622"/>
      <c r="O98" s="1622"/>
    </row>
    <row r="99" spans="14:15">
      <c r="O99" s="1622"/>
    </row>
    <row r="100" spans="14:15">
      <c r="N100" s="1622"/>
      <c r="O100" s="1622"/>
    </row>
    <row r="101" spans="14:15">
      <c r="O101" s="1622"/>
    </row>
    <row r="144" spans="71:71">
      <c r="BS144" s="1623"/>
    </row>
    <row r="172" spans="64:69">
      <c r="BL172" s="1623"/>
      <c r="BQ172" s="1623"/>
    </row>
    <row r="173" spans="64:69">
      <c r="BQ173" s="1623"/>
    </row>
    <row r="176" spans="64:69">
      <c r="BL176" s="1623"/>
    </row>
  </sheetData>
  <phoneticPr fontId="9" type="noConversion"/>
  <printOptions horizontalCentered="1" gridLinesSet="0"/>
  <pageMargins left="0.5" right="0.5" top="0.7" bottom="0.3" header="0" footer="0"/>
  <pageSetup scale="90" orientation="portrait"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sheetPr>
    <tabColor rgb="FF92D050"/>
    <pageSetUpPr fitToPage="1"/>
  </sheetPr>
  <dimension ref="A1:C67"/>
  <sheetViews>
    <sheetView showGridLines="0" workbookViewId="0"/>
  </sheetViews>
  <sheetFormatPr defaultColWidth="10.26953125" defaultRowHeight="10.5"/>
  <cols>
    <col min="1" max="1" width="12.1796875" style="885" customWidth="1"/>
    <col min="2" max="2" width="66.7265625" style="885" customWidth="1"/>
    <col min="3" max="3" width="17.7265625" style="885" customWidth="1"/>
    <col min="4" max="8" width="11.7265625" style="885" customWidth="1"/>
    <col min="9" max="256" width="10.26953125" style="885"/>
    <col min="257" max="257" width="12.1796875" style="885" customWidth="1"/>
    <col min="258" max="258" width="60.7265625" style="885" customWidth="1"/>
    <col min="259" max="259" width="17.7265625" style="885" customWidth="1"/>
    <col min="260" max="264" width="11.7265625" style="885" customWidth="1"/>
    <col min="265" max="512" width="10.26953125" style="885"/>
    <col min="513" max="513" width="12.1796875" style="885" customWidth="1"/>
    <col min="514" max="514" width="60.7265625" style="885" customWidth="1"/>
    <col min="515" max="515" width="17.7265625" style="885" customWidth="1"/>
    <col min="516" max="520" width="11.7265625" style="885" customWidth="1"/>
    <col min="521" max="768" width="10.26953125" style="885"/>
    <col min="769" max="769" width="12.1796875" style="885" customWidth="1"/>
    <col min="770" max="770" width="60.7265625" style="885" customWidth="1"/>
    <col min="771" max="771" width="17.7265625" style="885" customWidth="1"/>
    <col min="772" max="776" width="11.7265625" style="885" customWidth="1"/>
    <col min="777" max="1024" width="10.26953125" style="885"/>
    <col min="1025" max="1025" width="12.1796875" style="885" customWidth="1"/>
    <col min="1026" max="1026" width="60.7265625" style="885" customWidth="1"/>
    <col min="1027" max="1027" width="17.7265625" style="885" customWidth="1"/>
    <col min="1028" max="1032" width="11.7265625" style="885" customWidth="1"/>
    <col min="1033" max="1280" width="10.26953125" style="885"/>
    <col min="1281" max="1281" width="12.1796875" style="885" customWidth="1"/>
    <col min="1282" max="1282" width="60.7265625" style="885" customWidth="1"/>
    <col min="1283" max="1283" width="17.7265625" style="885" customWidth="1"/>
    <col min="1284" max="1288" width="11.7265625" style="885" customWidth="1"/>
    <col min="1289" max="1536" width="10.26953125" style="885"/>
    <col min="1537" max="1537" width="12.1796875" style="885" customWidth="1"/>
    <col min="1538" max="1538" width="60.7265625" style="885" customWidth="1"/>
    <col min="1539" max="1539" width="17.7265625" style="885" customWidth="1"/>
    <col min="1540" max="1544" width="11.7265625" style="885" customWidth="1"/>
    <col min="1545" max="1792" width="10.26953125" style="885"/>
    <col min="1793" max="1793" width="12.1796875" style="885" customWidth="1"/>
    <col min="1794" max="1794" width="60.7265625" style="885" customWidth="1"/>
    <col min="1795" max="1795" width="17.7265625" style="885" customWidth="1"/>
    <col min="1796" max="1800" width="11.7265625" style="885" customWidth="1"/>
    <col min="1801" max="2048" width="10.26953125" style="885"/>
    <col min="2049" max="2049" width="12.1796875" style="885" customWidth="1"/>
    <col min="2050" max="2050" width="60.7265625" style="885" customWidth="1"/>
    <col min="2051" max="2051" width="17.7265625" style="885" customWidth="1"/>
    <col min="2052" max="2056" width="11.7265625" style="885" customWidth="1"/>
    <col min="2057" max="2304" width="10.26953125" style="885"/>
    <col min="2305" max="2305" width="12.1796875" style="885" customWidth="1"/>
    <col min="2306" max="2306" width="60.7265625" style="885" customWidth="1"/>
    <col min="2307" max="2307" width="17.7265625" style="885" customWidth="1"/>
    <col min="2308" max="2312" width="11.7265625" style="885" customWidth="1"/>
    <col min="2313" max="2560" width="10.26953125" style="885"/>
    <col min="2561" max="2561" width="12.1796875" style="885" customWidth="1"/>
    <col min="2562" max="2562" width="60.7265625" style="885" customWidth="1"/>
    <col min="2563" max="2563" width="17.7265625" style="885" customWidth="1"/>
    <col min="2564" max="2568" width="11.7265625" style="885" customWidth="1"/>
    <col min="2569" max="2816" width="10.26953125" style="885"/>
    <col min="2817" max="2817" width="12.1796875" style="885" customWidth="1"/>
    <col min="2818" max="2818" width="60.7265625" style="885" customWidth="1"/>
    <col min="2819" max="2819" width="17.7265625" style="885" customWidth="1"/>
    <col min="2820" max="2824" width="11.7265625" style="885" customWidth="1"/>
    <col min="2825" max="3072" width="10.26953125" style="885"/>
    <col min="3073" max="3073" width="12.1796875" style="885" customWidth="1"/>
    <col min="3074" max="3074" width="60.7265625" style="885" customWidth="1"/>
    <col min="3075" max="3075" width="17.7265625" style="885" customWidth="1"/>
    <col min="3076" max="3080" width="11.7265625" style="885" customWidth="1"/>
    <col min="3081" max="3328" width="10.26953125" style="885"/>
    <col min="3329" max="3329" width="12.1796875" style="885" customWidth="1"/>
    <col min="3330" max="3330" width="60.7265625" style="885" customWidth="1"/>
    <col min="3331" max="3331" width="17.7265625" style="885" customWidth="1"/>
    <col min="3332" max="3336" width="11.7265625" style="885" customWidth="1"/>
    <col min="3337" max="3584" width="10.26953125" style="885"/>
    <col min="3585" max="3585" width="12.1796875" style="885" customWidth="1"/>
    <col min="3586" max="3586" width="60.7265625" style="885" customWidth="1"/>
    <col min="3587" max="3587" width="17.7265625" style="885" customWidth="1"/>
    <col min="3588" max="3592" width="11.7265625" style="885" customWidth="1"/>
    <col min="3593" max="3840" width="10.26953125" style="885"/>
    <col min="3841" max="3841" width="12.1796875" style="885" customWidth="1"/>
    <col min="3842" max="3842" width="60.7265625" style="885" customWidth="1"/>
    <col min="3843" max="3843" width="17.7265625" style="885" customWidth="1"/>
    <col min="3844" max="3848" width="11.7265625" style="885" customWidth="1"/>
    <col min="3849" max="4096" width="10.26953125" style="885"/>
    <col min="4097" max="4097" width="12.1796875" style="885" customWidth="1"/>
    <col min="4098" max="4098" width="60.7265625" style="885" customWidth="1"/>
    <col min="4099" max="4099" width="17.7265625" style="885" customWidth="1"/>
    <col min="4100" max="4104" width="11.7265625" style="885" customWidth="1"/>
    <col min="4105" max="4352" width="10.26953125" style="885"/>
    <col min="4353" max="4353" width="12.1796875" style="885" customWidth="1"/>
    <col min="4354" max="4354" width="60.7265625" style="885" customWidth="1"/>
    <col min="4355" max="4355" width="17.7265625" style="885" customWidth="1"/>
    <col min="4356" max="4360" width="11.7265625" style="885" customWidth="1"/>
    <col min="4361" max="4608" width="10.26953125" style="885"/>
    <col min="4609" max="4609" width="12.1796875" style="885" customWidth="1"/>
    <col min="4610" max="4610" width="60.7265625" style="885" customWidth="1"/>
    <col min="4611" max="4611" width="17.7265625" style="885" customWidth="1"/>
    <col min="4612" max="4616" width="11.7265625" style="885" customWidth="1"/>
    <col min="4617" max="4864" width="10.26953125" style="885"/>
    <col min="4865" max="4865" width="12.1796875" style="885" customWidth="1"/>
    <col min="4866" max="4866" width="60.7265625" style="885" customWidth="1"/>
    <col min="4867" max="4867" width="17.7265625" style="885" customWidth="1"/>
    <col min="4868" max="4872" width="11.7265625" style="885" customWidth="1"/>
    <col min="4873" max="5120" width="10.26953125" style="885"/>
    <col min="5121" max="5121" width="12.1796875" style="885" customWidth="1"/>
    <col min="5122" max="5122" width="60.7265625" style="885" customWidth="1"/>
    <col min="5123" max="5123" width="17.7265625" style="885" customWidth="1"/>
    <col min="5124" max="5128" width="11.7265625" style="885" customWidth="1"/>
    <col min="5129" max="5376" width="10.26953125" style="885"/>
    <col min="5377" max="5377" width="12.1796875" style="885" customWidth="1"/>
    <col min="5378" max="5378" width="60.7265625" style="885" customWidth="1"/>
    <col min="5379" max="5379" width="17.7265625" style="885" customWidth="1"/>
    <col min="5380" max="5384" width="11.7265625" style="885" customWidth="1"/>
    <col min="5385" max="5632" width="10.26953125" style="885"/>
    <col min="5633" max="5633" width="12.1796875" style="885" customWidth="1"/>
    <col min="5634" max="5634" width="60.7265625" style="885" customWidth="1"/>
    <col min="5635" max="5635" width="17.7265625" style="885" customWidth="1"/>
    <col min="5636" max="5640" width="11.7265625" style="885" customWidth="1"/>
    <col min="5641" max="5888" width="10.26953125" style="885"/>
    <col min="5889" max="5889" width="12.1796875" style="885" customWidth="1"/>
    <col min="5890" max="5890" width="60.7265625" style="885" customWidth="1"/>
    <col min="5891" max="5891" width="17.7265625" style="885" customWidth="1"/>
    <col min="5892" max="5896" width="11.7265625" style="885" customWidth="1"/>
    <col min="5897" max="6144" width="10.26953125" style="885"/>
    <col min="6145" max="6145" width="12.1796875" style="885" customWidth="1"/>
    <col min="6146" max="6146" width="60.7265625" style="885" customWidth="1"/>
    <col min="6147" max="6147" width="17.7265625" style="885" customWidth="1"/>
    <col min="6148" max="6152" width="11.7265625" style="885" customWidth="1"/>
    <col min="6153" max="6400" width="10.26953125" style="885"/>
    <col min="6401" max="6401" width="12.1796875" style="885" customWidth="1"/>
    <col min="6402" max="6402" width="60.7265625" style="885" customWidth="1"/>
    <col min="6403" max="6403" width="17.7265625" style="885" customWidth="1"/>
    <col min="6404" max="6408" width="11.7265625" style="885" customWidth="1"/>
    <col min="6409" max="6656" width="10.26953125" style="885"/>
    <col min="6657" max="6657" width="12.1796875" style="885" customWidth="1"/>
    <col min="6658" max="6658" width="60.7265625" style="885" customWidth="1"/>
    <col min="6659" max="6659" width="17.7265625" style="885" customWidth="1"/>
    <col min="6660" max="6664" width="11.7265625" style="885" customWidth="1"/>
    <col min="6665" max="6912" width="10.26953125" style="885"/>
    <col min="6913" max="6913" width="12.1796875" style="885" customWidth="1"/>
    <col min="6914" max="6914" width="60.7265625" style="885" customWidth="1"/>
    <col min="6915" max="6915" width="17.7265625" style="885" customWidth="1"/>
    <col min="6916" max="6920" width="11.7265625" style="885" customWidth="1"/>
    <col min="6921" max="7168" width="10.26953125" style="885"/>
    <col min="7169" max="7169" width="12.1796875" style="885" customWidth="1"/>
    <col min="7170" max="7170" width="60.7265625" style="885" customWidth="1"/>
    <col min="7171" max="7171" width="17.7265625" style="885" customWidth="1"/>
    <col min="7172" max="7176" width="11.7265625" style="885" customWidth="1"/>
    <col min="7177" max="7424" width="10.26953125" style="885"/>
    <col min="7425" max="7425" width="12.1796875" style="885" customWidth="1"/>
    <col min="7426" max="7426" width="60.7265625" style="885" customWidth="1"/>
    <col min="7427" max="7427" width="17.7265625" style="885" customWidth="1"/>
    <col min="7428" max="7432" width="11.7265625" style="885" customWidth="1"/>
    <col min="7433" max="7680" width="10.26953125" style="885"/>
    <col min="7681" max="7681" width="12.1796875" style="885" customWidth="1"/>
    <col min="7682" max="7682" width="60.7265625" style="885" customWidth="1"/>
    <col min="7683" max="7683" width="17.7265625" style="885" customWidth="1"/>
    <col min="7684" max="7688" width="11.7265625" style="885" customWidth="1"/>
    <col min="7689" max="7936" width="10.26953125" style="885"/>
    <col min="7937" max="7937" width="12.1796875" style="885" customWidth="1"/>
    <col min="7938" max="7938" width="60.7265625" style="885" customWidth="1"/>
    <col min="7939" max="7939" width="17.7265625" style="885" customWidth="1"/>
    <col min="7940" max="7944" width="11.7265625" style="885" customWidth="1"/>
    <col min="7945" max="8192" width="10.26953125" style="885"/>
    <col min="8193" max="8193" width="12.1796875" style="885" customWidth="1"/>
    <col min="8194" max="8194" width="60.7265625" style="885" customWidth="1"/>
    <col min="8195" max="8195" width="17.7265625" style="885" customWidth="1"/>
    <col min="8196" max="8200" width="11.7265625" style="885" customWidth="1"/>
    <col min="8201" max="8448" width="10.26953125" style="885"/>
    <col min="8449" max="8449" width="12.1796875" style="885" customWidth="1"/>
    <col min="8450" max="8450" width="60.7265625" style="885" customWidth="1"/>
    <col min="8451" max="8451" width="17.7265625" style="885" customWidth="1"/>
    <col min="8452" max="8456" width="11.7265625" style="885" customWidth="1"/>
    <col min="8457" max="8704" width="10.26953125" style="885"/>
    <col min="8705" max="8705" width="12.1796875" style="885" customWidth="1"/>
    <col min="8706" max="8706" width="60.7265625" style="885" customWidth="1"/>
    <col min="8707" max="8707" width="17.7265625" style="885" customWidth="1"/>
    <col min="8708" max="8712" width="11.7265625" style="885" customWidth="1"/>
    <col min="8713" max="8960" width="10.26953125" style="885"/>
    <col min="8961" max="8961" width="12.1796875" style="885" customWidth="1"/>
    <col min="8962" max="8962" width="60.7265625" style="885" customWidth="1"/>
    <col min="8963" max="8963" width="17.7265625" style="885" customWidth="1"/>
    <col min="8964" max="8968" width="11.7265625" style="885" customWidth="1"/>
    <col min="8969" max="9216" width="10.26953125" style="885"/>
    <col min="9217" max="9217" width="12.1796875" style="885" customWidth="1"/>
    <col min="9218" max="9218" width="60.7265625" style="885" customWidth="1"/>
    <col min="9219" max="9219" width="17.7265625" style="885" customWidth="1"/>
    <col min="9220" max="9224" width="11.7265625" style="885" customWidth="1"/>
    <col min="9225" max="9472" width="10.26953125" style="885"/>
    <col min="9473" max="9473" width="12.1796875" style="885" customWidth="1"/>
    <col min="9474" max="9474" width="60.7265625" style="885" customWidth="1"/>
    <col min="9475" max="9475" width="17.7265625" style="885" customWidth="1"/>
    <col min="9476" max="9480" width="11.7265625" style="885" customWidth="1"/>
    <col min="9481" max="9728" width="10.26953125" style="885"/>
    <col min="9729" max="9729" width="12.1796875" style="885" customWidth="1"/>
    <col min="9730" max="9730" width="60.7265625" style="885" customWidth="1"/>
    <col min="9731" max="9731" width="17.7265625" style="885" customWidth="1"/>
    <col min="9732" max="9736" width="11.7265625" style="885" customWidth="1"/>
    <col min="9737" max="9984" width="10.26953125" style="885"/>
    <col min="9985" max="9985" width="12.1796875" style="885" customWidth="1"/>
    <col min="9986" max="9986" width="60.7265625" style="885" customWidth="1"/>
    <col min="9987" max="9987" width="17.7265625" style="885" customWidth="1"/>
    <col min="9988" max="9992" width="11.7265625" style="885" customWidth="1"/>
    <col min="9993" max="10240" width="10.26953125" style="885"/>
    <col min="10241" max="10241" width="12.1796875" style="885" customWidth="1"/>
    <col min="10242" max="10242" width="60.7265625" style="885" customWidth="1"/>
    <col min="10243" max="10243" width="17.7265625" style="885" customWidth="1"/>
    <col min="10244" max="10248" width="11.7265625" style="885" customWidth="1"/>
    <col min="10249" max="10496" width="10.26953125" style="885"/>
    <col min="10497" max="10497" width="12.1796875" style="885" customWidth="1"/>
    <col min="10498" max="10498" width="60.7265625" style="885" customWidth="1"/>
    <col min="10499" max="10499" width="17.7265625" style="885" customWidth="1"/>
    <col min="10500" max="10504" width="11.7265625" style="885" customWidth="1"/>
    <col min="10505" max="10752" width="10.26953125" style="885"/>
    <col min="10753" max="10753" width="12.1796875" style="885" customWidth="1"/>
    <col min="10754" max="10754" width="60.7265625" style="885" customWidth="1"/>
    <col min="10755" max="10755" width="17.7265625" style="885" customWidth="1"/>
    <col min="10756" max="10760" width="11.7265625" style="885" customWidth="1"/>
    <col min="10761" max="11008" width="10.26953125" style="885"/>
    <col min="11009" max="11009" width="12.1796875" style="885" customWidth="1"/>
    <col min="11010" max="11010" width="60.7265625" style="885" customWidth="1"/>
    <col min="11011" max="11011" width="17.7265625" style="885" customWidth="1"/>
    <col min="11012" max="11016" width="11.7265625" style="885" customWidth="1"/>
    <col min="11017" max="11264" width="10.26953125" style="885"/>
    <col min="11265" max="11265" width="12.1796875" style="885" customWidth="1"/>
    <col min="11266" max="11266" width="60.7265625" style="885" customWidth="1"/>
    <col min="11267" max="11267" width="17.7265625" style="885" customWidth="1"/>
    <col min="11268" max="11272" width="11.7265625" style="885" customWidth="1"/>
    <col min="11273" max="11520" width="10.26953125" style="885"/>
    <col min="11521" max="11521" width="12.1796875" style="885" customWidth="1"/>
    <col min="11522" max="11522" width="60.7265625" style="885" customWidth="1"/>
    <col min="11523" max="11523" width="17.7265625" style="885" customWidth="1"/>
    <col min="11524" max="11528" width="11.7265625" style="885" customWidth="1"/>
    <col min="11529" max="11776" width="10.26953125" style="885"/>
    <col min="11777" max="11777" width="12.1796875" style="885" customWidth="1"/>
    <col min="11778" max="11778" width="60.7265625" style="885" customWidth="1"/>
    <col min="11779" max="11779" width="17.7265625" style="885" customWidth="1"/>
    <col min="11780" max="11784" width="11.7265625" style="885" customWidth="1"/>
    <col min="11785" max="12032" width="10.26953125" style="885"/>
    <col min="12033" max="12033" width="12.1796875" style="885" customWidth="1"/>
    <col min="12034" max="12034" width="60.7265625" style="885" customWidth="1"/>
    <col min="12035" max="12035" width="17.7265625" style="885" customWidth="1"/>
    <col min="12036" max="12040" width="11.7265625" style="885" customWidth="1"/>
    <col min="12041" max="12288" width="10.26953125" style="885"/>
    <col min="12289" max="12289" width="12.1796875" style="885" customWidth="1"/>
    <col min="12290" max="12290" width="60.7265625" style="885" customWidth="1"/>
    <col min="12291" max="12291" width="17.7265625" style="885" customWidth="1"/>
    <col min="12292" max="12296" width="11.7265625" style="885" customWidth="1"/>
    <col min="12297" max="12544" width="10.26953125" style="885"/>
    <col min="12545" max="12545" width="12.1796875" style="885" customWidth="1"/>
    <col min="12546" max="12546" width="60.7265625" style="885" customWidth="1"/>
    <col min="12547" max="12547" width="17.7265625" style="885" customWidth="1"/>
    <col min="12548" max="12552" width="11.7265625" style="885" customWidth="1"/>
    <col min="12553" max="12800" width="10.26953125" style="885"/>
    <col min="12801" max="12801" width="12.1796875" style="885" customWidth="1"/>
    <col min="12802" max="12802" width="60.7265625" style="885" customWidth="1"/>
    <col min="12803" max="12803" width="17.7265625" style="885" customWidth="1"/>
    <col min="12804" max="12808" width="11.7265625" style="885" customWidth="1"/>
    <col min="12809" max="13056" width="10.26953125" style="885"/>
    <col min="13057" max="13057" width="12.1796875" style="885" customWidth="1"/>
    <col min="13058" max="13058" width="60.7265625" style="885" customWidth="1"/>
    <col min="13059" max="13059" width="17.7265625" style="885" customWidth="1"/>
    <col min="13060" max="13064" width="11.7265625" style="885" customWidth="1"/>
    <col min="13065" max="13312" width="10.26953125" style="885"/>
    <col min="13313" max="13313" width="12.1796875" style="885" customWidth="1"/>
    <col min="13314" max="13314" width="60.7265625" style="885" customWidth="1"/>
    <col min="13315" max="13315" width="17.7265625" style="885" customWidth="1"/>
    <col min="13316" max="13320" width="11.7265625" style="885" customWidth="1"/>
    <col min="13321" max="13568" width="10.26953125" style="885"/>
    <col min="13569" max="13569" width="12.1796875" style="885" customWidth="1"/>
    <col min="13570" max="13570" width="60.7265625" style="885" customWidth="1"/>
    <col min="13571" max="13571" width="17.7265625" style="885" customWidth="1"/>
    <col min="13572" max="13576" width="11.7265625" style="885" customWidth="1"/>
    <col min="13577" max="13824" width="10.26953125" style="885"/>
    <col min="13825" max="13825" width="12.1796875" style="885" customWidth="1"/>
    <col min="13826" max="13826" width="60.7265625" style="885" customWidth="1"/>
    <col min="13827" max="13827" width="17.7265625" style="885" customWidth="1"/>
    <col min="13828" max="13832" width="11.7265625" style="885" customWidth="1"/>
    <col min="13833" max="14080" width="10.26953125" style="885"/>
    <col min="14081" max="14081" width="12.1796875" style="885" customWidth="1"/>
    <col min="14082" max="14082" width="60.7265625" style="885" customWidth="1"/>
    <col min="14083" max="14083" width="17.7265625" style="885" customWidth="1"/>
    <col min="14084" max="14088" width="11.7265625" style="885" customWidth="1"/>
    <col min="14089" max="14336" width="10.26953125" style="885"/>
    <col min="14337" max="14337" width="12.1796875" style="885" customWidth="1"/>
    <col min="14338" max="14338" width="60.7265625" style="885" customWidth="1"/>
    <col min="14339" max="14339" width="17.7265625" style="885" customWidth="1"/>
    <col min="14340" max="14344" width="11.7265625" style="885" customWidth="1"/>
    <col min="14345" max="14592" width="10.26953125" style="885"/>
    <col min="14593" max="14593" width="12.1796875" style="885" customWidth="1"/>
    <col min="14594" max="14594" width="60.7265625" style="885" customWidth="1"/>
    <col min="14595" max="14595" width="17.7265625" style="885" customWidth="1"/>
    <col min="14596" max="14600" width="11.7265625" style="885" customWidth="1"/>
    <col min="14601" max="14848" width="10.26953125" style="885"/>
    <col min="14849" max="14849" width="12.1796875" style="885" customWidth="1"/>
    <col min="14850" max="14850" width="60.7265625" style="885" customWidth="1"/>
    <col min="14851" max="14851" width="17.7265625" style="885" customWidth="1"/>
    <col min="14852" max="14856" width="11.7265625" style="885" customWidth="1"/>
    <col min="14857" max="15104" width="10.26953125" style="885"/>
    <col min="15105" max="15105" width="12.1796875" style="885" customWidth="1"/>
    <col min="15106" max="15106" width="60.7265625" style="885" customWidth="1"/>
    <col min="15107" max="15107" width="17.7265625" style="885" customWidth="1"/>
    <col min="15108" max="15112" width="11.7265625" style="885" customWidth="1"/>
    <col min="15113" max="15360" width="10.26953125" style="885"/>
    <col min="15361" max="15361" width="12.1796875" style="885" customWidth="1"/>
    <col min="15362" max="15362" width="60.7265625" style="885" customWidth="1"/>
    <col min="15363" max="15363" width="17.7265625" style="885" customWidth="1"/>
    <col min="15364" max="15368" width="11.7265625" style="885" customWidth="1"/>
    <col min="15369" max="15616" width="10.26953125" style="885"/>
    <col min="15617" max="15617" width="12.1796875" style="885" customWidth="1"/>
    <col min="15618" max="15618" width="60.7265625" style="885" customWidth="1"/>
    <col min="15619" max="15619" width="17.7265625" style="885" customWidth="1"/>
    <col min="15620" max="15624" width="11.7265625" style="885" customWidth="1"/>
    <col min="15625" max="15872" width="10.26953125" style="885"/>
    <col min="15873" max="15873" width="12.1796875" style="885" customWidth="1"/>
    <col min="15874" max="15874" width="60.7265625" style="885" customWidth="1"/>
    <col min="15875" max="15875" width="17.7265625" style="885" customWidth="1"/>
    <col min="15876" max="15880" width="11.7265625" style="885" customWidth="1"/>
    <col min="15881" max="16128" width="10.26953125" style="885"/>
    <col min="16129" max="16129" width="12.1796875" style="885" customWidth="1"/>
    <col min="16130" max="16130" width="60.7265625" style="885" customWidth="1"/>
    <col min="16131" max="16131" width="17.7265625" style="885" customWidth="1"/>
    <col min="16132" max="16136" width="11.7265625" style="885" customWidth="1"/>
    <col min="16137" max="16384" width="10.26953125" style="885"/>
  </cols>
  <sheetData>
    <row r="1" spans="1:3" s="884" customFormat="1" ht="16" thickBot="1">
      <c r="A1" s="881" t="str">
        <f>'Annual Report'!A2</f>
        <v>Road Initials:    GTC           Year  2013</v>
      </c>
      <c r="B1" s="882"/>
      <c r="C1" s="883">
        <v>39</v>
      </c>
    </row>
    <row r="2" spans="1:3" ht="30" customHeight="1">
      <c r="A2" s="2697" t="s">
        <v>1153</v>
      </c>
      <c r="B2" s="2698"/>
      <c r="C2" s="2699"/>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9"/>
      <c r="B8" s="887"/>
      <c r="C8" s="888"/>
    </row>
    <row r="9" spans="1:3">
      <c r="A9" s="886"/>
      <c r="B9" s="887"/>
      <c r="C9" s="888"/>
    </row>
    <row r="10" spans="1:3">
      <c r="A10" s="890"/>
      <c r="B10" s="887"/>
      <c r="C10" s="888"/>
    </row>
    <row r="11" spans="1:3">
      <c r="A11" s="890"/>
      <c r="B11" s="887"/>
      <c r="C11" s="888"/>
    </row>
    <row r="12" spans="1:3">
      <c r="A12" s="890"/>
      <c r="B12" s="887"/>
      <c r="C12" s="888"/>
    </row>
    <row r="13" spans="1:3">
      <c r="A13" s="886"/>
      <c r="B13" s="887"/>
      <c r="C13" s="888"/>
    </row>
    <row r="14" spans="1:3">
      <c r="A14" s="886"/>
      <c r="B14" s="887"/>
      <c r="C14" s="888"/>
    </row>
    <row r="15" spans="1:3" ht="13">
      <c r="A15" s="2704" t="s">
        <v>1050</v>
      </c>
      <c r="B15" s="2705"/>
      <c r="C15" s="2706"/>
    </row>
    <row r="16" spans="1:3">
      <c r="A16" s="886"/>
      <c r="B16" s="887"/>
      <c r="C16" s="888"/>
    </row>
    <row r="17" spans="1:3">
      <c r="A17" s="886"/>
      <c r="B17" s="887"/>
      <c r="C17" s="888"/>
    </row>
    <row r="18" spans="1:3">
      <c r="A18" s="886"/>
      <c r="B18" s="887"/>
      <c r="C18" s="888"/>
    </row>
    <row r="19" spans="1:3">
      <c r="A19" s="886"/>
      <c r="B19" s="887"/>
      <c r="C19" s="888"/>
    </row>
    <row r="20" spans="1:3">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91"/>
      <c r="B26" s="892"/>
      <c r="C26" s="893"/>
    </row>
    <row r="27" spans="1:3">
      <c r="A27" s="891"/>
      <c r="B27" s="892"/>
      <c r="C27" s="893"/>
    </row>
    <row r="28" spans="1:3">
      <c r="A28" s="894"/>
      <c r="B28" s="895"/>
      <c r="C28" s="896"/>
    </row>
    <row r="29" spans="1:3">
      <c r="A29" s="894"/>
      <c r="B29" s="895"/>
      <c r="C29" s="896"/>
    </row>
    <row r="30" spans="1:3">
      <c r="A30" s="894"/>
      <c r="B30" s="895"/>
      <c r="C30" s="896"/>
    </row>
    <row r="31" spans="1:3">
      <c r="A31" s="894"/>
      <c r="B31" s="895"/>
      <c r="C31" s="896"/>
    </row>
    <row r="32" spans="1:3">
      <c r="A32" s="894"/>
      <c r="B32" s="897"/>
      <c r="C32" s="896"/>
    </row>
    <row r="33" spans="1:3">
      <c r="A33" s="894"/>
      <c r="B33" s="895"/>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8"/>
      <c r="B48" s="895"/>
      <c r="C48" s="896"/>
    </row>
    <row r="49" spans="1:3">
      <c r="A49" s="894"/>
      <c r="B49" s="895"/>
      <c r="C49" s="896"/>
    </row>
    <row r="50" spans="1:3">
      <c r="A50" s="894"/>
      <c r="B50" s="895"/>
      <c r="C50" s="896"/>
    </row>
    <row r="51" spans="1:3">
      <c r="A51" s="898"/>
      <c r="B51" s="895"/>
      <c r="C51" s="896"/>
    </row>
    <row r="52" spans="1:3">
      <c r="A52" s="894"/>
      <c r="B52" s="895"/>
      <c r="C52" s="896"/>
    </row>
    <row r="53" spans="1:3">
      <c r="A53" s="894"/>
      <c r="B53" s="895"/>
      <c r="C53" s="896"/>
    </row>
    <row r="54" spans="1:3">
      <c r="A54" s="894"/>
      <c r="B54" s="895"/>
      <c r="C54" s="896"/>
    </row>
    <row r="55" spans="1:3">
      <c r="A55" s="898"/>
      <c r="B55" s="895"/>
      <c r="C55" s="896"/>
    </row>
    <row r="56" spans="1:3">
      <c r="A56" s="894"/>
      <c r="B56" s="895"/>
      <c r="C56" s="896"/>
    </row>
    <row r="57" spans="1:3">
      <c r="A57" s="894"/>
      <c r="B57" s="895"/>
      <c r="C57" s="896"/>
    </row>
    <row r="58" spans="1:3" s="902" customFormat="1" ht="30" customHeight="1">
      <c r="A58" s="899"/>
      <c r="B58" s="900"/>
      <c r="C58" s="901"/>
    </row>
    <row r="59" spans="1:3" ht="40" customHeight="1">
      <c r="A59" s="903"/>
      <c r="B59" s="904"/>
      <c r="C59" s="905"/>
    </row>
    <row r="60" spans="1:3" ht="60" customHeight="1" thickBot="1">
      <c r="A60" s="906"/>
      <c r="B60" s="907"/>
      <c r="C60" s="908"/>
    </row>
    <row r="61" spans="1:3" ht="15" customHeight="1">
      <c r="A61" s="2565" t="str">
        <f>'T of C'!A72</f>
        <v>Railroad Annual Report R-1</v>
      </c>
      <c r="B61" s="909"/>
      <c r="C61" s="910"/>
    </row>
    <row r="62" spans="1:3">
      <c r="B62" s="911"/>
      <c r="C62" s="911"/>
    </row>
    <row r="63" spans="1:3">
      <c r="B63" s="911"/>
      <c r="C63" s="911"/>
    </row>
    <row r="64" spans="1:3">
      <c r="B64" s="911"/>
      <c r="C64" s="911"/>
    </row>
    <row r="65" spans="2:3">
      <c r="B65" s="911"/>
      <c r="C65" s="911"/>
    </row>
    <row r="66" spans="2:3">
      <c r="B66" s="911"/>
      <c r="C66" s="911"/>
    </row>
    <row r="67" spans="2:3">
      <c r="B67" s="911"/>
      <c r="C67" s="911"/>
    </row>
  </sheetData>
  <mergeCells count="2">
    <mergeCell ref="A2:C2"/>
    <mergeCell ref="A15:C15"/>
  </mergeCells>
  <printOptions horizontalCentered="1" verticalCentered="1" gridLinesSet="0"/>
  <pageMargins left="0.28000000000000003" right="0.5" top="0.75" bottom="0.25" header="0.5" footer="0.5"/>
  <pageSetup scale="94" orientation="portrait" horizontalDpi="4294967293" verticalDpi="300" r:id="rId1"/>
  <headerFooter alignWithMargins="0"/>
</worksheet>
</file>

<file path=xl/worksheets/sheet46.xml><?xml version="1.0" encoding="utf-8"?>
<worksheet xmlns="http://schemas.openxmlformats.org/spreadsheetml/2006/main" xmlns:r="http://schemas.openxmlformats.org/officeDocument/2006/relationships">
  <sheetPr syncVertical="1" syncRef="A1" transitionEvaluation="1" codeName="Sheet44">
    <tabColor rgb="FF92D050"/>
    <pageSetUpPr fitToPage="1"/>
  </sheetPr>
  <dimension ref="A1:AZ180"/>
  <sheetViews>
    <sheetView showGridLines="0" zoomScaleNormal="100" workbookViewId="0"/>
  </sheetViews>
  <sheetFormatPr defaultColWidth="12.54296875" defaultRowHeight="15.5"/>
  <cols>
    <col min="1" max="1" width="4.81640625" style="1632" customWidth="1"/>
    <col min="2" max="2" width="17.7265625" style="1632" customWidth="1"/>
    <col min="3" max="3" width="12.54296875" style="1632" customWidth="1"/>
    <col min="4" max="6" width="17.7265625" style="1632" customWidth="1"/>
    <col min="7" max="7" width="4.81640625" style="1632" customWidth="1"/>
    <col min="8" max="8" width="10" style="1632" customWidth="1"/>
    <col min="9" max="255" width="12.54296875" style="1632"/>
    <col min="256" max="256" width="4.81640625" style="1632" customWidth="1"/>
    <col min="257" max="257" width="6.1796875" style="1632" customWidth="1"/>
    <col min="258" max="258" width="17.7265625" style="1632" customWidth="1"/>
    <col min="259" max="259" width="12.54296875" style="1632" customWidth="1"/>
    <col min="260" max="262" width="17.7265625" style="1632" customWidth="1"/>
    <col min="263" max="263" width="4.81640625" style="1632" customWidth="1"/>
    <col min="264" max="264" width="10" style="1632" customWidth="1"/>
    <col min="265" max="511" width="12.54296875" style="1632"/>
    <col min="512" max="512" width="4.81640625" style="1632" customWidth="1"/>
    <col min="513" max="513" width="6.1796875" style="1632" customWidth="1"/>
    <col min="514" max="514" width="17.7265625" style="1632" customWidth="1"/>
    <col min="515" max="515" width="12.54296875" style="1632" customWidth="1"/>
    <col min="516" max="518" width="17.7265625" style="1632" customWidth="1"/>
    <col min="519" max="519" width="4.81640625" style="1632" customWidth="1"/>
    <col min="520" max="520" width="10" style="1632" customWidth="1"/>
    <col min="521" max="767" width="12.54296875" style="1632"/>
    <col min="768" max="768" width="4.81640625" style="1632" customWidth="1"/>
    <col min="769" max="769" width="6.1796875" style="1632" customWidth="1"/>
    <col min="770" max="770" width="17.7265625" style="1632" customWidth="1"/>
    <col min="771" max="771" width="12.54296875" style="1632" customWidth="1"/>
    <col min="772" max="774" width="17.7265625" style="1632" customWidth="1"/>
    <col min="775" max="775" width="4.81640625" style="1632" customWidth="1"/>
    <col min="776" max="776" width="10" style="1632" customWidth="1"/>
    <col min="777" max="1023" width="12.54296875" style="1632"/>
    <col min="1024" max="1024" width="4.81640625" style="1632" customWidth="1"/>
    <col min="1025" max="1025" width="6.1796875" style="1632" customWidth="1"/>
    <col min="1026" max="1026" width="17.7265625" style="1632" customWidth="1"/>
    <col min="1027" max="1027" width="12.54296875" style="1632" customWidth="1"/>
    <col min="1028" max="1030" width="17.7265625" style="1632" customWidth="1"/>
    <col min="1031" max="1031" width="4.81640625" style="1632" customWidth="1"/>
    <col min="1032" max="1032" width="10" style="1632" customWidth="1"/>
    <col min="1033" max="1279" width="12.54296875" style="1632"/>
    <col min="1280" max="1280" width="4.81640625" style="1632" customWidth="1"/>
    <col min="1281" max="1281" width="6.1796875" style="1632" customWidth="1"/>
    <col min="1282" max="1282" width="17.7265625" style="1632" customWidth="1"/>
    <col min="1283" max="1283" width="12.54296875" style="1632" customWidth="1"/>
    <col min="1284" max="1286" width="17.7265625" style="1632" customWidth="1"/>
    <col min="1287" max="1287" width="4.81640625" style="1632" customWidth="1"/>
    <col min="1288" max="1288" width="10" style="1632" customWidth="1"/>
    <col min="1289" max="1535" width="12.54296875" style="1632"/>
    <col min="1536" max="1536" width="4.81640625" style="1632" customWidth="1"/>
    <col min="1537" max="1537" width="6.1796875" style="1632" customWidth="1"/>
    <col min="1538" max="1538" width="17.7265625" style="1632" customWidth="1"/>
    <col min="1539" max="1539" width="12.54296875" style="1632" customWidth="1"/>
    <col min="1540" max="1542" width="17.7265625" style="1632" customWidth="1"/>
    <col min="1543" max="1543" width="4.81640625" style="1632" customWidth="1"/>
    <col min="1544" max="1544" width="10" style="1632" customWidth="1"/>
    <col min="1545" max="1791" width="12.54296875" style="1632"/>
    <col min="1792" max="1792" width="4.81640625" style="1632" customWidth="1"/>
    <col min="1793" max="1793" width="6.1796875" style="1632" customWidth="1"/>
    <col min="1794" max="1794" width="17.7265625" style="1632" customWidth="1"/>
    <col min="1795" max="1795" width="12.54296875" style="1632" customWidth="1"/>
    <col min="1796" max="1798" width="17.7265625" style="1632" customWidth="1"/>
    <col min="1799" max="1799" width="4.81640625" style="1632" customWidth="1"/>
    <col min="1800" max="1800" width="10" style="1632" customWidth="1"/>
    <col min="1801" max="2047" width="12.54296875" style="1632"/>
    <col min="2048" max="2048" width="4.81640625" style="1632" customWidth="1"/>
    <col min="2049" max="2049" width="6.1796875" style="1632" customWidth="1"/>
    <col min="2050" max="2050" width="17.7265625" style="1632" customWidth="1"/>
    <col min="2051" max="2051" width="12.54296875" style="1632" customWidth="1"/>
    <col min="2052" max="2054" width="17.7265625" style="1632" customWidth="1"/>
    <col min="2055" max="2055" width="4.81640625" style="1632" customWidth="1"/>
    <col min="2056" max="2056" width="10" style="1632" customWidth="1"/>
    <col min="2057" max="2303" width="12.54296875" style="1632"/>
    <col min="2304" max="2304" width="4.81640625" style="1632" customWidth="1"/>
    <col min="2305" max="2305" width="6.1796875" style="1632" customWidth="1"/>
    <col min="2306" max="2306" width="17.7265625" style="1632" customWidth="1"/>
    <col min="2307" max="2307" width="12.54296875" style="1632" customWidth="1"/>
    <col min="2308" max="2310" width="17.7265625" style="1632" customWidth="1"/>
    <col min="2311" max="2311" width="4.81640625" style="1632" customWidth="1"/>
    <col min="2312" max="2312" width="10" style="1632" customWidth="1"/>
    <col min="2313" max="2559" width="12.54296875" style="1632"/>
    <col min="2560" max="2560" width="4.81640625" style="1632" customWidth="1"/>
    <col min="2561" max="2561" width="6.1796875" style="1632" customWidth="1"/>
    <col min="2562" max="2562" width="17.7265625" style="1632" customWidth="1"/>
    <col min="2563" max="2563" width="12.54296875" style="1632" customWidth="1"/>
    <col min="2564" max="2566" width="17.7265625" style="1632" customWidth="1"/>
    <col min="2567" max="2567" width="4.81640625" style="1632" customWidth="1"/>
    <col min="2568" max="2568" width="10" style="1632" customWidth="1"/>
    <col min="2569" max="2815" width="12.54296875" style="1632"/>
    <col min="2816" max="2816" width="4.81640625" style="1632" customWidth="1"/>
    <col min="2817" max="2817" width="6.1796875" style="1632" customWidth="1"/>
    <col min="2818" max="2818" width="17.7265625" style="1632" customWidth="1"/>
    <col min="2819" max="2819" width="12.54296875" style="1632" customWidth="1"/>
    <col min="2820" max="2822" width="17.7265625" style="1632" customWidth="1"/>
    <col min="2823" max="2823" width="4.81640625" style="1632" customWidth="1"/>
    <col min="2824" max="2824" width="10" style="1632" customWidth="1"/>
    <col min="2825" max="3071" width="12.54296875" style="1632"/>
    <col min="3072" max="3072" width="4.81640625" style="1632" customWidth="1"/>
    <col min="3073" max="3073" width="6.1796875" style="1632" customWidth="1"/>
    <col min="3074" max="3074" width="17.7265625" style="1632" customWidth="1"/>
    <col min="3075" max="3075" width="12.54296875" style="1632" customWidth="1"/>
    <col min="3076" max="3078" width="17.7265625" style="1632" customWidth="1"/>
    <col min="3079" max="3079" width="4.81640625" style="1632" customWidth="1"/>
    <col min="3080" max="3080" width="10" style="1632" customWidth="1"/>
    <col min="3081" max="3327" width="12.54296875" style="1632"/>
    <col min="3328" max="3328" width="4.81640625" style="1632" customWidth="1"/>
    <col min="3329" max="3329" width="6.1796875" style="1632" customWidth="1"/>
    <col min="3330" max="3330" width="17.7265625" style="1632" customWidth="1"/>
    <col min="3331" max="3331" width="12.54296875" style="1632" customWidth="1"/>
    <col min="3332" max="3334" width="17.7265625" style="1632" customWidth="1"/>
    <col min="3335" max="3335" width="4.81640625" style="1632" customWidth="1"/>
    <col min="3336" max="3336" width="10" style="1632" customWidth="1"/>
    <col min="3337" max="3583" width="12.54296875" style="1632"/>
    <col min="3584" max="3584" width="4.81640625" style="1632" customWidth="1"/>
    <col min="3585" max="3585" width="6.1796875" style="1632" customWidth="1"/>
    <col min="3586" max="3586" width="17.7265625" style="1632" customWidth="1"/>
    <col min="3587" max="3587" width="12.54296875" style="1632" customWidth="1"/>
    <col min="3588" max="3590" width="17.7265625" style="1632" customWidth="1"/>
    <col min="3591" max="3591" width="4.81640625" style="1632" customWidth="1"/>
    <col min="3592" max="3592" width="10" style="1632" customWidth="1"/>
    <col min="3593" max="3839" width="12.54296875" style="1632"/>
    <col min="3840" max="3840" width="4.81640625" style="1632" customWidth="1"/>
    <col min="3841" max="3841" width="6.1796875" style="1632" customWidth="1"/>
    <col min="3842" max="3842" width="17.7265625" style="1632" customWidth="1"/>
    <col min="3843" max="3843" width="12.54296875" style="1632" customWidth="1"/>
    <col min="3844" max="3846" width="17.7265625" style="1632" customWidth="1"/>
    <col min="3847" max="3847" width="4.81640625" style="1632" customWidth="1"/>
    <col min="3848" max="3848" width="10" style="1632" customWidth="1"/>
    <col min="3849" max="4095" width="12.54296875" style="1632"/>
    <col min="4096" max="4096" width="4.81640625" style="1632" customWidth="1"/>
    <col min="4097" max="4097" width="6.1796875" style="1632" customWidth="1"/>
    <col min="4098" max="4098" width="17.7265625" style="1632" customWidth="1"/>
    <col min="4099" max="4099" width="12.54296875" style="1632" customWidth="1"/>
    <col min="4100" max="4102" width="17.7265625" style="1632" customWidth="1"/>
    <col min="4103" max="4103" width="4.81640625" style="1632" customWidth="1"/>
    <col min="4104" max="4104" width="10" style="1632" customWidth="1"/>
    <col min="4105" max="4351" width="12.54296875" style="1632"/>
    <col min="4352" max="4352" width="4.81640625" style="1632" customWidth="1"/>
    <col min="4353" max="4353" width="6.1796875" style="1632" customWidth="1"/>
    <col min="4354" max="4354" width="17.7265625" style="1632" customWidth="1"/>
    <col min="4355" max="4355" width="12.54296875" style="1632" customWidth="1"/>
    <col min="4356" max="4358" width="17.7265625" style="1632" customWidth="1"/>
    <col min="4359" max="4359" width="4.81640625" style="1632" customWidth="1"/>
    <col min="4360" max="4360" width="10" style="1632" customWidth="1"/>
    <col min="4361" max="4607" width="12.54296875" style="1632"/>
    <col min="4608" max="4608" width="4.81640625" style="1632" customWidth="1"/>
    <col min="4609" max="4609" width="6.1796875" style="1632" customWidth="1"/>
    <col min="4610" max="4610" width="17.7265625" style="1632" customWidth="1"/>
    <col min="4611" max="4611" width="12.54296875" style="1632" customWidth="1"/>
    <col min="4612" max="4614" width="17.7265625" style="1632" customWidth="1"/>
    <col min="4615" max="4615" width="4.81640625" style="1632" customWidth="1"/>
    <col min="4616" max="4616" width="10" style="1632" customWidth="1"/>
    <col min="4617" max="4863" width="12.54296875" style="1632"/>
    <col min="4864" max="4864" width="4.81640625" style="1632" customWidth="1"/>
    <col min="4865" max="4865" width="6.1796875" style="1632" customWidth="1"/>
    <col min="4866" max="4866" width="17.7265625" style="1632" customWidth="1"/>
    <col min="4867" max="4867" width="12.54296875" style="1632" customWidth="1"/>
    <col min="4868" max="4870" width="17.7265625" style="1632" customWidth="1"/>
    <col min="4871" max="4871" width="4.81640625" style="1632" customWidth="1"/>
    <col min="4872" max="4872" width="10" style="1632" customWidth="1"/>
    <col min="4873" max="5119" width="12.54296875" style="1632"/>
    <col min="5120" max="5120" width="4.81640625" style="1632" customWidth="1"/>
    <col min="5121" max="5121" width="6.1796875" style="1632" customWidth="1"/>
    <col min="5122" max="5122" width="17.7265625" style="1632" customWidth="1"/>
    <col min="5123" max="5123" width="12.54296875" style="1632" customWidth="1"/>
    <col min="5124" max="5126" width="17.7265625" style="1632" customWidth="1"/>
    <col min="5127" max="5127" width="4.81640625" style="1632" customWidth="1"/>
    <col min="5128" max="5128" width="10" style="1632" customWidth="1"/>
    <col min="5129" max="5375" width="12.54296875" style="1632"/>
    <col min="5376" max="5376" width="4.81640625" style="1632" customWidth="1"/>
    <col min="5377" max="5377" width="6.1796875" style="1632" customWidth="1"/>
    <col min="5378" max="5378" width="17.7265625" style="1632" customWidth="1"/>
    <col min="5379" max="5379" width="12.54296875" style="1632" customWidth="1"/>
    <col min="5380" max="5382" width="17.7265625" style="1632" customWidth="1"/>
    <col min="5383" max="5383" width="4.81640625" style="1632" customWidth="1"/>
    <col min="5384" max="5384" width="10" style="1632" customWidth="1"/>
    <col min="5385" max="5631" width="12.54296875" style="1632"/>
    <col min="5632" max="5632" width="4.81640625" style="1632" customWidth="1"/>
    <col min="5633" max="5633" width="6.1796875" style="1632" customWidth="1"/>
    <col min="5634" max="5634" width="17.7265625" style="1632" customWidth="1"/>
    <col min="5635" max="5635" width="12.54296875" style="1632" customWidth="1"/>
    <col min="5636" max="5638" width="17.7265625" style="1632" customWidth="1"/>
    <col min="5639" max="5639" width="4.81640625" style="1632" customWidth="1"/>
    <col min="5640" max="5640" width="10" style="1632" customWidth="1"/>
    <col min="5641" max="5887" width="12.54296875" style="1632"/>
    <col min="5888" max="5888" width="4.81640625" style="1632" customWidth="1"/>
    <col min="5889" max="5889" width="6.1796875" style="1632" customWidth="1"/>
    <col min="5890" max="5890" width="17.7265625" style="1632" customWidth="1"/>
    <col min="5891" max="5891" width="12.54296875" style="1632" customWidth="1"/>
    <col min="5892" max="5894" width="17.7265625" style="1632" customWidth="1"/>
    <col min="5895" max="5895" width="4.81640625" style="1632" customWidth="1"/>
    <col min="5896" max="5896" width="10" style="1632" customWidth="1"/>
    <col min="5897" max="6143" width="12.54296875" style="1632"/>
    <col min="6144" max="6144" width="4.81640625" style="1632" customWidth="1"/>
    <col min="6145" max="6145" width="6.1796875" style="1632" customWidth="1"/>
    <col min="6146" max="6146" width="17.7265625" style="1632" customWidth="1"/>
    <col min="6147" max="6147" width="12.54296875" style="1632" customWidth="1"/>
    <col min="6148" max="6150" width="17.7265625" style="1632" customWidth="1"/>
    <col min="6151" max="6151" width="4.81640625" style="1632" customWidth="1"/>
    <col min="6152" max="6152" width="10" style="1632" customWidth="1"/>
    <col min="6153" max="6399" width="12.54296875" style="1632"/>
    <col min="6400" max="6400" width="4.81640625" style="1632" customWidth="1"/>
    <col min="6401" max="6401" width="6.1796875" style="1632" customWidth="1"/>
    <col min="6402" max="6402" width="17.7265625" style="1632" customWidth="1"/>
    <col min="6403" max="6403" width="12.54296875" style="1632" customWidth="1"/>
    <col min="6404" max="6406" width="17.7265625" style="1632" customWidth="1"/>
    <col min="6407" max="6407" width="4.81640625" style="1632" customWidth="1"/>
    <col min="6408" max="6408" width="10" style="1632" customWidth="1"/>
    <col min="6409" max="6655" width="12.54296875" style="1632"/>
    <col min="6656" max="6656" width="4.81640625" style="1632" customWidth="1"/>
    <col min="6657" max="6657" width="6.1796875" style="1632" customWidth="1"/>
    <col min="6658" max="6658" width="17.7265625" style="1632" customWidth="1"/>
    <col min="6659" max="6659" width="12.54296875" style="1632" customWidth="1"/>
    <col min="6660" max="6662" width="17.7265625" style="1632" customWidth="1"/>
    <col min="6663" max="6663" width="4.81640625" style="1632" customWidth="1"/>
    <col min="6664" max="6664" width="10" style="1632" customWidth="1"/>
    <col min="6665" max="6911" width="12.54296875" style="1632"/>
    <col min="6912" max="6912" width="4.81640625" style="1632" customWidth="1"/>
    <col min="6913" max="6913" width="6.1796875" style="1632" customWidth="1"/>
    <col min="6914" max="6914" width="17.7265625" style="1632" customWidth="1"/>
    <col min="6915" max="6915" width="12.54296875" style="1632" customWidth="1"/>
    <col min="6916" max="6918" width="17.7265625" style="1632" customWidth="1"/>
    <col min="6919" max="6919" width="4.81640625" style="1632" customWidth="1"/>
    <col min="6920" max="6920" width="10" style="1632" customWidth="1"/>
    <col min="6921" max="7167" width="12.54296875" style="1632"/>
    <col min="7168" max="7168" width="4.81640625" style="1632" customWidth="1"/>
    <col min="7169" max="7169" width="6.1796875" style="1632" customWidth="1"/>
    <col min="7170" max="7170" width="17.7265625" style="1632" customWidth="1"/>
    <col min="7171" max="7171" width="12.54296875" style="1632" customWidth="1"/>
    <col min="7172" max="7174" width="17.7265625" style="1632" customWidth="1"/>
    <col min="7175" max="7175" width="4.81640625" style="1632" customWidth="1"/>
    <col min="7176" max="7176" width="10" style="1632" customWidth="1"/>
    <col min="7177" max="7423" width="12.54296875" style="1632"/>
    <col min="7424" max="7424" width="4.81640625" style="1632" customWidth="1"/>
    <col min="7425" max="7425" width="6.1796875" style="1632" customWidth="1"/>
    <col min="7426" max="7426" width="17.7265625" style="1632" customWidth="1"/>
    <col min="7427" max="7427" width="12.54296875" style="1632" customWidth="1"/>
    <col min="7428" max="7430" width="17.7265625" style="1632" customWidth="1"/>
    <col min="7431" max="7431" width="4.81640625" style="1632" customWidth="1"/>
    <col min="7432" max="7432" width="10" style="1632" customWidth="1"/>
    <col min="7433" max="7679" width="12.54296875" style="1632"/>
    <col min="7680" max="7680" width="4.81640625" style="1632" customWidth="1"/>
    <col min="7681" max="7681" width="6.1796875" style="1632" customWidth="1"/>
    <col min="7682" max="7682" width="17.7265625" style="1632" customWidth="1"/>
    <col min="7683" max="7683" width="12.54296875" style="1632" customWidth="1"/>
    <col min="7684" max="7686" width="17.7265625" style="1632" customWidth="1"/>
    <col min="7687" max="7687" width="4.81640625" style="1632" customWidth="1"/>
    <col min="7688" max="7688" width="10" style="1632" customWidth="1"/>
    <col min="7689" max="7935" width="12.54296875" style="1632"/>
    <col min="7936" max="7936" width="4.81640625" style="1632" customWidth="1"/>
    <col min="7937" max="7937" width="6.1796875" style="1632" customWidth="1"/>
    <col min="7938" max="7938" width="17.7265625" style="1632" customWidth="1"/>
    <col min="7939" max="7939" width="12.54296875" style="1632" customWidth="1"/>
    <col min="7940" max="7942" width="17.7265625" style="1632" customWidth="1"/>
    <col min="7943" max="7943" width="4.81640625" style="1632" customWidth="1"/>
    <col min="7944" max="7944" width="10" style="1632" customWidth="1"/>
    <col min="7945" max="8191" width="12.54296875" style="1632"/>
    <col min="8192" max="8192" width="4.81640625" style="1632" customWidth="1"/>
    <col min="8193" max="8193" width="6.1796875" style="1632" customWidth="1"/>
    <col min="8194" max="8194" width="17.7265625" style="1632" customWidth="1"/>
    <col min="8195" max="8195" width="12.54296875" style="1632" customWidth="1"/>
    <col min="8196" max="8198" width="17.7265625" style="1632" customWidth="1"/>
    <col min="8199" max="8199" width="4.81640625" style="1632" customWidth="1"/>
    <col min="8200" max="8200" width="10" style="1632" customWidth="1"/>
    <col min="8201" max="8447" width="12.54296875" style="1632"/>
    <col min="8448" max="8448" width="4.81640625" style="1632" customWidth="1"/>
    <col min="8449" max="8449" width="6.1796875" style="1632" customWidth="1"/>
    <col min="8450" max="8450" width="17.7265625" style="1632" customWidth="1"/>
    <col min="8451" max="8451" width="12.54296875" style="1632" customWidth="1"/>
    <col min="8452" max="8454" width="17.7265625" style="1632" customWidth="1"/>
    <col min="8455" max="8455" width="4.81640625" style="1632" customWidth="1"/>
    <col min="8456" max="8456" width="10" style="1632" customWidth="1"/>
    <col min="8457" max="8703" width="12.54296875" style="1632"/>
    <col min="8704" max="8704" width="4.81640625" style="1632" customWidth="1"/>
    <col min="8705" max="8705" width="6.1796875" style="1632" customWidth="1"/>
    <col min="8706" max="8706" width="17.7265625" style="1632" customWidth="1"/>
    <col min="8707" max="8707" width="12.54296875" style="1632" customWidth="1"/>
    <col min="8708" max="8710" width="17.7265625" style="1632" customWidth="1"/>
    <col min="8711" max="8711" width="4.81640625" style="1632" customWidth="1"/>
    <col min="8712" max="8712" width="10" style="1632" customWidth="1"/>
    <col min="8713" max="8959" width="12.54296875" style="1632"/>
    <col min="8960" max="8960" width="4.81640625" style="1632" customWidth="1"/>
    <col min="8961" max="8961" width="6.1796875" style="1632" customWidth="1"/>
    <col min="8962" max="8962" width="17.7265625" style="1632" customWidth="1"/>
    <col min="8963" max="8963" width="12.54296875" style="1632" customWidth="1"/>
    <col min="8964" max="8966" width="17.7265625" style="1632" customWidth="1"/>
    <col min="8967" max="8967" width="4.81640625" style="1632" customWidth="1"/>
    <col min="8968" max="8968" width="10" style="1632" customWidth="1"/>
    <col min="8969" max="9215" width="12.54296875" style="1632"/>
    <col min="9216" max="9216" width="4.81640625" style="1632" customWidth="1"/>
    <col min="9217" max="9217" width="6.1796875" style="1632" customWidth="1"/>
    <col min="9218" max="9218" width="17.7265625" style="1632" customWidth="1"/>
    <col min="9219" max="9219" width="12.54296875" style="1632" customWidth="1"/>
    <col min="9220" max="9222" width="17.7265625" style="1632" customWidth="1"/>
    <col min="9223" max="9223" width="4.81640625" style="1632" customWidth="1"/>
    <col min="9224" max="9224" width="10" style="1632" customWidth="1"/>
    <col min="9225" max="9471" width="12.54296875" style="1632"/>
    <col min="9472" max="9472" width="4.81640625" style="1632" customWidth="1"/>
    <col min="9473" max="9473" width="6.1796875" style="1632" customWidth="1"/>
    <col min="9474" max="9474" width="17.7265625" style="1632" customWidth="1"/>
    <col min="9475" max="9475" width="12.54296875" style="1632" customWidth="1"/>
    <col min="9476" max="9478" width="17.7265625" style="1632" customWidth="1"/>
    <col min="9479" max="9479" width="4.81640625" style="1632" customWidth="1"/>
    <col min="9480" max="9480" width="10" style="1632" customWidth="1"/>
    <col min="9481" max="9727" width="12.54296875" style="1632"/>
    <col min="9728" max="9728" width="4.81640625" style="1632" customWidth="1"/>
    <col min="9729" max="9729" width="6.1796875" style="1632" customWidth="1"/>
    <col min="9730" max="9730" width="17.7265625" style="1632" customWidth="1"/>
    <col min="9731" max="9731" width="12.54296875" style="1632" customWidth="1"/>
    <col min="9732" max="9734" width="17.7265625" style="1632" customWidth="1"/>
    <col min="9735" max="9735" width="4.81640625" style="1632" customWidth="1"/>
    <col min="9736" max="9736" width="10" style="1632" customWidth="1"/>
    <col min="9737" max="9983" width="12.54296875" style="1632"/>
    <col min="9984" max="9984" width="4.81640625" style="1632" customWidth="1"/>
    <col min="9985" max="9985" width="6.1796875" style="1632" customWidth="1"/>
    <col min="9986" max="9986" width="17.7265625" style="1632" customWidth="1"/>
    <col min="9987" max="9987" width="12.54296875" style="1632" customWidth="1"/>
    <col min="9988" max="9990" width="17.7265625" style="1632" customWidth="1"/>
    <col min="9991" max="9991" width="4.81640625" style="1632" customWidth="1"/>
    <col min="9992" max="9992" width="10" style="1632" customWidth="1"/>
    <col min="9993" max="10239" width="12.54296875" style="1632"/>
    <col min="10240" max="10240" width="4.81640625" style="1632" customWidth="1"/>
    <col min="10241" max="10241" width="6.1796875" style="1632" customWidth="1"/>
    <col min="10242" max="10242" width="17.7265625" style="1632" customWidth="1"/>
    <col min="10243" max="10243" width="12.54296875" style="1632" customWidth="1"/>
    <col min="10244" max="10246" width="17.7265625" style="1632" customWidth="1"/>
    <col min="10247" max="10247" width="4.81640625" style="1632" customWidth="1"/>
    <col min="10248" max="10248" width="10" style="1632" customWidth="1"/>
    <col min="10249" max="10495" width="12.54296875" style="1632"/>
    <col min="10496" max="10496" width="4.81640625" style="1632" customWidth="1"/>
    <col min="10497" max="10497" width="6.1796875" style="1632" customWidth="1"/>
    <col min="10498" max="10498" width="17.7265625" style="1632" customWidth="1"/>
    <col min="10499" max="10499" width="12.54296875" style="1632" customWidth="1"/>
    <col min="10500" max="10502" width="17.7265625" style="1632" customWidth="1"/>
    <col min="10503" max="10503" width="4.81640625" style="1632" customWidth="1"/>
    <col min="10504" max="10504" width="10" style="1632" customWidth="1"/>
    <col min="10505" max="10751" width="12.54296875" style="1632"/>
    <col min="10752" max="10752" width="4.81640625" style="1632" customWidth="1"/>
    <col min="10753" max="10753" width="6.1796875" style="1632" customWidth="1"/>
    <col min="10754" max="10754" width="17.7265625" style="1632" customWidth="1"/>
    <col min="10755" max="10755" width="12.54296875" style="1632" customWidth="1"/>
    <col min="10756" max="10758" width="17.7265625" style="1632" customWidth="1"/>
    <col min="10759" max="10759" width="4.81640625" style="1632" customWidth="1"/>
    <col min="10760" max="10760" width="10" style="1632" customWidth="1"/>
    <col min="10761" max="11007" width="12.54296875" style="1632"/>
    <col min="11008" max="11008" width="4.81640625" style="1632" customWidth="1"/>
    <col min="11009" max="11009" width="6.1796875" style="1632" customWidth="1"/>
    <col min="11010" max="11010" width="17.7265625" style="1632" customWidth="1"/>
    <col min="11011" max="11011" width="12.54296875" style="1632" customWidth="1"/>
    <col min="11012" max="11014" width="17.7265625" style="1632" customWidth="1"/>
    <col min="11015" max="11015" width="4.81640625" style="1632" customWidth="1"/>
    <col min="11016" max="11016" width="10" style="1632" customWidth="1"/>
    <col min="11017" max="11263" width="12.54296875" style="1632"/>
    <col min="11264" max="11264" width="4.81640625" style="1632" customWidth="1"/>
    <col min="11265" max="11265" width="6.1796875" style="1632" customWidth="1"/>
    <col min="11266" max="11266" width="17.7265625" style="1632" customWidth="1"/>
    <col min="11267" max="11267" width="12.54296875" style="1632" customWidth="1"/>
    <col min="11268" max="11270" width="17.7265625" style="1632" customWidth="1"/>
    <col min="11271" max="11271" width="4.81640625" style="1632" customWidth="1"/>
    <col min="11272" max="11272" width="10" style="1632" customWidth="1"/>
    <col min="11273" max="11519" width="12.54296875" style="1632"/>
    <col min="11520" max="11520" width="4.81640625" style="1632" customWidth="1"/>
    <col min="11521" max="11521" width="6.1796875" style="1632" customWidth="1"/>
    <col min="11522" max="11522" width="17.7265625" style="1632" customWidth="1"/>
    <col min="11523" max="11523" width="12.54296875" style="1632" customWidth="1"/>
    <col min="11524" max="11526" width="17.7265625" style="1632" customWidth="1"/>
    <col min="11527" max="11527" width="4.81640625" style="1632" customWidth="1"/>
    <col min="11528" max="11528" width="10" style="1632" customWidth="1"/>
    <col min="11529" max="11775" width="12.54296875" style="1632"/>
    <col min="11776" max="11776" width="4.81640625" style="1632" customWidth="1"/>
    <col min="11777" max="11777" width="6.1796875" style="1632" customWidth="1"/>
    <col min="11778" max="11778" width="17.7265625" style="1632" customWidth="1"/>
    <col min="11779" max="11779" width="12.54296875" style="1632" customWidth="1"/>
    <col min="11780" max="11782" width="17.7265625" style="1632" customWidth="1"/>
    <col min="11783" max="11783" width="4.81640625" style="1632" customWidth="1"/>
    <col min="11784" max="11784" width="10" style="1632" customWidth="1"/>
    <col min="11785" max="12031" width="12.54296875" style="1632"/>
    <col min="12032" max="12032" width="4.81640625" style="1632" customWidth="1"/>
    <col min="12033" max="12033" width="6.1796875" style="1632" customWidth="1"/>
    <col min="12034" max="12034" width="17.7265625" style="1632" customWidth="1"/>
    <col min="12035" max="12035" width="12.54296875" style="1632" customWidth="1"/>
    <col min="12036" max="12038" width="17.7265625" style="1632" customWidth="1"/>
    <col min="12039" max="12039" width="4.81640625" style="1632" customWidth="1"/>
    <col min="12040" max="12040" width="10" style="1632" customWidth="1"/>
    <col min="12041" max="12287" width="12.54296875" style="1632"/>
    <col min="12288" max="12288" width="4.81640625" style="1632" customWidth="1"/>
    <col min="12289" max="12289" width="6.1796875" style="1632" customWidth="1"/>
    <col min="12290" max="12290" width="17.7265625" style="1632" customWidth="1"/>
    <col min="12291" max="12291" width="12.54296875" style="1632" customWidth="1"/>
    <col min="12292" max="12294" width="17.7265625" style="1632" customWidth="1"/>
    <col min="12295" max="12295" width="4.81640625" style="1632" customWidth="1"/>
    <col min="12296" max="12296" width="10" style="1632" customWidth="1"/>
    <col min="12297" max="12543" width="12.54296875" style="1632"/>
    <col min="12544" max="12544" width="4.81640625" style="1632" customWidth="1"/>
    <col min="12545" max="12545" width="6.1796875" style="1632" customWidth="1"/>
    <col min="12546" max="12546" width="17.7265625" style="1632" customWidth="1"/>
    <col min="12547" max="12547" width="12.54296875" style="1632" customWidth="1"/>
    <col min="12548" max="12550" width="17.7265625" style="1632" customWidth="1"/>
    <col min="12551" max="12551" width="4.81640625" style="1632" customWidth="1"/>
    <col min="12552" max="12552" width="10" style="1632" customWidth="1"/>
    <col min="12553" max="12799" width="12.54296875" style="1632"/>
    <col min="12800" max="12800" width="4.81640625" style="1632" customWidth="1"/>
    <col min="12801" max="12801" width="6.1796875" style="1632" customWidth="1"/>
    <col min="12802" max="12802" width="17.7265625" style="1632" customWidth="1"/>
    <col min="12803" max="12803" width="12.54296875" style="1632" customWidth="1"/>
    <col min="12804" max="12806" width="17.7265625" style="1632" customWidth="1"/>
    <col min="12807" max="12807" width="4.81640625" style="1632" customWidth="1"/>
    <col min="12808" max="12808" width="10" style="1632" customWidth="1"/>
    <col min="12809" max="13055" width="12.54296875" style="1632"/>
    <col min="13056" max="13056" width="4.81640625" style="1632" customWidth="1"/>
    <col min="13057" max="13057" width="6.1796875" style="1632" customWidth="1"/>
    <col min="13058" max="13058" width="17.7265625" style="1632" customWidth="1"/>
    <col min="13059" max="13059" width="12.54296875" style="1632" customWidth="1"/>
    <col min="13060" max="13062" width="17.7265625" style="1632" customWidth="1"/>
    <col min="13063" max="13063" width="4.81640625" style="1632" customWidth="1"/>
    <col min="13064" max="13064" width="10" style="1632" customWidth="1"/>
    <col min="13065" max="13311" width="12.54296875" style="1632"/>
    <col min="13312" max="13312" width="4.81640625" style="1632" customWidth="1"/>
    <col min="13313" max="13313" width="6.1796875" style="1632" customWidth="1"/>
    <col min="13314" max="13314" width="17.7265625" style="1632" customWidth="1"/>
    <col min="13315" max="13315" width="12.54296875" style="1632" customWidth="1"/>
    <col min="13316" max="13318" width="17.7265625" style="1632" customWidth="1"/>
    <col min="13319" max="13319" width="4.81640625" style="1632" customWidth="1"/>
    <col min="13320" max="13320" width="10" style="1632" customWidth="1"/>
    <col min="13321" max="13567" width="12.54296875" style="1632"/>
    <col min="13568" max="13568" width="4.81640625" style="1632" customWidth="1"/>
    <col min="13569" max="13569" width="6.1796875" style="1632" customWidth="1"/>
    <col min="13570" max="13570" width="17.7265625" style="1632" customWidth="1"/>
    <col min="13571" max="13571" width="12.54296875" style="1632" customWidth="1"/>
    <col min="13572" max="13574" width="17.7265625" style="1632" customWidth="1"/>
    <col min="13575" max="13575" width="4.81640625" style="1632" customWidth="1"/>
    <col min="13576" max="13576" width="10" style="1632" customWidth="1"/>
    <col min="13577" max="13823" width="12.54296875" style="1632"/>
    <col min="13824" max="13824" width="4.81640625" style="1632" customWidth="1"/>
    <col min="13825" max="13825" width="6.1796875" style="1632" customWidth="1"/>
    <col min="13826" max="13826" width="17.7265625" style="1632" customWidth="1"/>
    <col min="13827" max="13827" width="12.54296875" style="1632" customWidth="1"/>
    <col min="13828" max="13830" width="17.7265625" style="1632" customWidth="1"/>
    <col min="13831" max="13831" width="4.81640625" style="1632" customWidth="1"/>
    <col min="13832" max="13832" width="10" style="1632" customWidth="1"/>
    <col min="13833" max="14079" width="12.54296875" style="1632"/>
    <col min="14080" max="14080" width="4.81640625" style="1632" customWidth="1"/>
    <col min="14081" max="14081" width="6.1796875" style="1632" customWidth="1"/>
    <col min="14082" max="14082" width="17.7265625" style="1632" customWidth="1"/>
    <col min="14083" max="14083" width="12.54296875" style="1632" customWidth="1"/>
    <col min="14084" max="14086" width="17.7265625" style="1632" customWidth="1"/>
    <col min="14087" max="14087" width="4.81640625" style="1632" customWidth="1"/>
    <col min="14088" max="14088" width="10" style="1632" customWidth="1"/>
    <col min="14089" max="14335" width="12.54296875" style="1632"/>
    <col min="14336" max="14336" width="4.81640625" style="1632" customWidth="1"/>
    <col min="14337" max="14337" width="6.1796875" style="1632" customWidth="1"/>
    <col min="14338" max="14338" width="17.7265625" style="1632" customWidth="1"/>
    <col min="14339" max="14339" width="12.54296875" style="1632" customWidth="1"/>
    <col min="14340" max="14342" width="17.7265625" style="1632" customWidth="1"/>
    <col min="14343" max="14343" width="4.81640625" style="1632" customWidth="1"/>
    <col min="14344" max="14344" width="10" style="1632" customWidth="1"/>
    <col min="14345" max="14591" width="12.54296875" style="1632"/>
    <col min="14592" max="14592" width="4.81640625" style="1632" customWidth="1"/>
    <col min="14593" max="14593" width="6.1796875" style="1632" customWidth="1"/>
    <col min="14594" max="14594" width="17.7265625" style="1632" customWidth="1"/>
    <col min="14595" max="14595" width="12.54296875" style="1632" customWidth="1"/>
    <col min="14596" max="14598" width="17.7265625" style="1632" customWidth="1"/>
    <col min="14599" max="14599" width="4.81640625" style="1632" customWidth="1"/>
    <col min="14600" max="14600" width="10" style="1632" customWidth="1"/>
    <col min="14601" max="14847" width="12.54296875" style="1632"/>
    <col min="14848" max="14848" width="4.81640625" style="1632" customWidth="1"/>
    <col min="14849" max="14849" width="6.1796875" style="1632" customWidth="1"/>
    <col min="14850" max="14850" width="17.7265625" style="1632" customWidth="1"/>
    <col min="14851" max="14851" width="12.54296875" style="1632" customWidth="1"/>
    <col min="14852" max="14854" width="17.7265625" style="1632" customWidth="1"/>
    <col min="14855" max="14855" width="4.81640625" style="1632" customWidth="1"/>
    <col min="14856" max="14856" width="10" style="1632" customWidth="1"/>
    <col min="14857" max="15103" width="12.54296875" style="1632"/>
    <col min="15104" max="15104" width="4.81640625" style="1632" customWidth="1"/>
    <col min="15105" max="15105" width="6.1796875" style="1632" customWidth="1"/>
    <col min="15106" max="15106" width="17.7265625" style="1632" customWidth="1"/>
    <col min="15107" max="15107" width="12.54296875" style="1632" customWidth="1"/>
    <col min="15108" max="15110" width="17.7265625" style="1632" customWidth="1"/>
    <col min="15111" max="15111" width="4.81640625" style="1632" customWidth="1"/>
    <col min="15112" max="15112" width="10" style="1632" customWidth="1"/>
    <col min="15113" max="15359" width="12.54296875" style="1632"/>
    <col min="15360" max="15360" width="4.81640625" style="1632" customWidth="1"/>
    <col min="15361" max="15361" width="6.1796875" style="1632" customWidth="1"/>
    <col min="15362" max="15362" width="17.7265625" style="1632" customWidth="1"/>
    <col min="15363" max="15363" width="12.54296875" style="1632" customWidth="1"/>
    <col min="15364" max="15366" width="17.7265625" style="1632" customWidth="1"/>
    <col min="15367" max="15367" width="4.81640625" style="1632" customWidth="1"/>
    <col min="15368" max="15368" width="10" style="1632" customWidth="1"/>
    <col min="15369" max="15615" width="12.54296875" style="1632"/>
    <col min="15616" max="15616" width="4.81640625" style="1632" customWidth="1"/>
    <col min="15617" max="15617" width="6.1796875" style="1632" customWidth="1"/>
    <col min="15618" max="15618" width="17.7265625" style="1632" customWidth="1"/>
    <col min="15619" max="15619" width="12.54296875" style="1632" customWidth="1"/>
    <col min="15620" max="15622" width="17.7265625" style="1632" customWidth="1"/>
    <col min="15623" max="15623" width="4.81640625" style="1632" customWidth="1"/>
    <col min="15624" max="15624" width="10" style="1632" customWidth="1"/>
    <col min="15625" max="15871" width="12.54296875" style="1632"/>
    <col min="15872" max="15872" width="4.81640625" style="1632" customWidth="1"/>
    <col min="15873" max="15873" width="6.1796875" style="1632" customWidth="1"/>
    <col min="15874" max="15874" width="17.7265625" style="1632" customWidth="1"/>
    <col min="15875" max="15875" width="12.54296875" style="1632" customWidth="1"/>
    <col min="15876" max="15878" width="17.7265625" style="1632" customWidth="1"/>
    <col min="15879" max="15879" width="4.81640625" style="1632" customWidth="1"/>
    <col min="15880" max="15880" width="10" style="1632" customWidth="1"/>
    <col min="15881" max="16127" width="12.54296875" style="1632"/>
    <col min="16128" max="16128" width="4.81640625" style="1632" customWidth="1"/>
    <col min="16129" max="16129" width="6.1796875" style="1632" customWidth="1"/>
    <col min="16130" max="16130" width="17.7265625" style="1632" customWidth="1"/>
    <col min="16131" max="16131" width="12.54296875" style="1632" customWidth="1"/>
    <col min="16132" max="16134" width="17.7265625" style="1632" customWidth="1"/>
    <col min="16135" max="16135" width="4.81640625" style="1632" customWidth="1"/>
    <col min="16136" max="16136" width="10" style="1632" customWidth="1"/>
    <col min="16137" max="16384" width="12.54296875" style="1632"/>
  </cols>
  <sheetData>
    <row r="1" spans="1:39" s="1627" customFormat="1" ht="11.25" customHeight="1" thickBot="1">
      <c r="A1" s="1624" t="s">
        <v>88</v>
      </c>
      <c r="B1" s="1625"/>
      <c r="C1" s="1625"/>
      <c r="D1" s="1625"/>
      <c r="E1" s="1624"/>
      <c r="F1" s="1625"/>
      <c r="G1" s="1626" t="str">
        <f>'Annual Report'!$A$2</f>
        <v>Road Initials:    GTC           Year  2013</v>
      </c>
    </row>
    <row r="2" spans="1:39" ht="9" customHeight="1">
      <c r="A2" s="1628"/>
      <c r="B2" s="1629"/>
      <c r="C2" s="1629"/>
      <c r="D2" s="1629"/>
      <c r="E2" s="1629"/>
      <c r="F2" s="1629"/>
      <c r="G2" s="1630"/>
      <c r="H2" s="1631"/>
    </row>
    <row r="3" spans="1:39" ht="11.25" customHeight="1">
      <c r="A3" s="1633" t="s">
        <v>507</v>
      </c>
      <c r="B3" s="1634"/>
      <c r="C3" s="1634"/>
      <c r="D3" s="1634"/>
      <c r="E3" s="1634"/>
      <c r="F3" s="1634"/>
      <c r="G3" s="1635"/>
      <c r="H3" s="1631"/>
    </row>
    <row r="4" spans="1:39" ht="9.75" customHeight="1">
      <c r="A4" s="1636" t="s">
        <v>808</v>
      </c>
      <c r="B4" s="1634"/>
      <c r="C4" s="1634"/>
      <c r="D4" s="1634"/>
      <c r="E4" s="1634"/>
      <c r="F4" s="1634"/>
      <c r="G4" s="1635"/>
      <c r="H4" s="1631"/>
    </row>
    <row r="5" spans="1:39" ht="10" customHeight="1">
      <c r="A5" s="1637"/>
      <c r="B5" s="1638"/>
      <c r="C5" s="1638"/>
      <c r="D5" s="1638"/>
      <c r="E5" s="1638"/>
      <c r="F5" s="1638"/>
      <c r="G5" s="1639"/>
      <c r="H5" s="1631"/>
    </row>
    <row r="6" spans="1:39" s="1631" customFormat="1" ht="9.75" customHeight="1">
      <c r="A6" s="2649" t="s">
        <v>963</v>
      </c>
      <c r="B6" s="2650" t="s">
        <v>1798</v>
      </c>
      <c r="C6" s="1634"/>
      <c r="D6" s="1634"/>
      <c r="E6" s="1634"/>
      <c r="F6" s="1634"/>
      <c r="G6" s="1641"/>
    </row>
    <row r="7" spans="1:39" s="1631" customFormat="1" ht="9.75" customHeight="1">
      <c r="A7" s="1640"/>
      <c r="B7" s="2650" t="s">
        <v>545</v>
      </c>
      <c r="C7" s="1634"/>
      <c r="D7" s="1634"/>
      <c r="E7" s="1634"/>
      <c r="F7" s="1634"/>
      <c r="G7" s="1641"/>
    </row>
    <row r="8" spans="1:39" s="1631" customFormat="1" ht="5.15" customHeight="1">
      <c r="A8" s="1640"/>
      <c r="B8" s="1634"/>
      <c r="C8" s="1634"/>
      <c r="D8" s="1634"/>
      <c r="E8" s="1634"/>
      <c r="F8" s="1634"/>
      <c r="G8" s="1641"/>
    </row>
    <row r="9" spans="1:39" s="1631" customFormat="1" ht="9.75" customHeight="1">
      <c r="A9" s="2649" t="s">
        <v>966</v>
      </c>
      <c r="B9" s="2650" t="s">
        <v>1797</v>
      </c>
      <c r="C9" s="1634"/>
      <c r="D9" s="1634"/>
      <c r="E9" s="1634"/>
      <c r="F9" s="1634"/>
      <c r="G9" s="1641"/>
    </row>
    <row r="10" spans="1:39" s="1631" customFormat="1" ht="9.75" customHeight="1">
      <c r="A10" s="1640"/>
      <c r="B10" s="2650" t="s">
        <v>546</v>
      </c>
      <c r="C10" s="1634"/>
      <c r="D10" s="1634"/>
      <c r="E10" s="1634"/>
      <c r="F10" s="1634"/>
      <c r="G10" s="1641"/>
    </row>
    <row r="11" spans="1:39" s="1631" customFormat="1" ht="9.75" customHeight="1">
      <c r="A11" s="1640"/>
      <c r="B11" s="2650" t="s">
        <v>547</v>
      </c>
      <c r="C11" s="1634"/>
      <c r="D11" s="1634"/>
      <c r="E11" s="1634"/>
      <c r="F11" s="1634"/>
      <c r="G11" s="1641"/>
    </row>
    <row r="12" spans="1:39" s="1631" customFormat="1" ht="11.25" customHeight="1">
      <c r="A12" s="1640"/>
      <c r="B12" s="2651" t="s">
        <v>548</v>
      </c>
      <c r="C12" s="1643"/>
      <c r="D12" s="1643"/>
      <c r="E12" s="1643"/>
      <c r="F12" s="1643"/>
      <c r="G12" s="1641"/>
      <c r="T12" s="1644"/>
      <c r="U12" s="1645"/>
      <c r="V12" s="1645"/>
      <c r="W12" s="1645"/>
      <c r="X12" s="1645"/>
      <c r="Y12" s="1645"/>
      <c r="Z12" s="1645"/>
      <c r="AG12" s="1644"/>
      <c r="AH12" s="1645"/>
      <c r="AI12" s="1645"/>
      <c r="AJ12" s="1645"/>
      <c r="AK12" s="1645"/>
      <c r="AL12" s="1645"/>
      <c r="AM12" s="1645"/>
    </row>
    <row r="13" spans="1:39" s="1631" customFormat="1" ht="11.25" customHeight="1">
      <c r="A13" s="1640"/>
      <c r="B13" s="2650" t="s">
        <v>185</v>
      </c>
      <c r="C13" s="1634"/>
      <c r="D13" s="1634"/>
      <c r="E13" s="1634"/>
      <c r="F13" s="1634"/>
      <c r="G13" s="1641"/>
    </row>
    <row r="14" spans="1:39" s="1631" customFormat="1" ht="11.25" customHeight="1">
      <c r="A14" s="1640"/>
      <c r="B14" s="2650" t="s">
        <v>186</v>
      </c>
      <c r="C14" s="1634"/>
      <c r="D14" s="1634"/>
      <c r="E14" s="1634"/>
      <c r="F14" s="1634"/>
      <c r="G14" s="1641"/>
    </row>
    <row r="15" spans="1:39" s="1631" customFormat="1" ht="5.15" customHeight="1">
      <c r="A15" s="1640"/>
      <c r="B15" s="2650"/>
      <c r="C15" s="1634"/>
      <c r="D15" s="1634"/>
      <c r="E15" s="1634"/>
      <c r="F15" s="1634"/>
      <c r="G15" s="1641"/>
    </row>
    <row r="16" spans="1:39" s="1631" customFormat="1" ht="11.25" customHeight="1">
      <c r="A16" s="2649" t="s">
        <v>967</v>
      </c>
      <c r="B16" s="2650" t="s">
        <v>1799</v>
      </c>
      <c r="C16" s="1634"/>
      <c r="D16" s="1634"/>
      <c r="E16" s="1634"/>
      <c r="F16" s="1634"/>
      <c r="G16" s="1641"/>
    </row>
    <row r="17" spans="1:40" s="1631" customFormat="1" ht="11.25" customHeight="1">
      <c r="A17" s="1640"/>
      <c r="B17" s="2650" t="s">
        <v>187</v>
      </c>
      <c r="C17" s="1634"/>
      <c r="D17" s="1634"/>
      <c r="E17" s="1634"/>
      <c r="F17" s="1634"/>
      <c r="G17" s="1641"/>
    </row>
    <row r="18" spans="1:40" s="1631" customFormat="1" ht="11.25" customHeight="1">
      <c r="A18" s="1640"/>
      <c r="B18" s="2651" t="s">
        <v>1280</v>
      </c>
      <c r="C18" s="1643"/>
      <c r="D18" s="1643"/>
      <c r="E18" s="1643"/>
      <c r="F18" s="1643"/>
      <c r="G18" s="1641"/>
      <c r="H18" s="1645"/>
      <c r="T18" s="1644"/>
      <c r="U18" s="1645"/>
      <c r="V18" s="1645"/>
      <c r="W18" s="1645"/>
      <c r="X18" s="1645"/>
      <c r="Y18" s="1645"/>
      <c r="Z18" s="1645"/>
      <c r="AG18" s="1644"/>
      <c r="AH18" s="1645"/>
      <c r="AI18" s="1645"/>
      <c r="AJ18" s="1645"/>
      <c r="AK18" s="1645"/>
      <c r="AL18" s="1645"/>
      <c r="AM18" s="1645"/>
    </row>
    <row r="19" spans="1:40" s="1631" customFormat="1" ht="5.15" customHeight="1">
      <c r="A19" s="1640"/>
      <c r="B19" s="2651"/>
      <c r="C19" s="1643"/>
      <c r="D19" s="1643"/>
      <c r="E19" s="1643"/>
      <c r="F19" s="1643"/>
      <c r="G19" s="1641"/>
      <c r="H19" s="1645"/>
      <c r="T19" s="1644"/>
      <c r="U19" s="1645"/>
      <c r="V19" s="1645"/>
      <c r="W19" s="1645"/>
      <c r="X19" s="1645"/>
      <c r="Y19" s="1645"/>
      <c r="Z19" s="1645"/>
      <c r="AG19" s="1644"/>
      <c r="AH19" s="1645"/>
      <c r="AI19" s="1645"/>
      <c r="AJ19" s="1645"/>
      <c r="AK19" s="1645"/>
      <c r="AL19" s="1645"/>
      <c r="AM19" s="1645"/>
    </row>
    <row r="20" spans="1:40" s="1631" customFormat="1" ht="11.25" customHeight="1">
      <c r="A20" s="2649" t="s">
        <v>1347</v>
      </c>
      <c r="B20" s="2651" t="s">
        <v>1800</v>
      </c>
      <c r="C20" s="1643"/>
      <c r="D20" s="1643"/>
      <c r="E20" s="1643"/>
      <c r="F20" s="1643"/>
      <c r="G20" s="1641"/>
      <c r="T20" s="1644"/>
      <c r="U20" s="1645"/>
      <c r="V20" s="1645"/>
      <c r="W20" s="1645"/>
      <c r="X20" s="1645"/>
      <c r="Y20" s="1645"/>
      <c r="Z20" s="1645"/>
      <c r="AG20" s="1644"/>
      <c r="AH20" s="1645"/>
      <c r="AI20" s="1645"/>
      <c r="AJ20" s="1645"/>
      <c r="AK20" s="1645"/>
      <c r="AL20" s="1645"/>
      <c r="AM20" s="1645"/>
    </row>
    <row r="21" spans="1:40" s="1631" customFormat="1" ht="11.25" customHeight="1">
      <c r="A21" s="1640"/>
      <c r="B21" s="2651" t="s">
        <v>1281</v>
      </c>
      <c r="C21" s="1643"/>
      <c r="D21" s="1643"/>
      <c r="E21" s="1643"/>
      <c r="F21" s="1643"/>
      <c r="G21" s="1641"/>
      <c r="T21" s="1644"/>
      <c r="U21" s="1645"/>
      <c r="V21" s="1645"/>
      <c r="W21" s="1645"/>
      <c r="X21" s="1645"/>
      <c r="Y21" s="1645"/>
      <c r="Z21" s="1645"/>
      <c r="AG21" s="1644"/>
      <c r="AH21" s="1645"/>
      <c r="AI21" s="1645"/>
      <c r="AJ21" s="1645"/>
      <c r="AK21" s="1645"/>
      <c r="AL21" s="1645"/>
      <c r="AM21" s="1645"/>
    </row>
    <row r="22" spans="1:40" s="1631" customFormat="1" ht="5.15" customHeight="1">
      <c r="A22" s="1640"/>
      <c r="B22" s="2651"/>
      <c r="C22" s="1643"/>
      <c r="D22" s="1643"/>
      <c r="E22" s="1643"/>
      <c r="F22" s="1643"/>
      <c r="G22" s="1641"/>
      <c r="T22" s="1644"/>
      <c r="U22" s="1645"/>
      <c r="V22" s="1645"/>
      <c r="W22" s="1645"/>
      <c r="X22" s="1645"/>
      <c r="Y22" s="1645"/>
      <c r="Z22" s="1645"/>
      <c r="AG22" s="1644"/>
      <c r="AH22" s="1645"/>
      <c r="AI22" s="1645"/>
      <c r="AJ22" s="1645"/>
      <c r="AK22" s="1645"/>
      <c r="AL22" s="1645"/>
      <c r="AM22" s="1645"/>
    </row>
    <row r="23" spans="1:40" s="1631" customFormat="1" ht="11.25" customHeight="1">
      <c r="A23" s="2649" t="s">
        <v>730</v>
      </c>
      <c r="B23" s="2651" t="s">
        <v>1801</v>
      </c>
      <c r="C23" s="1643"/>
      <c r="D23" s="1643"/>
      <c r="E23" s="1643"/>
      <c r="F23" s="1643"/>
      <c r="G23" s="1641"/>
      <c r="T23" s="1644"/>
      <c r="U23" s="1645"/>
      <c r="V23" s="1645"/>
      <c r="W23" s="1645"/>
      <c r="X23" s="1645"/>
      <c r="Y23" s="1645"/>
      <c r="Z23" s="1645"/>
      <c r="AG23" s="1644"/>
      <c r="AH23" s="1645"/>
      <c r="AI23" s="1645"/>
      <c r="AJ23" s="1645"/>
      <c r="AK23" s="1645"/>
      <c r="AL23" s="1645"/>
      <c r="AM23" s="1645"/>
    </row>
    <row r="24" spans="1:40" s="1631" customFormat="1" ht="11.25" customHeight="1">
      <c r="A24" s="1646"/>
      <c r="B24" s="2651" t="s">
        <v>1282</v>
      </c>
      <c r="C24" s="1643"/>
      <c r="D24" s="1643"/>
      <c r="E24" s="1643"/>
      <c r="F24" s="1643"/>
      <c r="G24" s="1641"/>
      <c r="T24" s="1644"/>
      <c r="U24" s="1645"/>
      <c r="V24" s="1645"/>
      <c r="W24" s="1645"/>
      <c r="X24" s="1645"/>
      <c r="Y24" s="1645"/>
      <c r="Z24" s="1645"/>
      <c r="AG24" s="1644"/>
      <c r="AH24" s="1645"/>
      <c r="AI24" s="1645"/>
      <c r="AJ24" s="1645"/>
      <c r="AK24" s="1645"/>
      <c r="AL24" s="1645"/>
      <c r="AM24" s="1645"/>
    </row>
    <row r="25" spans="1:40" ht="11.25" customHeight="1">
      <c r="A25" s="1647"/>
      <c r="B25" s="1648"/>
      <c r="C25" s="1649"/>
      <c r="D25" s="1649"/>
      <c r="E25" s="1649"/>
      <c r="F25" s="1649"/>
      <c r="G25" s="1650"/>
      <c r="H25" s="1631"/>
      <c r="J25" s="1651"/>
      <c r="K25" s="1651"/>
      <c r="L25" s="1651"/>
      <c r="M25" s="1651"/>
      <c r="N25" s="1651"/>
      <c r="T25" s="1652"/>
      <c r="U25" s="1651"/>
      <c r="V25" s="1651"/>
      <c r="W25" s="1651"/>
      <c r="X25" s="1651"/>
      <c r="Y25" s="1651"/>
      <c r="Z25" s="1651"/>
      <c r="AG25" s="1652"/>
      <c r="AH25" s="1651"/>
      <c r="AI25" s="1651"/>
      <c r="AJ25" s="1651"/>
      <c r="AK25" s="1651"/>
      <c r="AL25" s="1651"/>
      <c r="AM25" s="1651"/>
    </row>
    <row r="26" spans="1:40" s="1631" customFormat="1" ht="11.25" customHeight="1">
      <c r="A26" s="1653" t="s">
        <v>704</v>
      </c>
      <c r="B26" s="1654" t="s">
        <v>509</v>
      </c>
      <c r="C26" s="1655"/>
      <c r="D26" s="1656" t="s">
        <v>1025</v>
      </c>
      <c r="E26" s="1657"/>
      <c r="F26" s="1658" t="s">
        <v>1026</v>
      </c>
      <c r="G26" s="1659" t="s">
        <v>704</v>
      </c>
      <c r="J26" s="1645"/>
      <c r="K26" s="1645"/>
      <c r="L26" s="1645"/>
      <c r="M26" s="1645"/>
      <c r="N26" s="1645"/>
      <c r="T26" s="1644"/>
      <c r="U26" s="1645"/>
      <c r="V26" s="1645"/>
      <c r="W26" s="1645"/>
      <c r="X26" s="1645"/>
      <c r="Y26" s="1645"/>
      <c r="Z26" s="1645"/>
      <c r="AG26" s="1644"/>
      <c r="AH26" s="1645"/>
      <c r="AI26" s="1645"/>
      <c r="AJ26" s="1645"/>
      <c r="AK26" s="1645"/>
      <c r="AL26" s="1645"/>
      <c r="AM26" s="1645"/>
    </row>
    <row r="27" spans="1:40" s="1631" customFormat="1" ht="11.25" customHeight="1">
      <c r="A27" s="1653" t="s">
        <v>750</v>
      </c>
      <c r="B27" s="1642"/>
      <c r="C27" s="1660"/>
      <c r="D27" s="1661" t="s">
        <v>720</v>
      </c>
      <c r="E27" s="1662" t="s">
        <v>455</v>
      </c>
      <c r="F27" s="1658" t="s">
        <v>456</v>
      </c>
      <c r="G27" s="1659" t="s">
        <v>750</v>
      </c>
      <c r="J27" s="1645"/>
      <c r="K27" s="1645"/>
      <c r="L27" s="1645"/>
      <c r="M27" s="1645"/>
      <c r="N27" s="1645"/>
      <c r="T27" s="1644"/>
      <c r="U27" s="1645"/>
      <c r="V27" s="1645"/>
      <c r="W27" s="1645"/>
      <c r="X27" s="1645"/>
      <c r="Y27" s="1645"/>
      <c r="Z27" s="1645"/>
      <c r="AG27" s="1644"/>
      <c r="AH27" s="1645"/>
      <c r="AI27" s="1645"/>
      <c r="AJ27" s="1645"/>
      <c r="AK27" s="1645"/>
      <c r="AL27" s="1645"/>
      <c r="AM27" s="1645"/>
    </row>
    <row r="28" spans="1:40" s="1631" customFormat="1" ht="11.25" customHeight="1">
      <c r="A28" s="1653"/>
      <c r="B28" s="1642"/>
      <c r="C28" s="1660"/>
      <c r="D28" s="1663" t="s">
        <v>639</v>
      </c>
      <c r="E28" s="1664" t="s">
        <v>639</v>
      </c>
      <c r="F28" s="1665" t="s">
        <v>457</v>
      </c>
      <c r="G28" s="1659"/>
      <c r="J28" s="1645"/>
      <c r="K28" s="1645"/>
      <c r="L28" s="1645"/>
      <c r="M28" s="1645"/>
      <c r="N28" s="1645"/>
      <c r="T28" s="1644"/>
      <c r="U28" s="1645"/>
      <c r="V28" s="1645"/>
      <c r="W28" s="1645"/>
      <c r="X28" s="1645"/>
      <c r="Y28" s="1645"/>
      <c r="Z28" s="1645"/>
      <c r="AG28" s="1644"/>
      <c r="AH28" s="1645"/>
      <c r="AI28" s="1645"/>
      <c r="AJ28" s="1645"/>
      <c r="AK28" s="1645"/>
      <c r="AL28" s="1645"/>
      <c r="AM28" s="1645"/>
    </row>
    <row r="29" spans="1:40" s="1631" customFormat="1" ht="11.25" customHeight="1">
      <c r="A29" s="1666"/>
      <c r="B29" s="1667" t="s">
        <v>756</v>
      </c>
      <c r="C29" s="1668"/>
      <c r="D29" s="1669" t="s">
        <v>757</v>
      </c>
      <c r="E29" s="1657" t="s">
        <v>640</v>
      </c>
      <c r="F29" s="1670" t="s">
        <v>641</v>
      </c>
      <c r="G29" s="1671" t="s">
        <v>1200</v>
      </c>
      <c r="J29" s="1645"/>
      <c r="K29" s="1645"/>
      <c r="L29" s="1645"/>
      <c r="M29" s="1645"/>
      <c r="N29" s="1645"/>
      <c r="T29" s="1644"/>
      <c r="U29" s="1645"/>
      <c r="V29" s="1645"/>
      <c r="W29" s="1645"/>
      <c r="X29" s="1645"/>
      <c r="Y29" s="1645"/>
      <c r="Z29" s="1645"/>
      <c r="AG29" s="1644"/>
      <c r="AH29" s="1645"/>
      <c r="AI29" s="1645"/>
      <c r="AJ29" s="1645"/>
      <c r="AK29" s="1645"/>
      <c r="AL29" s="1645"/>
      <c r="AM29" s="1645"/>
      <c r="AN29" s="1645"/>
    </row>
    <row r="30" spans="1:40" s="1631" customFormat="1" ht="11.25" customHeight="1">
      <c r="A30" s="1672"/>
      <c r="B30" s="1654" t="s">
        <v>1030</v>
      </c>
      <c r="C30" s="1660"/>
      <c r="D30" s="1673" t="s">
        <v>1200</v>
      </c>
      <c r="E30" s="1674"/>
      <c r="F30" s="1675"/>
      <c r="G30" s="1635"/>
      <c r="J30" s="1645"/>
      <c r="K30" s="1645"/>
      <c r="L30" s="1645"/>
      <c r="M30" s="1645"/>
      <c r="N30" s="1645"/>
      <c r="T30" s="1644"/>
      <c r="U30" s="1645"/>
      <c r="V30" s="1645"/>
      <c r="W30" s="1645"/>
      <c r="X30" s="1645"/>
      <c r="Y30" s="1645"/>
      <c r="Z30" s="1645"/>
      <c r="AG30" s="1644"/>
      <c r="AH30" s="1645"/>
      <c r="AI30" s="1645"/>
      <c r="AJ30" s="1645"/>
      <c r="AK30" s="1645"/>
      <c r="AL30" s="1645"/>
      <c r="AM30" s="1645"/>
    </row>
    <row r="31" spans="1:40" s="1631" customFormat="1" ht="11.25" customHeight="1">
      <c r="A31" s="1676">
        <v>1</v>
      </c>
      <c r="B31" s="1677" t="s">
        <v>158</v>
      </c>
      <c r="C31" s="1678"/>
      <c r="D31" s="2342" t="s">
        <v>1200</v>
      </c>
      <c r="E31" s="2343" t="s">
        <v>1200</v>
      </c>
      <c r="F31" s="2344" t="s">
        <v>1200</v>
      </c>
      <c r="G31" s="1679"/>
      <c r="J31" s="1645"/>
      <c r="K31" s="1645"/>
      <c r="L31" s="1645"/>
      <c r="M31" s="1645"/>
      <c r="N31" s="1645"/>
      <c r="T31" s="1644"/>
      <c r="U31" s="1645"/>
      <c r="V31" s="1645"/>
      <c r="W31" s="1645"/>
      <c r="X31" s="1645"/>
      <c r="Y31" s="1645"/>
      <c r="Z31" s="1645"/>
      <c r="AG31" s="1644"/>
      <c r="AH31" s="1645"/>
    </row>
    <row r="32" spans="1:40" s="1631" customFormat="1" ht="11.25" customHeight="1">
      <c r="A32" s="1676">
        <v>2</v>
      </c>
      <c r="B32" s="1677" t="s">
        <v>159</v>
      </c>
      <c r="C32" s="1678"/>
      <c r="D32" s="2342" t="s">
        <v>1200</v>
      </c>
      <c r="E32" s="2343" t="s">
        <v>1200</v>
      </c>
      <c r="F32" s="2344" t="s">
        <v>1200</v>
      </c>
      <c r="G32" s="1679"/>
      <c r="J32" s="1645"/>
      <c r="K32" s="1645"/>
      <c r="L32" s="1645"/>
      <c r="M32" s="1645"/>
      <c r="N32" s="1645"/>
      <c r="O32" s="1645"/>
      <c r="T32" s="1644"/>
      <c r="U32" s="1645"/>
      <c r="V32" s="1645"/>
      <c r="W32" s="1645"/>
      <c r="X32" s="1645"/>
      <c r="Y32" s="1645"/>
      <c r="Z32" s="1645"/>
      <c r="AA32" s="1645"/>
      <c r="AG32" s="1644"/>
      <c r="AH32" s="1645"/>
    </row>
    <row r="33" spans="1:34" s="1631" customFormat="1" ht="11.25" customHeight="1">
      <c r="A33" s="1676">
        <v>3</v>
      </c>
      <c r="B33" s="1677" t="s">
        <v>160</v>
      </c>
      <c r="C33" s="1678"/>
      <c r="D33" s="2342" t="s">
        <v>1200</v>
      </c>
      <c r="E33" s="2343" t="s">
        <v>1200</v>
      </c>
      <c r="F33" s="2344" t="s">
        <v>1200</v>
      </c>
      <c r="G33" s="1679"/>
      <c r="J33" s="1645"/>
      <c r="K33" s="1645"/>
      <c r="L33" s="1645"/>
      <c r="M33" s="1645"/>
      <c r="N33" s="1645"/>
      <c r="O33" s="1645"/>
      <c r="T33" s="1644"/>
      <c r="U33" s="1645"/>
      <c r="V33" s="1645"/>
      <c r="W33" s="1645"/>
      <c r="X33" s="1645"/>
      <c r="Y33" s="1645"/>
      <c r="Z33" s="1645"/>
      <c r="AA33" s="1645"/>
      <c r="AG33" s="1644"/>
      <c r="AH33" s="1645"/>
    </row>
    <row r="34" spans="1:34" s="1631" customFormat="1" ht="11.25" customHeight="1">
      <c r="A34" s="1676">
        <v>4</v>
      </c>
      <c r="B34" s="1677" t="s">
        <v>1659</v>
      </c>
      <c r="C34" s="1678"/>
      <c r="D34" s="2342" t="s">
        <v>1200</v>
      </c>
      <c r="E34" s="2343" t="s">
        <v>1200</v>
      </c>
      <c r="F34" s="2344" t="s">
        <v>1200</v>
      </c>
      <c r="G34" s="1679"/>
      <c r="J34" s="1645"/>
      <c r="K34" s="1645"/>
      <c r="L34" s="1645"/>
      <c r="M34" s="1645"/>
      <c r="N34" s="1645"/>
      <c r="O34" s="1645"/>
      <c r="T34" s="1644"/>
      <c r="U34" s="1645"/>
      <c r="V34" s="1645"/>
      <c r="W34" s="1645"/>
      <c r="X34" s="1645"/>
      <c r="Y34" s="1645"/>
      <c r="Z34" s="1645"/>
      <c r="AA34" s="1645"/>
      <c r="AG34" s="1644"/>
      <c r="AH34" s="1645"/>
    </row>
    <row r="35" spans="1:34" s="1631" customFormat="1" ht="11.25" customHeight="1">
      <c r="A35" s="1676">
        <v>5</v>
      </c>
      <c r="B35" s="1677" t="s">
        <v>161</v>
      </c>
      <c r="C35" s="1678"/>
      <c r="D35" s="2342" t="s">
        <v>1200</v>
      </c>
      <c r="E35" s="2343" t="s">
        <v>1200</v>
      </c>
      <c r="F35" s="2344" t="s">
        <v>1200</v>
      </c>
      <c r="G35" s="1679"/>
      <c r="J35" s="1645"/>
      <c r="K35" s="1645"/>
      <c r="L35" s="1645"/>
      <c r="M35" s="1645"/>
      <c r="N35" s="1645"/>
      <c r="O35" s="1645"/>
      <c r="T35" s="1644"/>
      <c r="U35" s="1645"/>
      <c r="V35" s="1645"/>
      <c r="W35" s="1645"/>
      <c r="X35" s="1645"/>
      <c r="Y35" s="1645"/>
      <c r="Z35" s="1645"/>
      <c r="AA35" s="1645"/>
      <c r="AG35" s="1644"/>
      <c r="AH35" s="1645"/>
    </row>
    <row r="36" spans="1:34" s="1631" customFormat="1" ht="11.25" customHeight="1">
      <c r="A36" s="1676">
        <v>6</v>
      </c>
      <c r="B36" s="1677" t="s">
        <v>162</v>
      </c>
      <c r="C36" s="1678"/>
      <c r="D36" s="2342" t="s">
        <v>1200</v>
      </c>
      <c r="E36" s="2343" t="s">
        <v>1200</v>
      </c>
      <c r="F36" s="2344" t="s">
        <v>1200</v>
      </c>
      <c r="G36" s="1679"/>
      <c r="J36" s="1645"/>
      <c r="K36" s="1645"/>
      <c r="L36" s="1645"/>
      <c r="M36" s="1645"/>
      <c r="N36" s="1645"/>
      <c r="O36" s="1645"/>
      <c r="T36" s="1644"/>
      <c r="U36" s="1645"/>
      <c r="V36" s="1645"/>
      <c r="W36" s="1645"/>
      <c r="X36" s="1645"/>
      <c r="Y36" s="1645"/>
      <c r="Z36" s="1645"/>
      <c r="AA36" s="1645"/>
      <c r="AG36" s="1644"/>
      <c r="AH36" s="1645"/>
    </row>
    <row r="37" spans="1:34" s="1631" customFormat="1" ht="11.25" customHeight="1">
      <c r="A37" s="1676">
        <v>7</v>
      </c>
      <c r="B37" s="1677" t="s">
        <v>1660</v>
      </c>
      <c r="C37" s="1678"/>
      <c r="D37" s="2342" t="s">
        <v>1200</v>
      </c>
      <c r="E37" s="2343" t="s">
        <v>1200</v>
      </c>
      <c r="F37" s="2344" t="s">
        <v>1200</v>
      </c>
      <c r="G37" s="1679"/>
      <c r="J37" s="1645"/>
      <c r="K37" s="1645"/>
      <c r="L37" s="1645"/>
      <c r="M37" s="1645"/>
      <c r="N37" s="1645"/>
      <c r="O37" s="1645"/>
      <c r="T37" s="1644"/>
      <c r="U37" s="1645"/>
      <c r="V37" s="1645"/>
      <c r="W37" s="1645"/>
      <c r="X37" s="1645"/>
      <c r="Y37" s="1645"/>
      <c r="Z37" s="1645"/>
      <c r="AA37" s="1645"/>
      <c r="AG37" s="1644"/>
      <c r="AH37" s="1645"/>
    </row>
    <row r="38" spans="1:34" s="1631" customFormat="1" ht="11.25" customHeight="1">
      <c r="A38" s="1676">
        <v>8</v>
      </c>
      <c r="B38" s="1677" t="s">
        <v>494</v>
      </c>
      <c r="C38" s="1678"/>
      <c r="D38" s="2342" t="s">
        <v>1200</v>
      </c>
      <c r="E38" s="2343" t="s">
        <v>1200</v>
      </c>
      <c r="F38" s="2344" t="s">
        <v>1200</v>
      </c>
      <c r="G38" s="1679"/>
      <c r="J38" s="1645"/>
      <c r="K38" s="1645"/>
      <c r="L38" s="1645"/>
      <c r="M38" s="1645"/>
      <c r="N38" s="1645"/>
      <c r="O38" s="1645"/>
      <c r="T38" s="1644"/>
      <c r="U38" s="1645"/>
      <c r="V38" s="1645"/>
      <c r="W38" s="1645"/>
      <c r="X38" s="1645"/>
      <c r="Y38" s="1645"/>
      <c r="Z38" s="1645"/>
      <c r="AA38" s="1645"/>
      <c r="AG38" s="1644"/>
      <c r="AH38" s="1645"/>
    </row>
    <row r="39" spans="1:34" s="1631" customFormat="1" ht="11.25" customHeight="1">
      <c r="A39" s="1676">
        <v>9</v>
      </c>
      <c r="B39" s="1677" t="s">
        <v>1283</v>
      </c>
      <c r="C39" s="1678"/>
      <c r="D39" s="2342" t="s">
        <v>1200</v>
      </c>
      <c r="E39" s="2343"/>
      <c r="F39" s="2344" t="s">
        <v>1200</v>
      </c>
      <c r="G39" s="1679"/>
      <c r="J39" s="1645"/>
      <c r="K39" s="1645"/>
      <c r="L39" s="1645"/>
      <c r="M39" s="1645"/>
      <c r="N39" s="1645"/>
      <c r="O39" s="1645"/>
      <c r="T39" s="1644"/>
      <c r="U39" s="1645"/>
      <c r="V39" s="1645"/>
      <c r="W39" s="1645"/>
      <c r="X39" s="1645"/>
      <c r="Y39" s="1645"/>
      <c r="Z39" s="1645"/>
      <c r="AA39" s="1645"/>
      <c r="AG39" s="1644"/>
      <c r="AH39" s="1645"/>
    </row>
    <row r="40" spans="1:34" s="1631" customFormat="1" ht="11.25" customHeight="1">
      <c r="A40" s="1676">
        <v>10</v>
      </c>
      <c r="B40" s="1677" t="s">
        <v>1284</v>
      </c>
      <c r="C40" s="1678"/>
      <c r="D40" s="2717" t="s">
        <v>1285</v>
      </c>
      <c r="E40" s="2718"/>
      <c r="F40" s="2719"/>
      <c r="G40" s="1679"/>
      <c r="J40" s="1645"/>
      <c r="K40" s="1645"/>
      <c r="L40" s="1645"/>
      <c r="M40" s="1645"/>
      <c r="N40" s="1645"/>
      <c r="O40" s="1645"/>
      <c r="T40" s="1644"/>
      <c r="U40" s="1645"/>
      <c r="V40" s="1645"/>
      <c r="W40" s="1645"/>
      <c r="X40" s="1645"/>
      <c r="Y40" s="1645"/>
      <c r="Z40" s="1645"/>
      <c r="AA40" s="1645"/>
      <c r="AG40" s="1644"/>
      <c r="AH40" s="1645"/>
    </row>
    <row r="41" spans="1:34" s="1631" customFormat="1" ht="11.25" customHeight="1">
      <c r="A41" s="1676">
        <v>11</v>
      </c>
      <c r="B41" s="1677" t="s">
        <v>495</v>
      </c>
      <c r="C41" s="1678"/>
      <c r="D41" s="2342" t="s">
        <v>1200</v>
      </c>
      <c r="E41" s="2343" t="s">
        <v>1200</v>
      </c>
      <c r="F41" s="2344" t="s">
        <v>1200</v>
      </c>
      <c r="G41" s="1679"/>
      <c r="J41" s="1645"/>
      <c r="K41" s="1645"/>
      <c r="L41" s="1645"/>
      <c r="M41" s="1645"/>
      <c r="N41" s="1645"/>
      <c r="O41" s="1645"/>
      <c r="T41" s="1644"/>
      <c r="U41" s="1645"/>
      <c r="V41" s="1645"/>
      <c r="W41" s="1645"/>
      <c r="X41" s="1645"/>
      <c r="Y41" s="1645"/>
      <c r="Z41" s="1645"/>
      <c r="AA41" s="1645"/>
      <c r="AG41" s="1644"/>
      <c r="AH41" s="1645"/>
    </row>
    <row r="42" spans="1:34" s="1631" customFormat="1" ht="11.25" customHeight="1">
      <c r="A42" s="1676">
        <v>12</v>
      </c>
      <c r="B42" s="1677" t="s">
        <v>496</v>
      </c>
      <c r="C42" s="1678"/>
      <c r="D42" s="2342" t="s">
        <v>1200</v>
      </c>
      <c r="E42" s="2343" t="s">
        <v>1200</v>
      </c>
      <c r="F42" s="2344" t="s">
        <v>1200</v>
      </c>
      <c r="G42" s="1679"/>
      <c r="J42" s="1645"/>
      <c r="K42" s="1645"/>
      <c r="L42" s="1645"/>
      <c r="M42" s="1645"/>
      <c r="N42" s="1645"/>
      <c r="O42" s="1645"/>
      <c r="T42" s="1644"/>
      <c r="U42" s="1645"/>
      <c r="V42" s="1645"/>
      <c r="W42" s="1645"/>
      <c r="X42" s="1645"/>
      <c r="Y42" s="1645"/>
      <c r="Z42" s="1645"/>
      <c r="AA42" s="1645"/>
      <c r="AG42" s="1644"/>
      <c r="AH42" s="1645"/>
    </row>
    <row r="43" spans="1:34" s="1631" customFormat="1" ht="11.25" customHeight="1">
      <c r="A43" s="1676">
        <v>13</v>
      </c>
      <c r="B43" s="1677" t="s">
        <v>497</v>
      </c>
      <c r="C43" s="1678"/>
      <c r="D43" s="2342" t="s">
        <v>1200</v>
      </c>
      <c r="E43" s="2343" t="s">
        <v>1200</v>
      </c>
      <c r="F43" s="2344" t="s">
        <v>1200</v>
      </c>
      <c r="G43" s="1679"/>
      <c r="J43" s="1645"/>
      <c r="K43" s="1645"/>
      <c r="L43" s="1645"/>
      <c r="M43" s="1645"/>
      <c r="N43" s="1645"/>
      <c r="O43" s="1645"/>
      <c r="T43" s="1644"/>
      <c r="U43" s="1645"/>
      <c r="V43" s="1645"/>
      <c r="W43" s="1645"/>
      <c r="X43" s="1645"/>
      <c r="Y43" s="1645"/>
      <c r="Z43" s="1645"/>
      <c r="AA43" s="1645"/>
      <c r="AG43" s="1644"/>
      <c r="AH43" s="1645"/>
    </row>
    <row r="44" spans="1:34" s="1631" customFormat="1" ht="11.25" customHeight="1">
      <c r="A44" s="1676">
        <v>14</v>
      </c>
      <c r="B44" s="1677" t="s">
        <v>150</v>
      </c>
      <c r="C44" s="1678"/>
      <c r="D44" s="2342" t="s">
        <v>1200</v>
      </c>
      <c r="E44" s="2343" t="s">
        <v>1200</v>
      </c>
      <c r="F44" s="2344" t="s">
        <v>1200</v>
      </c>
      <c r="G44" s="1679"/>
      <c r="J44" s="1645"/>
      <c r="K44" s="1645"/>
      <c r="L44" s="1645"/>
      <c r="M44" s="1645"/>
      <c r="N44" s="1645"/>
      <c r="O44" s="1645"/>
      <c r="T44" s="1644"/>
      <c r="U44" s="1645"/>
      <c r="V44" s="1645"/>
      <c r="W44" s="1645"/>
      <c r="X44" s="1645"/>
      <c r="Y44" s="1645"/>
      <c r="Z44" s="1645"/>
      <c r="AA44" s="1645"/>
      <c r="AG44" s="1644"/>
      <c r="AH44" s="1645"/>
    </row>
    <row r="45" spans="1:34" s="1631" customFormat="1" ht="11.25" customHeight="1">
      <c r="A45" s="1676">
        <v>15</v>
      </c>
      <c r="B45" s="1677" t="s">
        <v>498</v>
      </c>
      <c r="C45" s="1678"/>
      <c r="D45" s="2342" t="s">
        <v>1200</v>
      </c>
      <c r="E45" s="2343" t="s">
        <v>1200</v>
      </c>
      <c r="F45" s="2344" t="s">
        <v>1200</v>
      </c>
      <c r="G45" s="1679"/>
      <c r="J45" s="1645"/>
      <c r="K45" s="1645"/>
      <c r="L45" s="1645"/>
      <c r="M45" s="1645"/>
      <c r="N45" s="1645"/>
      <c r="O45" s="1645"/>
      <c r="T45" s="1644"/>
      <c r="U45" s="1645"/>
      <c r="V45" s="1645"/>
      <c r="W45" s="1645"/>
      <c r="X45" s="1645"/>
      <c r="Y45" s="1645"/>
      <c r="Z45" s="1645"/>
      <c r="AA45" s="1645"/>
      <c r="AG45" s="1644"/>
      <c r="AH45" s="1645"/>
    </row>
    <row r="46" spans="1:34" s="1631" customFormat="1" ht="11.25" customHeight="1">
      <c r="A46" s="1676">
        <v>16</v>
      </c>
      <c r="B46" s="1677" t="s">
        <v>151</v>
      </c>
      <c r="C46" s="1678"/>
      <c r="D46" s="2342" t="s">
        <v>1200</v>
      </c>
      <c r="E46" s="2343" t="s">
        <v>1200</v>
      </c>
      <c r="F46" s="2344" t="s">
        <v>1200</v>
      </c>
      <c r="G46" s="1679"/>
      <c r="J46" s="1645"/>
      <c r="K46" s="1645"/>
      <c r="L46" s="1645"/>
      <c r="M46" s="1645"/>
      <c r="N46" s="1645"/>
      <c r="O46" s="1645"/>
      <c r="T46" s="1644"/>
      <c r="U46" s="1645"/>
      <c r="V46" s="1645"/>
      <c r="W46" s="1645"/>
      <c r="X46" s="1645"/>
      <c r="Y46" s="1645"/>
      <c r="Z46" s="1645"/>
      <c r="AA46" s="1645"/>
      <c r="AG46" s="1644"/>
      <c r="AH46" s="1645"/>
    </row>
    <row r="47" spans="1:34" s="1631" customFormat="1" ht="11.25" customHeight="1">
      <c r="A47" s="1676">
        <v>17</v>
      </c>
      <c r="B47" s="1677" t="s">
        <v>152</v>
      </c>
      <c r="C47" s="1678"/>
      <c r="D47" s="2342" t="s">
        <v>1200</v>
      </c>
      <c r="E47" s="2343" t="s">
        <v>1200</v>
      </c>
      <c r="F47" s="2344" t="s">
        <v>1200</v>
      </c>
      <c r="G47" s="1679"/>
      <c r="J47" s="1645"/>
      <c r="K47" s="1645"/>
      <c r="L47" s="1645"/>
      <c r="M47" s="1645"/>
      <c r="N47" s="1645"/>
      <c r="O47" s="1645"/>
      <c r="T47" s="1644"/>
      <c r="U47" s="1645"/>
      <c r="V47" s="1645"/>
      <c r="W47" s="1645"/>
      <c r="X47" s="1645"/>
      <c r="Y47" s="1645"/>
      <c r="Z47" s="1645"/>
      <c r="AA47" s="1645"/>
      <c r="AG47" s="1644"/>
      <c r="AH47" s="1645"/>
    </row>
    <row r="48" spans="1:34" s="1631" customFormat="1" ht="11.25" customHeight="1">
      <c r="A48" s="1676">
        <v>18</v>
      </c>
      <c r="B48" s="1677" t="s">
        <v>499</v>
      </c>
      <c r="C48" s="1678"/>
      <c r="D48" s="2342" t="s">
        <v>1200</v>
      </c>
      <c r="E48" s="2343" t="s">
        <v>1200</v>
      </c>
      <c r="F48" s="2344" t="s">
        <v>1200</v>
      </c>
      <c r="G48" s="1679"/>
      <c r="J48" s="1645"/>
      <c r="K48" s="1645"/>
      <c r="L48" s="1645"/>
      <c r="M48" s="1645"/>
      <c r="N48" s="1645"/>
      <c r="O48" s="1645"/>
      <c r="T48" s="1644"/>
      <c r="U48" s="1645"/>
      <c r="V48" s="1645"/>
      <c r="W48" s="1645"/>
      <c r="X48" s="1645"/>
      <c r="Y48" s="1645"/>
      <c r="Z48" s="1645"/>
      <c r="AA48" s="1645"/>
      <c r="AG48" s="1644"/>
      <c r="AH48" s="1645"/>
    </row>
    <row r="49" spans="1:34" s="1631" customFormat="1" ht="11.25" customHeight="1">
      <c r="A49" s="1676">
        <v>19</v>
      </c>
      <c r="B49" s="1677" t="s">
        <v>1683</v>
      </c>
      <c r="C49" s="1678"/>
      <c r="D49" s="2342" t="s">
        <v>1200</v>
      </c>
      <c r="E49" s="2343" t="s">
        <v>1200</v>
      </c>
      <c r="F49" s="2344" t="s">
        <v>1200</v>
      </c>
      <c r="G49" s="1679"/>
      <c r="J49" s="1645"/>
      <c r="K49" s="1645"/>
      <c r="L49" s="1645"/>
      <c r="M49" s="1645"/>
      <c r="N49" s="1645"/>
      <c r="O49" s="1645"/>
      <c r="T49" s="1644"/>
      <c r="U49" s="1645"/>
      <c r="V49" s="1645"/>
      <c r="W49" s="1645"/>
      <c r="X49" s="1645"/>
      <c r="Y49" s="1645"/>
      <c r="Z49" s="1645"/>
      <c r="AA49" s="1645"/>
      <c r="AG49" s="1644"/>
      <c r="AH49" s="1645"/>
    </row>
    <row r="50" spans="1:34" s="1631" customFormat="1" ht="11.25" customHeight="1">
      <c r="A50" s="1676">
        <v>20</v>
      </c>
      <c r="B50" s="1677" t="s">
        <v>153</v>
      </c>
      <c r="C50" s="1678"/>
      <c r="D50" s="2342" t="s">
        <v>1200</v>
      </c>
      <c r="E50" s="2343" t="s">
        <v>1200</v>
      </c>
      <c r="F50" s="2344" t="s">
        <v>1200</v>
      </c>
      <c r="G50" s="1679"/>
      <c r="J50" s="1645"/>
      <c r="K50" s="1645"/>
      <c r="L50" s="1645"/>
      <c r="M50" s="1645"/>
      <c r="N50" s="1645"/>
      <c r="O50" s="1645"/>
      <c r="T50" s="1644"/>
      <c r="U50" s="1645"/>
      <c r="V50" s="1645"/>
      <c r="W50" s="1645"/>
      <c r="X50" s="1645"/>
      <c r="Y50" s="1645"/>
      <c r="Z50" s="1645"/>
      <c r="AA50" s="1645"/>
      <c r="AG50" s="1644"/>
      <c r="AH50" s="1645"/>
    </row>
    <row r="51" spans="1:34" s="1631" customFormat="1" ht="11.25" customHeight="1">
      <c r="A51" s="1676">
        <v>21</v>
      </c>
      <c r="B51" s="1677" t="s">
        <v>500</v>
      </c>
      <c r="C51" s="1678"/>
      <c r="D51" s="2342" t="s">
        <v>1200</v>
      </c>
      <c r="E51" s="2343" t="s">
        <v>1200</v>
      </c>
      <c r="F51" s="2344" t="s">
        <v>1200</v>
      </c>
      <c r="G51" s="1679"/>
      <c r="J51" s="1645"/>
      <c r="K51" s="1645"/>
      <c r="L51" s="1645"/>
      <c r="M51" s="1645"/>
      <c r="N51" s="1645"/>
      <c r="O51" s="1645"/>
      <c r="T51" s="1644"/>
      <c r="U51" s="1645"/>
      <c r="V51" s="1645"/>
      <c r="W51" s="1645"/>
      <c r="X51" s="1645"/>
      <c r="Y51" s="1645"/>
      <c r="Z51" s="1645"/>
      <c r="AA51" s="1645"/>
      <c r="AG51" s="1644"/>
      <c r="AH51" s="1645"/>
    </row>
    <row r="52" spans="1:34" s="1631" customFormat="1" ht="11.25" customHeight="1">
      <c r="A52" s="1676">
        <v>22</v>
      </c>
      <c r="B52" s="1677" t="s">
        <v>819</v>
      </c>
      <c r="C52" s="1678"/>
      <c r="D52" s="2342" t="s">
        <v>1200</v>
      </c>
      <c r="E52" s="2343" t="s">
        <v>1200</v>
      </c>
      <c r="F52" s="2344" t="s">
        <v>1200</v>
      </c>
      <c r="G52" s="1679"/>
      <c r="J52" s="1645"/>
      <c r="K52" s="1645"/>
      <c r="L52" s="1645"/>
      <c r="M52" s="1645"/>
      <c r="N52" s="1645"/>
      <c r="O52" s="1645"/>
      <c r="T52" s="1644"/>
      <c r="U52" s="1645"/>
      <c r="V52" s="1645"/>
      <c r="W52" s="1645"/>
      <c r="X52" s="1645"/>
      <c r="Y52" s="1645"/>
      <c r="Z52" s="1645"/>
      <c r="AA52" s="1645"/>
      <c r="AG52" s="1644"/>
      <c r="AH52" s="1645"/>
    </row>
    <row r="53" spans="1:34" s="1631" customFormat="1" ht="11.25" customHeight="1">
      <c r="A53" s="1676">
        <v>23</v>
      </c>
      <c r="B53" s="1677" t="s">
        <v>501</v>
      </c>
      <c r="C53" s="1678"/>
      <c r="D53" s="2342" t="s">
        <v>1200</v>
      </c>
      <c r="E53" s="2343" t="s">
        <v>1200</v>
      </c>
      <c r="F53" s="2344" t="s">
        <v>1200</v>
      </c>
      <c r="G53" s="1679"/>
      <c r="J53" s="1645"/>
      <c r="K53" s="1645"/>
      <c r="L53" s="1645"/>
      <c r="M53" s="1645"/>
      <c r="N53" s="1645"/>
      <c r="O53" s="1645"/>
      <c r="T53" s="1644"/>
      <c r="U53" s="1645"/>
      <c r="V53" s="1645"/>
      <c r="W53" s="1645"/>
      <c r="X53" s="1645"/>
      <c r="Y53" s="1645"/>
      <c r="Z53" s="1645"/>
      <c r="AA53" s="1645"/>
      <c r="AG53" s="1644"/>
      <c r="AH53" s="1645"/>
    </row>
    <row r="54" spans="1:34" s="1631" customFormat="1" ht="11.25" customHeight="1">
      <c r="A54" s="1676">
        <v>24</v>
      </c>
      <c r="B54" s="1677" t="s">
        <v>502</v>
      </c>
      <c r="C54" s="1678"/>
      <c r="D54" s="2342" t="s">
        <v>1200</v>
      </c>
      <c r="E54" s="2343" t="s">
        <v>1200</v>
      </c>
      <c r="F54" s="2344" t="s">
        <v>1200</v>
      </c>
      <c r="G54" s="1679"/>
      <c r="J54" s="1645"/>
      <c r="K54" s="1645"/>
      <c r="L54" s="1645"/>
      <c r="M54" s="1645"/>
      <c r="N54" s="1645"/>
      <c r="O54" s="1645"/>
      <c r="T54" s="1644"/>
      <c r="U54" s="1645"/>
      <c r="V54" s="1645"/>
      <c r="W54" s="1645"/>
      <c r="X54" s="1645"/>
      <c r="Y54" s="1645"/>
      <c r="Z54" s="1645"/>
      <c r="AA54" s="1645"/>
      <c r="AG54" s="1644"/>
      <c r="AH54" s="1645"/>
    </row>
    <row r="55" spans="1:34" s="1631" customFormat="1" ht="11.25" customHeight="1">
      <c r="A55" s="1676">
        <v>25</v>
      </c>
      <c r="B55" s="1677" t="s">
        <v>1662</v>
      </c>
      <c r="C55" s="1678"/>
      <c r="D55" s="2342" t="s">
        <v>1200</v>
      </c>
      <c r="E55" s="2343" t="s">
        <v>1200</v>
      </c>
      <c r="F55" s="2344" t="s">
        <v>1200</v>
      </c>
      <c r="G55" s="1679"/>
      <c r="J55" s="1645"/>
      <c r="K55" s="1645"/>
      <c r="L55" s="1645"/>
      <c r="M55" s="1645"/>
      <c r="N55" s="1645"/>
      <c r="O55" s="1645"/>
      <c r="T55" s="1644"/>
      <c r="U55" s="1645"/>
      <c r="V55" s="1645"/>
      <c r="W55" s="1645"/>
      <c r="X55" s="1645"/>
      <c r="Y55" s="1645"/>
      <c r="Z55" s="1645"/>
      <c r="AA55" s="1645"/>
      <c r="AG55" s="1644"/>
      <c r="AH55" s="1645"/>
    </row>
    <row r="56" spans="1:34" s="1631" customFormat="1" ht="11.25" customHeight="1">
      <c r="A56" s="1676">
        <v>26</v>
      </c>
      <c r="B56" s="1677" t="s">
        <v>820</v>
      </c>
      <c r="C56" s="1678"/>
      <c r="D56" s="2342" t="s">
        <v>1200</v>
      </c>
      <c r="E56" s="2343" t="s">
        <v>1200</v>
      </c>
      <c r="F56" s="2344" t="s">
        <v>1200</v>
      </c>
      <c r="G56" s="1679"/>
      <c r="J56" s="1645"/>
      <c r="K56" s="1645"/>
      <c r="L56" s="1645"/>
      <c r="M56" s="1645"/>
      <c r="N56" s="1645"/>
      <c r="O56" s="1645"/>
      <c r="T56" s="1644"/>
      <c r="U56" s="1645"/>
      <c r="V56" s="1645"/>
      <c r="W56" s="1645"/>
      <c r="X56" s="1645"/>
      <c r="Y56" s="1645"/>
      <c r="Z56" s="1645"/>
      <c r="AA56" s="1645"/>
      <c r="AG56" s="1644"/>
      <c r="AH56" s="1645"/>
    </row>
    <row r="57" spans="1:34" s="1631" customFormat="1" ht="11.25" customHeight="1">
      <c r="A57" s="1676">
        <v>27</v>
      </c>
      <c r="B57" s="1677" t="s">
        <v>841</v>
      </c>
      <c r="C57" s="1678"/>
      <c r="D57" s="2342" t="s">
        <v>1200</v>
      </c>
      <c r="E57" s="2343" t="s">
        <v>1200</v>
      </c>
      <c r="F57" s="2344" t="s">
        <v>1200</v>
      </c>
      <c r="G57" s="1679"/>
      <c r="J57" s="1645"/>
      <c r="K57" s="1645"/>
      <c r="L57" s="1645"/>
      <c r="M57" s="1645"/>
      <c r="N57" s="1645"/>
      <c r="O57" s="1645"/>
      <c r="T57" s="1644"/>
      <c r="U57" s="1645"/>
      <c r="V57" s="1645"/>
      <c r="W57" s="1645"/>
      <c r="X57" s="1645"/>
      <c r="Y57" s="1645"/>
      <c r="Z57" s="1645"/>
      <c r="AA57" s="1645"/>
      <c r="AG57" s="1644"/>
      <c r="AH57" s="1645"/>
    </row>
    <row r="58" spans="1:34" s="1631" customFormat="1" ht="11.25" customHeight="1">
      <c r="A58" s="1676">
        <v>28</v>
      </c>
      <c r="B58" s="1677" t="s">
        <v>842</v>
      </c>
      <c r="C58" s="1678"/>
      <c r="D58" s="2342" t="s">
        <v>1200</v>
      </c>
      <c r="E58" s="2343" t="s">
        <v>1200</v>
      </c>
      <c r="F58" s="2344" t="s">
        <v>1200</v>
      </c>
      <c r="G58" s="1679"/>
      <c r="J58" s="1645"/>
      <c r="K58" s="1645"/>
      <c r="L58" s="1645"/>
      <c r="M58" s="1645"/>
      <c r="N58" s="1645"/>
      <c r="O58" s="1645"/>
      <c r="T58" s="1644"/>
      <c r="U58" s="1645"/>
      <c r="V58" s="1645"/>
      <c r="W58" s="1645"/>
      <c r="X58" s="1645"/>
      <c r="Y58" s="1645"/>
      <c r="Z58" s="1645"/>
      <c r="AA58" s="1645"/>
      <c r="AG58" s="1644"/>
      <c r="AH58" s="1645"/>
    </row>
    <row r="59" spans="1:34" s="1631" customFormat="1" ht="12.75" customHeight="1" thickBot="1">
      <c r="A59" s="1680">
        <v>29</v>
      </c>
      <c r="B59" s="1681" t="s">
        <v>421</v>
      </c>
      <c r="C59" s="1682"/>
      <c r="D59" s="2345" t="s">
        <v>1200</v>
      </c>
      <c r="E59" s="2346" t="s">
        <v>1200</v>
      </c>
      <c r="F59" s="2347" t="s">
        <v>1200</v>
      </c>
      <c r="G59" s="1683"/>
      <c r="J59" s="1645"/>
      <c r="K59" s="1645"/>
      <c r="L59" s="1645"/>
      <c r="M59" s="1645"/>
      <c r="N59" s="1645"/>
      <c r="O59" s="1645"/>
      <c r="T59" s="1645"/>
      <c r="U59" s="1645"/>
      <c r="V59" s="1645"/>
      <c r="W59" s="1645"/>
      <c r="X59" s="1645"/>
      <c r="Y59" s="1645"/>
      <c r="Z59" s="1645"/>
      <c r="AA59" s="1645"/>
      <c r="AG59" s="1645"/>
      <c r="AH59" s="1645"/>
    </row>
    <row r="60" spans="1:34" s="1631" customFormat="1" ht="12.75" customHeight="1" thickTop="1">
      <c r="A60" s="1672"/>
      <c r="B60" s="1684" t="s">
        <v>1038</v>
      </c>
      <c r="C60" s="1660"/>
      <c r="D60" s="2348"/>
      <c r="E60" s="2349"/>
      <c r="F60" s="2350"/>
      <c r="G60" s="1635"/>
      <c r="J60" s="1645"/>
      <c r="K60" s="1645"/>
      <c r="L60" s="1645"/>
      <c r="M60" s="1645"/>
      <c r="N60" s="1645"/>
      <c r="O60" s="1645"/>
      <c r="T60" s="1645"/>
      <c r="U60" s="1645"/>
      <c r="V60" s="1645"/>
      <c r="W60" s="1645"/>
      <c r="X60" s="1645"/>
      <c r="Y60" s="1645"/>
      <c r="Z60" s="1645"/>
      <c r="AA60" s="1645"/>
      <c r="AG60" s="1645"/>
      <c r="AH60" s="1645"/>
    </row>
    <row r="61" spans="1:34" s="1631" customFormat="1" ht="11.25" customHeight="1">
      <c r="A61" s="1676">
        <v>30</v>
      </c>
      <c r="B61" s="1677" t="s">
        <v>504</v>
      </c>
      <c r="C61" s="1678"/>
      <c r="D61" s="2342" t="s">
        <v>1200</v>
      </c>
      <c r="E61" s="2343" t="s">
        <v>1200</v>
      </c>
      <c r="F61" s="2344" t="s">
        <v>1200</v>
      </c>
      <c r="G61" s="1679"/>
      <c r="J61" s="1645"/>
      <c r="K61" s="1645"/>
      <c r="L61" s="1645"/>
      <c r="M61" s="1645"/>
      <c r="N61" s="1645"/>
      <c r="O61" s="1645"/>
      <c r="T61" s="1644"/>
      <c r="U61" s="1645"/>
      <c r="V61" s="1645"/>
      <c r="W61" s="1645"/>
      <c r="X61" s="1645"/>
      <c r="Y61" s="1645"/>
      <c r="Z61" s="1645"/>
      <c r="AA61" s="1645"/>
      <c r="AG61" s="1644"/>
      <c r="AH61" s="1645"/>
    </row>
    <row r="62" spans="1:34" s="1631" customFormat="1" ht="11.25" customHeight="1">
      <c r="A62" s="1676">
        <v>31</v>
      </c>
      <c r="B62" s="1677" t="s">
        <v>843</v>
      </c>
      <c r="C62" s="1678"/>
      <c r="D62" s="2342" t="s">
        <v>1200</v>
      </c>
      <c r="E62" s="2343" t="s">
        <v>1200</v>
      </c>
      <c r="F62" s="2344" t="s">
        <v>1200</v>
      </c>
      <c r="G62" s="1679"/>
      <c r="J62" s="1645"/>
      <c r="K62" s="1645"/>
      <c r="L62" s="1645"/>
      <c r="M62" s="1645"/>
      <c r="N62" s="1645"/>
      <c r="O62" s="1645"/>
      <c r="T62" s="1644"/>
      <c r="U62" s="1645"/>
      <c r="V62" s="1645"/>
      <c r="W62" s="1645"/>
      <c r="X62" s="1645"/>
      <c r="Y62" s="1645"/>
      <c r="Z62" s="1645"/>
      <c r="AA62" s="1645"/>
      <c r="AG62" s="1644"/>
      <c r="AH62" s="1645"/>
    </row>
    <row r="63" spans="1:34" s="1631" customFormat="1" ht="11.25" customHeight="1">
      <c r="A63" s="1676">
        <v>32</v>
      </c>
      <c r="B63" s="1677" t="s">
        <v>844</v>
      </c>
      <c r="C63" s="1678"/>
      <c r="D63" s="2342" t="s">
        <v>1200</v>
      </c>
      <c r="E63" s="2343" t="s">
        <v>1200</v>
      </c>
      <c r="F63" s="2344" t="s">
        <v>1200</v>
      </c>
      <c r="G63" s="1679"/>
      <c r="J63" s="1645"/>
      <c r="K63" s="1645"/>
      <c r="L63" s="1645"/>
      <c r="M63" s="1645"/>
      <c r="N63" s="1645"/>
      <c r="O63" s="1645"/>
      <c r="T63" s="1644"/>
      <c r="U63" s="1645"/>
      <c r="V63" s="1645"/>
      <c r="W63" s="1645"/>
      <c r="X63" s="1645"/>
      <c r="Y63" s="1645"/>
      <c r="Z63" s="1645"/>
      <c r="AA63" s="1645"/>
      <c r="AG63" s="1644"/>
      <c r="AH63" s="1645"/>
    </row>
    <row r="64" spans="1:34" s="1631" customFormat="1" ht="11.25" customHeight="1">
      <c r="A64" s="1676">
        <v>33</v>
      </c>
      <c r="B64" s="1677" t="s">
        <v>505</v>
      </c>
      <c r="C64" s="1678"/>
      <c r="D64" s="2342" t="s">
        <v>1200</v>
      </c>
      <c r="E64" s="2343" t="s">
        <v>1200</v>
      </c>
      <c r="F64" s="2344" t="s">
        <v>1200</v>
      </c>
      <c r="G64" s="1679"/>
      <c r="J64" s="1645"/>
      <c r="K64" s="1645"/>
      <c r="L64" s="1645"/>
      <c r="M64" s="1645"/>
      <c r="N64" s="1645"/>
      <c r="O64" s="1645"/>
      <c r="T64" s="1644"/>
      <c r="U64" s="1645"/>
      <c r="V64" s="1645"/>
      <c r="W64" s="1645"/>
      <c r="X64" s="1645"/>
      <c r="Y64" s="1645"/>
      <c r="Z64" s="1645"/>
      <c r="AA64" s="1645"/>
      <c r="AG64" s="1644"/>
      <c r="AH64" s="1645"/>
    </row>
    <row r="65" spans="1:40" s="1631" customFormat="1" ht="11.25" customHeight="1">
      <c r="A65" s="1676">
        <v>34</v>
      </c>
      <c r="B65" s="1677" t="s">
        <v>168</v>
      </c>
      <c r="C65" s="1678"/>
      <c r="D65" s="2342" t="s">
        <v>1200</v>
      </c>
      <c r="E65" s="2343" t="s">
        <v>1200</v>
      </c>
      <c r="F65" s="2344" t="s">
        <v>1200</v>
      </c>
      <c r="G65" s="1679"/>
      <c r="J65" s="1645"/>
      <c r="K65" s="1645"/>
      <c r="L65" s="1645"/>
      <c r="M65" s="1645"/>
      <c r="N65" s="1645"/>
      <c r="O65" s="1645"/>
      <c r="T65" s="1644"/>
      <c r="U65" s="1645"/>
      <c r="V65" s="1645"/>
      <c r="W65" s="1645"/>
      <c r="X65" s="1645"/>
      <c r="Y65" s="1645"/>
      <c r="Z65" s="1645"/>
      <c r="AA65" s="1645"/>
      <c r="AG65" s="1644"/>
      <c r="AH65" s="1645"/>
    </row>
    <row r="66" spans="1:40" s="1631" customFormat="1" ht="11.25" customHeight="1">
      <c r="A66" s="1676">
        <v>35</v>
      </c>
      <c r="B66" s="1677" t="s">
        <v>169</v>
      </c>
      <c r="C66" s="1678"/>
      <c r="D66" s="2342" t="s">
        <v>1200</v>
      </c>
      <c r="E66" s="2343" t="s">
        <v>1200</v>
      </c>
      <c r="F66" s="2344" t="s">
        <v>1200</v>
      </c>
      <c r="G66" s="1679"/>
      <c r="J66" s="1645"/>
      <c r="K66" s="1645"/>
      <c r="L66" s="1645"/>
      <c r="M66" s="1645"/>
      <c r="N66" s="1645"/>
      <c r="O66" s="1645"/>
      <c r="T66" s="1644"/>
      <c r="U66" s="1645"/>
      <c r="V66" s="1645"/>
      <c r="W66" s="1645"/>
      <c r="X66" s="1645"/>
      <c r="Y66" s="1645"/>
      <c r="Z66" s="1645"/>
      <c r="AA66" s="1645"/>
      <c r="AG66" s="1644"/>
      <c r="AH66" s="1645"/>
    </row>
    <row r="67" spans="1:40" s="1631" customFormat="1" ht="11.25" customHeight="1">
      <c r="A67" s="1676">
        <v>36</v>
      </c>
      <c r="B67" s="1677" t="s">
        <v>170</v>
      </c>
      <c r="C67" s="1678"/>
      <c r="D67" s="2342" t="s">
        <v>1200</v>
      </c>
      <c r="E67" s="2343" t="s">
        <v>1200</v>
      </c>
      <c r="F67" s="2351"/>
      <c r="G67" s="1679"/>
      <c r="J67" s="1645"/>
      <c r="K67" s="1645"/>
      <c r="L67" s="1645"/>
      <c r="M67" s="1645"/>
      <c r="N67" s="1645"/>
      <c r="O67" s="1645"/>
      <c r="T67" s="1644"/>
      <c r="U67" s="1645"/>
      <c r="V67" s="1645"/>
      <c r="W67" s="1645"/>
      <c r="X67" s="1645"/>
      <c r="Y67" s="1645"/>
      <c r="Z67" s="1645"/>
      <c r="AA67" s="1645"/>
      <c r="AG67" s="1644"/>
      <c r="AH67" s="1645"/>
    </row>
    <row r="68" spans="1:40" s="1631" customFormat="1" ht="11.25" customHeight="1">
      <c r="A68" s="2274">
        <v>37</v>
      </c>
      <c r="B68" s="2275" t="s">
        <v>1663</v>
      </c>
      <c r="C68" s="2276"/>
      <c r="D68" s="2352" t="s">
        <v>1200</v>
      </c>
      <c r="E68" s="2353" t="s">
        <v>1200</v>
      </c>
      <c r="F68" s="2354" t="s">
        <v>1200</v>
      </c>
      <c r="G68" s="2277"/>
      <c r="J68" s="1645"/>
      <c r="K68" s="1645"/>
      <c r="L68" s="1645"/>
      <c r="M68" s="1645"/>
      <c r="N68" s="1645"/>
      <c r="O68" s="1645"/>
      <c r="T68" s="1644"/>
      <c r="U68" s="1645"/>
      <c r="V68" s="1645"/>
      <c r="W68" s="1645"/>
      <c r="X68" s="1645"/>
      <c r="Y68" s="1645"/>
      <c r="Z68" s="1645"/>
      <c r="AA68" s="1645"/>
      <c r="AG68" s="1644"/>
      <c r="AH68" s="1645"/>
    </row>
    <row r="69" spans="1:40" s="1631" customFormat="1" ht="12.75" customHeight="1" thickBot="1">
      <c r="A69" s="1680">
        <v>38</v>
      </c>
      <c r="B69" s="1681" t="s">
        <v>1267</v>
      </c>
      <c r="C69" s="1682"/>
      <c r="D69" s="2345" t="s">
        <v>1200</v>
      </c>
      <c r="E69" s="2346" t="s">
        <v>1200</v>
      </c>
      <c r="F69" s="2347" t="s">
        <v>1200</v>
      </c>
      <c r="G69" s="1683"/>
      <c r="J69" s="1645"/>
      <c r="K69" s="1645"/>
      <c r="L69" s="1645"/>
      <c r="M69" s="1645"/>
      <c r="N69" s="1645"/>
      <c r="O69" s="1645"/>
      <c r="T69" s="1645"/>
      <c r="U69" s="1645"/>
      <c r="V69" s="1645"/>
      <c r="W69" s="1645"/>
      <c r="X69" s="1645"/>
      <c r="Y69" s="1645"/>
      <c r="Z69" s="1645"/>
      <c r="AA69" s="1645"/>
      <c r="AG69" s="1645"/>
      <c r="AH69" s="1645"/>
    </row>
    <row r="70" spans="1:40" s="1631" customFormat="1" ht="12.75" customHeight="1" thickTop="1" thickBot="1">
      <c r="A70" s="1676">
        <v>39</v>
      </c>
      <c r="B70" s="1685" t="s">
        <v>506</v>
      </c>
      <c r="C70" s="1678"/>
      <c r="D70" s="2355"/>
      <c r="E70" s="2356"/>
      <c r="F70" s="2357"/>
      <c r="G70" s="1679"/>
      <c r="J70" s="1645"/>
      <c r="K70" s="1645"/>
      <c r="L70" s="1645"/>
      <c r="M70" s="1645"/>
      <c r="N70" s="1645"/>
      <c r="O70" s="1645"/>
      <c r="T70" s="1645"/>
      <c r="U70" s="1645"/>
      <c r="V70" s="1645"/>
      <c r="W70" s="1645"/>
      <c r="X70" s="1645"/>
      <c r="Y70" s="1645"/>
      <c r="Z70" s="1645"/>
      <c r="AA70" s="1645"/>
      <c r="AG70" s="1645"/>
      <c r="AH70" s="1645"/>
    </row>
    <row r="71" spans="1:40" s="1631" customFormat="1" ht="19.899999999999999" customHeight="1">
      <c r="A71" s="1640"/>
      <c r="B71" s="1643"/>
      <c r="C71" s="1643"/>
      <c r="D71" s="1643"/>
      <c r="E71" s="1643"/>
      <c r="F71" s="1643"/>
      <c r="G71" s="1641"/>
      <c r="T71" s="1645"/>
      <c r="U71" s="1645"/>
      <c r="V71" s="1645"/>
      <c r="W71" s="1645"/>
      <c r="X71" s="1645"/>
      <c r="Y71" s="1645"/>
      <c r="Z71" s="1645"/>
      <c r="AA71" s="1645"/>
      <c r="AG71" s="1645"/>
      <c r="AH71" s="1645"/>
      <c r="AI71" s="1645"/>
      <c r="AJ71" s="1645"/>
      <c r="AK71" s="1645"/>
      <c r="AL71" s="1645"/>
      <c r="AM71" s="1645"/>
      <c r="AN71" s="1645"/>
    </row>
    <row r="72" spans="1:40" s="1631" customFormat="1" ht="1.4" customHeight="1" thickBot="1">
      <c r="A72" s="1686"/>
      <c r="B72" s="1687"/>
      <c r="C72" s="1687"/>
      <c r="D72" s="1687"/>
      <c r="E72" s="1688"/>
      <c r="F72" s="1688"/>
      <c r="G72" s="1689"/>
      <c r="X72" s="1645"/>
      <c r="Y72" s="1645"/>
      <c r="Z72" s="1645"/>
      <c r="AA72" s="1645"/>
      <c r="AK72" s="1645"/>
      <c r="AL72" s="1645"/>
      <c r="AM72" s="1645"/>
      <c r="AN72" s="1645"/>
    </row>
    <row r="73" spans="1:40" s="1693" customFormat="1" ht="11.25" customHeight="1">
      <c r="A73" s="1690"/>
      <c r="B73" s="1690"/>
      <c r="C73" s="1690"/>
      <c r="D73" s="1690"/>
      <c r="E73" s="1691"/>
      <c r="F73" s="1690"/>
      <c r="G73" s="1692" t="s">
        <v>895</v>
      </c>
    </row>
    <row r="74" spans="1:40" ht="9" customHeight="1">
      <c r="A74" s="1694"/>
      <c r="B74" s="1694"/>
      <c r="C74" s="1694"/>
      <c r="D74" s="1694"/>
      <c r="E74" s="1694"/>
      <c r="F74" s="1694"/>
      <c r="G74" s="1694"/>
    </row>
    <row r="75" spans="1:40" ht="9" customHeight="1">
      <c r="A75" s="1694"/>
      <c r="B75" s="1694"/>
      <c r="C75" s="1694"/>
      <c r="D75" s="1694"/>
      <c r="E75" s="1694"/>
      <c r="F75" s="1694"/>
      <c r="G75" s="1694"/>
    </row>
    <row r="76" spans="1:40" ht="9" customHeight="1">
      <c r="A76" s="1694"/>
      <c r="B76" s="1694"/>
      <c r="C76" s="1694"/>
      <c r="D76" s="1694"/>
      <c r="E76" s="1694"/>
      <c r="F76" s="1694"/>
      <c r="G76" s="1694"/>
    </row>
    <row r="77" spans="1:40" ht="9" customHeight="1">
      <c r="A77" s="1694"/>
      <c r="B77" s="1694"/>
      <c r="C77" s="1694"/>
      <c r="D77" s="1694"/>
      <c r="E77" s="1694"/>
      <c r="F77" s="1694"/>
      <c r="G77" s="1694"/>
    </row>
    <row r="78" spans="1:40" ht="9" customHeight="1">
      <c r="A78" s="1694"/>
      <c r="B78" s="1694"/>
      <c r="C78" s="1694"/>
      <c r="D78" s="1694"/>
      <c r="E78" s="1694"/>
      <c r="F78" s="1694"/>
      <c r="G78" s="1694"/>
    </row>
    <row r="79" spans="1:40" ht="9" customHeight="1">
      <c r="A79" s="1694"/>
      <c r="B79" s="1694"/>
      <c r="C79" s="1694"/>
      <c r="D79" s="1694"/>
      <c r="E79" s="1694"/>
      <c r="G79" s="1694"/>
    </row>
    <row r="80" spans="1:40" ht="9" customHeight="1">
      <c r="A80" s="1694"/>
      <c r="B80" s="1694"/>
      <c r="C80" s="1694"/>
      <c r="D80" s="1694"/>
      <c r="E80" s="1694"/>
      <c r="G80" s="1694"/>
    </row>
    <row r="81" spans="1:11" ht="9" customHeight="1">
      <c r="A81" s="1694"/>
      <c r="B81" s="1694"/>
      <c r="C81" s="1694"/>
      <c r="D81" s="1694"/>
      <c r="E81" s="1694"/>
      <c r="G81" s="1694"/>
    </row>
    <row r="82" spans="1:11" ht="9" customHeight="1">
      <c r="A82" s="1694"/>
      <c r="B82" s="1694"/>
      <c r="C82" s="1694"/>
      <c r="D82" s="1694"/>
      <c r="E82" s="1694"/>
      <c r="G82" s="1694"/>
    </row>
    <row r="83" spans="1:11" ht="9" customHeight="1">
      <c r="A83" s="1694"/>
      <c r="B83" s="1694"/>
      <c r="C83" s="1694"/>
      <c r="D83" s="1694"/>
      <c r="E83" s="1694"/>
      <c r="G83" s="1694"/>
    </row>
    <row r="84" spans="1:11" ht="9" customHeight="1">
      <c r="A84" s="1694"/>
      <c r="B84" s="1694"/>
      <c r="C84" s="1694"/>
      <c r="D84" s="1694"/>
      <c r="E84" s="1694"/>
      <c r="G84" s="1694"/>
    </row>
    <row r="85" spans="1:11" ht="9" customHeight="1">
      <c r="A85" s="1694"/>
      <c r="B85" s="1694"/>
      <c r="C85" s="1694"/>
      <c r="D85" s="1694"/>
      <c r="E85" s="1694"/>
      <c r="G85" s="1694"/>
    </row>
    <row r="86" spans="1:11" ht="9" customHeight="1">
      <c r="B86" s="1694"/>
      <c r="C86" s="1694"/>
      <c r="D86" s="1694"/>
      <c r="E86" s="1694"/>
    </row>
    <row r="87" spans="1:11" ht="9" customHeight="1">
      <c r="B87" s="1694"/>
      <c r="C87" s="1694"/>
      <c r="D87" s="1694"/>
      <c r="E87" s="1694"/>
      <c r="F87" s="1694"/>
    </row>
    <row r="88" spans="1:11" ht="9" customHeight="1">
      <c r="B88" s="1694"/>
      <c r="C88" s="1694"/>
      <c r="D88" s="1694"/>
      <c r="E88" s="1694"/>
      <c r="F88" s="1694"/>
      <c r="G88" s="1695"/>
    </row>
    <row r="89" spans="1:11" ht="9" customHeight="1">
      <c r="B89" s="1694"/>
      <c r="C89" s="1694"/>
      <c r="D89" s="1694"/>
      <c r="E89" s="1694"/>
      <c r="F89" s="1694"/>
      <c r="G89" s="1695"/>
    </row>
    <row r="90" spans="1:11" ht="9" customHeight="1">
      <c r="B90" s="1694"/>
      <c r="C90" s="1694"/>
      <c r="D90" s="1694"/>
      <c r="E90" s="1694"/>
      <c r="F90" s="1694"/>
      <c r="G90" s="1695"/>
    </row>
    <row r="91" spans="1:11" ht="9" customHeight="1">
      <c r="B91" s="1694"/>
      <c r="C91" s="1694"/>
      <c r="D91" s="1694"/>
      <c r="E91" s="1694"/>
      <c r="F91" s="1694"/>
      <c r="G91" s="1695"/>
    </row>
    <row r="92" spans="1:11" ht="9" customHeight="1">
      <c r="B92" s="1694"/>
      <c r="C92" s="1694"/>
      <c r="D92" s="1694"/>
      <c r="E92" s="1694"/>
      <c r="F92" s="1694"/>
      <c r="G92" s="1695"/>
    </row>
    <row r="93" spans="1:11">
      <c r="B93" s="1694"/>
      <c r="C93" s="1694"/>
      <c r="D93" s="1694"/>
      <c r="E93" s="1694"/>
      <c r="F93" s="1694"/>
      <c r="G93" s="1695"/>
    </row>
    <row r="94" spans="1:11">
      <c r="B94" s="1694"/>
      <c r="C94" s="1694"/>
      <c r="D94" s="1694"/>
      <c r="E94" s="1694"/>
      <c r="F94" s="1694"/>
      <c r="G94" s="1695"/>
    </row>
    <row r="95" spans="1:11">
      <c r="B95" s="1694"/>
      <c r="C95" s="1694"/>
      <c r="D95" s="1694"/>
      <c r="E95" s="1694"/>
      <c r="F95" s="1694"/>
      <c r="J95" s="1696"/>
      <c r="K95" s="1696"/>
    </row>
    <row r="96" spans="1:11">
      <c r="B96" s="1694"/>
      <c r="C96" s="1694"/>
      <c r="D96" s="1694"/>
      <c r="E96" s="1694"/>
      <c r="F96" s="1694"/>
      <c r="K96" s="1696"/>
    </row>
    <row r="97" spans="2:11">
      <c r="B97" s="1694"/>
      <c r="C97" s="1694"/>
      <c r="D97" s="1694"/>
      <c r="E97" s="1694"/>
      <c r="F97" s="1694"/>
      <c r="K97" s="1696"/>
    </row>
    <row r="98" spans="2:11">
      <c r="B98" s="1694"/>
      <c r="C98" s="1694"/>
      <c r="D98" s="1694"/>
      <c r="E98" s="1694"/>
      <c r="F98" s="1694"/>
      <c r="K98" s="1696"/>
    </row>
    <row r="99" spans="2:11">
      <c r="J99" s="1696"/>
      <c r="K99" s="1696"/>
    </row>
    <row r="100" spans="2:11">
      <c r="K100" s="1696"/>
    </row>
    <row r="101" spans="2:11">
      <c r="K101" s="1696"/>
    </row>
    <row r="102" spans="2:11">
      <c r="J102" s="1696"/>
      <c r="K102" s="1696"/>
    </row>
    <row r="103" spans="2:11">
      <c r="K103" s="1696"/>
    </row>
    <row r="104" spans="2:11">
      <c r="J104" s="1696"/>
      <c r="K104" s="1696"/>
    </row>
    <row r="105" spans="2:11">
      <c r="K105" s="1696"/>
    </row>
    <row r="148" spans="52:52">
      <c r="AZ148" s="1697"/>
    </row>
    <row r="176" spans="45:50">
      <c r="AS176" s="1697"/>
      <c r="AX176" s="1697"/>
    </row>
    <row r="177" spans="45:50">
      <c r="AX177" s="1697"/>
    </row>
    <row r="180" spans="45:50">
      <c r="AS180" s="1697"/>
    </row>
  </sheetData>
  <mergeCells count="1">
    <mergeCell ref="D40:F40"/>
  </mergeCells>
  <phoneticPr fontId="9" type="noConversion"/>
  <printOptions horizontalCentered="1" gridLinesSet="0"/>
  <pageMargins left="0" right="0" top="0.35" bottom="0" header="0" footer="0"/>
  <pageSetup scale="95"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sheetPr syncVertical="1" syncRef="A1" transitionEvaluation="1" codeName="Sheet45">
    <tabColor rgb="FF92D050"/>
    <pageSetUpPr fitToPage="1"/>
  </sheetPr>
  <dimension ref="A1:BT192"/>
  <sheetViews>
    <sheetView showGridLines="0" showZeros="0" zoomScaleNormal="100" workbookViewId="0"/>
  </sheetViews>
  <sheetFormatPr defaultColWidth="12.54296875" defaultRowHeight="15.5"/>
  <cols>
    <col min="1" max="1" width="2.26953125" style="1707" customWidth="1"/>
    <col min="2" max="3" width="4.81640625" style="1707" customWidth="1"/>
    <col min="4" max="4" width="15.1796875" style="1707" customWidth="1"/>
    <col min="5" max="5" width="11.26953125" style="1707" customWidth="1"/>
    <col min="6" max="6" width="8.7265625" style="1707" customWidth="1"/>
    <col min="7" max="9" width="10" style="1707" customWidth="1"/>
    <col min="10" max="10" width="10.1796875" style="1707" customWidth="1"/>
    <col min="11" max="11" width="8.7265625" style="1707" customWidth="1"/>
    <col min="12" max="12" width="4.81640625" style="1707" customWidth="1"/>
    <col min="13" max="256" width="12.54296875" style="1707"/>
    <col min="257" max="257" width="2.26953125" style="1707" customWidth="1"/>
    <col min="258" max="259" width="4.81640625" style="1707" customWidth="1"/>
    <col min="260" max="260" width="15.1796875" style="1707" customWidth="1"/>
    <col min="261" max="261" width="11.26953125" style="1707" customWidth="1"/>
    <col min="262" max="262" width="8.7265625" style="1707" customWidth="1"/>
    <col min="263" max="265" width="10" style="1707" customWidth="1"/>
    <col min="266" max="266" width="10.1796875" style="1707" customWidth="1"/>
    <col min="267" max="267" width="8.7265625" style="1707" customWidth="1"/>
    <col min="268" max="268" width="4.81640625" style="1707" customWidth="1"/>
    <col min="269" max="512" width="12.54296875" style="1707"/>
    <col min="513" max="513" width="2.26953125" style="1707" customWidth="1"/>
    <col min="514" max="515" width="4.81640625" style="1707" customWidth="1"/>
    <col min="516" max="516" width="15.1796875" style="1707" customWidth="1"/>
    <col min="517" max="517" width="11.26953125" style="1707" customWidth="1"/>
    <col min="518" max="518" width="8.7265625" style="1707" customWidth="1"/>
    <col min="519" max="521" width="10" style="1707" customWidth="1"/>
    <col min="522" max="522" width="10.1796875" style="1707" customWidth="1"/>
    <col min="523" max="523" width="8.7265625" style="1707" customWidth="1"/>
    <col min="524" max="524" width="4.81640625" style="1707" customWidth="1"/>
    <col min="525" max="768" width="12.54296875" style="1707"/>
    <col min="769" max="769" width="2.26953125" style="1707" customWidth="1"/>
    <col min="770" max="771" width="4.81640625" style="1707" customWidth="1"/>
    <col min="772" max="772" width="15.1796875" style="1707" customWidth="1"/>
    <col min="773" max="773" width="11.26953125" style="1707" customWidth="1"/>
    <col min="774" max="774" width="8.7265625" style="1707" customWidth="1"/>
    <col min="775" max="777" width="10" style="1707" customWidth="1"/>
    <col min="778" max="778" width="10.1796875" style="1707" customWidth="1"/>
    <col min="779" max="779" width="8.7265625" style="1707" customWidth="1"/>
    <col min="780" max="780" width="4.81640625" style="1707" customWidth="1"/>
    <col min="781" max="1024" width="12.54296875" style="1707"/>
    <col min="1025" max="1025" width="2.26953125" style="1707" customWidth="1"/>
    <col min="1026" max="1027" width="4.81640625" style="1707" customWidth="1"/>
    <col min="1028" max="1028" width="15.1796875" style="1707" customWidth="1"/>
    <col min="1029" max="1029" width="11.26953125" style="1707" customWidth="1"/>
    <col min="1030" max="1030" width="8.7265625" style="1707" customWidth="1"/>
    <col min="1031" max="1033" width="10" style="1707" customWidth="1"/>
    <col min="1034" max="1034" width="10.1796875" style="1707" customWidth="1"/>
    <col min="1035" max="1035" width="8.7265625" style="1707" customWidth="1"/>
    <col min="1036" max="1036" width="4.81640625" style="1707" customWidth="1"/>
    <col min="1037" max="1280" width="12.54296875" style="1707"/>
    <col min="1281" max="1281" width="2.26953125" style="1707" customWidth="1"/>
    <col min="1282" max="1283" width="4.81640625" style="1707" customWidth="1"/>
    <col min="1284" max="1284" width="15.1796875" style="1707" customWidth="1"/>
    <col min="1285" max="1285" width="11.26953125" style="1707" customWidth="1"/>
    <col min="1286" max="1286" width="8.7265625" style="1707" customWidth="1"/>
    <col min="1287" max="1289" width="10" style="1707" customWidth="1"/>
    <col min="1290" max="1290" width="10.1796875" style="1707" customWidth="1"/>
    <col min="1291" max="1291" width="8.7265625" style="1707" customWidth="1"/>
    <col min="1292" max="1292" width="4.81640625" style="1707" customWidth="1"/>
    <col min="1293" max="1536" width="12.54296875" style="1707"/>
    <col min="1537" max="1537" width="2.26953125" style="1707" customWidth="1"/>
    <col min="1538" max="1539" width="4.81640625" style="1707" customWidth="1"/>
    <col min="1540" max="1540" width="15.1796875" style="1707" customWidth="1"/>
    <col min="1541" max="1541" width="11.26953125" style="1707" customWidth="1"/>
    <col min="1542" max="1542" width="8.7265625" style="1707" customWidth="1"/>
    <col min="1543" max="1545" width="10" style="1707" customWidth="1"/>
    <col min="1546" max="1546" width="10.1796875" style="1707" customWidth="1"/>
    <col min="1547" max="1547" width="8.7265625" style="1707" customWidth="1"/>
    <col min="1548" max="1548" width="4.81640625" style="1707" customWidth="1"/>
    <col min="1549" max="1792" width="12.54296875" style="1707"/>
    <col min="1793" max="1793" width="2.26953125" style="1707" customWidth="1"/>
    <col min="1794" max="1795" width="4.81640625" style="1707" customWidth="1"/>
    <col min="1796" max="1796" width="15.1796875" style="1707" customWidth="1"/>
    <col min="1797" max="1797" width="11.26953125" style="1707" customWidth="1"/>
    <col min="1798" max="1798" width="8.7265625" style="1707" customWidth="1"/>
    <col min="1799" max="1801" width="10" style="1707" customWidth="1"/>
    <col min="1802" max="1802" width="10.1796875" style="1707" customWidth="1"/>
    <col min="1803" max="1803" width="8.7265625" style="1707" customWidth="1"/>
    <col min="1804" max="1804" width="4.81640625" style="1707" customWidth="1"/>
    <col min="1805" max="2048" width="12.54296875" style="1707"/>
    <col min="2049" max="2049" width="2.26953125" style="1707" customWidth="1"/>
    <col min="2050" max="2051" width="4.81640625" style="1707" customWidth="1"/>
    <col min="2052" max="2052" width="15.1796875" style="1707" customWidth="1"/>
    <col min="2053" max="2053" width="11.26953125" style="1707" customWidth="1"/>
    <col min="2054" max="2054" width="8.7265625" style="1707" customWidth="1"/>
    <col min="2055" max="2057" width="10" style="1707" customWidth="1"/>
    <col min="2058" max="2058" width="10.1796875" style="1707" customWidth="1"/>
    <col min="2059" max="2059" width="8.7265625" style="1707" customWidth="1"/>
    <col min="2060" max="2060" width="4.81640625" style="1707" customWidth="1"/>
    <col min="2061" max="2304" width="12.54296875" style="1707"/>
    <col min="2305" max="2305" width="2.26953125" style="1707" customWidth="1"/>
    <col min="2306" max="2307" width="4.81640625" style="1707" customWidth="1"/>
    <col min="2308" max="2308" width="15.1796875" style="1707" customWidth="1"/>
    <col min="2309" max="2309" width="11.26953125" style="1707" customWidth="1"/>
    <col min="2310" max="2310" width="8.7265625" style="1707" customWidth="1"/>
    <col min="2311" max="2313" width="10" style="1707" customWidth="1"/>
    <col min="2314" max="2314" width="10.1796875" style="1707" customWidth="1"/>
    <col min="2315" max="2315" width="8.7265625" style="1707" customWidth="1"/>
    <col min="2316" max="2316" width="4.81640625" style="1707" customWidth="1"/>
    <col min="2317" max="2560" width="12.54296875" style="1707"/>
    <col min="2561" max="2561" width="2.26953125" style="1707" customWidth="1"/>
    <col min="2562" max="2563" width="4.81640625" style="1707" customWidth="1"/>
    <col min="2564" max="2564" width="15.1796875" style="1707" customWidth="1"/>
    <col min="2565" max="2565" width="11.26953125" style="1707" customWidth="1"/>
    <col min="2566" max="2566" width="8.7265625" style="1707" customWidth="1"/>
    <col min="2567" max="2569" width="10" style="1707" customWidth="1"/>
    <col min="2570" max="2570" width="10.1796875" style="1707" customWidth="1"/>
    <col min="2571" max="2571" width="8.7265625" style="1707" customWidth="1"/>
    <col min="2572" max="2572" width="4.81640625" style="1707" customWidth="1"/>
    <col min="2573" max="2816" width="12.54296875" style="1707"/>
    <col min="2817" max="2817" width="2.26953125" style="1707" customWidth="1"/>
    <col min="2818" max="2819" width="4.81640625" style="1707" customWidth="1"/>
    <col min="2820" max="2820" width="15.1796875" style="1707" customWidth="1"/>
    <col min="2821" max="2821" width="11.26953125" style="1707" customWidth="1"/>
    <col min="2822" max="2822" width="8.7265625" style="1707" customWidth="1"/>
    <col min="2823" max="2825" width="10" style="1707" customWidth="1"/>
    <col min="2826" max="2826" width="10.1796875" style="1707" customWidth="1"/>
    <col min="2827" max="2827" width="8.7265625" style="1707" customWidth="1"/>
    <col min="2828" max="2828" width="4.81640625" style="1707" customWidth="1"/>
    <col min="2829" max="3072" width="12.54296875" style="1707"/>
    <col min="3073" max="3073" width="2.26953125" style="1707" customWidth="1"/>
    <col min="3074" max="3075" width="4.81640625" style="1707" customWidth="1"/>
    <col min="3076" max="3076" width="15.1796875" style="1707" customWidth="1"/>
    <col min="3077" max="3077" width="11.26953125" style="1707" customWidth="1"/>
    <col min="3078" max="3078" width="8.7265625" style="1707" customWidth="1"/>
    <col min="3079" max="3081" width="10" style="1707" customWidth="1"/>
    <col min="3082" max="3082" width="10.1796875" style="1707" customWidth="1"/>
    <col min="3083" max="3083" width="8.7265625" style="1707" customWidth="1"/>
    <col min="3084" max="3084" width="4.81640625" style="1707" customWidth="1"/>
    <col min="3085" max="3328" width="12.54296875" style="1707"/>
    <col min="3329" max="3329" width="2.26953125" style="1707" customWidth="1"/>
    <col min="3330" max="3331" width="4.81640625" style="1707" customWidth="1"/>
    <col min="3332" max="3332" width="15.1796875" style="1707" customWidth="1"/>
    <col min="3333" max="3333" width="11.26953125" style="1707" customWidth="1"/>
    <col min="3334" max="3334" width="8.7265625" style="1707" customWidth="1"/>
    <col min="3335" max="3337" width="10" style="1707" customWidth="1"/>
    <col min="3338" max="3338" width="10.1796875" style="1707" customWidth="1"/>
    <col min="3339" max="3339" width="8.7265625" style="1707" customWidth="1"/>
    <col min="3340" max="3340" width="4.81640625" style="1707" customWidth="1"/>
    <col min="3341" max="3584" width="12.54296875" style="1707"/>
    <col min="3585" max="3585" width="2.26953125" style="1707" customWidth="1"/>
    <col min="3586" max="3587" width="4.81640625" style="1707" customWidth="1"/>
    <col min="3588" max="3588" width="15.1796875" style="1707" customWidth="1"/>
    <col min="3589" max="3589" width="11.26953125" style="1707" customWidth="1"/>
    <col min="3590" max="3590" width="8.7265625" style="1707" customWidth="1"/>
    <col min="3591" max="3593" width="10" style="1707" customWidth="1"/>
    <col min="3594" max="3594" width="10.1796875" style="1707" customWidth="1"/>
    <col min="3595" max="3595" width="8.7265625" style="1707" customWidth="1"/>
    <col min="3596" max="3596" width="4.81640625" style="1707" customWidth="1"/>
    <col min="3597" max="3840" width="12.54296875" style="1707"/>
    <col min="3841" max="3841" width="2.26953125" style="1707" customWidth="1"/>
    <col min="3842" max="3843" width="4.81640625" style="1707" customWidth="1"/>
    <col min="3844" max="3844" width="15.1796875" style="1707" customWidth="1"/>
    <col min="3845" max="3845" width="11.26953125" style="1707" customWidth="1"/>
    <col min="3846" max="3846" width="8.7265625" style="1707" customWidth="1"/>
    <col min="3847" max="3849" width="10" style="1707" customWidth="1"/>
    <col min="3850" max="3850" width="10.1796875" style="1707" customWidth="1"/>
    <col min="3851" max="3851" width="8.7265625" style="1707" customWidth="1"/>
    <col min="3852" max="3852" width="4.81640625" style="1707" customWidth="1"/>
    <col min="3853" max="4096" width="12.54296875" style="1707"/>
    <col min="4097" max="4097" width="2.26953125" style="1707" customWidth="1"/>
    <col min="4098" max="4099" width="4.81640625" style="1707" customWidth="1"/>
    <col min="4100" max="4100" width="15.1796875" style="1707" customWidth="1"/>
    <col min="4101" max="4101" width="11.26953125" style="1707" customWidth="1"/>
    <col min="4102" max="4102" width="8.7265625" style="1707" customWidth="1"/>
    <col min="4103" max="4105" width="10" style="1707" customWidth="1"/>
    <col min="4106" max="4106" width="10.1796875" style="1707" customWidth="1"/>
    <col min="4107" max="4107" width="8.7265625" style="1707" customWidth="1"/>
    <col min="4108" max="4108" width="4.81640625" style="1707" customWidth="1"/>
    <col min="4109" max="4352" width="12.54296875" style="1707"/>
    <col min="4353" max="4353" width="2.26953125" style="1707" customWidth="1"/>
    <col min="4354" max="4355" width="4.81640625" style="1707" customWidth="1"/>
    <col min="4356" max="4356" width="15.1796875" style="1707" customWidth="1"/>
    <col min="4357" max="4357" width="11.26953125" style="1707" customWidth="1"/>
    <col min="4358" max="4358" width="8.7265625" style="1707" customWidth="1"/>
    <col min="4359" max="4361" width="10" style="1707" customWidth="1"/>
    <col min="4362" max="4362" width="10.1796875" style="1707" customWidth="1"/>
    <col min="4363" max="4363" width="8.7265625" style="1707" customWidth="1"/>
    <col min="4364" max="4364" width="4.81640625" style="1707" customWidth="1"/>
    <col min="4365" max="4608" width="12.54296875" style="1707"/>
    <col min="4609" max="4609" width="2.26953125" style="1707" customWidth="1"/>
    <col min="4610" max="4611" width="4.81640625" style="1707" customWidth="1"/>
    <col min="4612" max="4612" width="15.1796875" style="1707" customWidth="1"/>
    <col min="4613" max="4613" width="11.26953125" style="1707" customWidth="1"/>
    <col min="4614" max="4614" width="8.7265625" style="1707" customWidth="1"/>
    <col min="4615" max="4617" width="10" style="1707" customWidth="1"/>
    <col min="4618" max="4618" width="10.1796875" style="1707" customWidth="1"/>
    <col min="4619" max="4619" width="8.7265625" style="1707" customWidth="1"/>
    <col min="4620" max="4620" width="4.81640625" style="1707" customWidth="1"/>
    <col min="4621" max="4864" width="12.54296875" style="1707"/>
    <col min="4865" max="4865" width="2.26953125" style="1707" customWidth="1"/>
    <col min="4866" max="4867" width="4.81640625" style="1707" customWidth="1"/>
    <col min="4868" max="4868" width="15.1796875" style="1707" customWidth="1"/>
    <col min="4869" max="4869" width="11.26953125" style="1707" customWidth="1"/>
    <col min="4870" max="4870" width="8.7265625" style="1707" customWidth="1"/>
    <col min="4871" max="4873" width="10" style="1707" customWidth="1"/>
    <col min="4874" max="4874" width="10.1796875" style="1707" customWidth="1"/>
    <col min="4875" max="4875" width="8.7265625" style="1707" customWidth="1"/>
    <col min="4876" max="4876" width="4.81640625" style="1707" customWidth="1"/>
    <col min="4877" max="5120" width="12.54296875" style="1707"/>
    <col min="5121" max="5121" width="2.26953125" style="1707" customWidth="1"/>
    <col min="5122" max="5123" width="4.81640625" style="1707" customWidth="1"/>
    <col min="5124" max="5124" width="15.1796875" style="1707" customWidth="1"/>
    <col min="5125" max="5125" width="11.26953125" style="1707" customWidth="1"/>
    <col min="5126" max="5126" width="8.7265625" style="1707" customWidth="1"/>
    <col min="5127" max="5129" width="10" style="1707" customWidth="1"/>
    <col min="5130" max="5130" width="10.1796875" style="1707" customWidth="1"/>
    <col min="5131" max="5131" width="8.7265625" style="1707" customWidth="1"/>
    <col min="5132" max="5132" width="4.81640625" style="1707" customWidth="1"/>
    <col min="5133" max="5376" width="12.54296875" style="1707"/>
    <col min="5377" max="5377" width="2.26953125" style="1707" customWidth="1"/>
    <col min="5378" max="5379" width="4.81640625" style="1707" customWidth="1"/>
    <col min="5380" max="5380" width="15.1796875" style="1707" customWidth="1"/>
    <col min="5381" max="5381" width="11.26953125" style="1707" customWidth="1"/>
    <col min="5382" max="5382" width="8.7265625" style="1707" customWidth="1"/>
    <col min="5383" max="5385" width="10" style="1707" customWidth="1"/>
    <col min="5386" max="5386" width="10.1796875" style="1707" customWidth="1"/>
    <col min="5387" max="5387" width="8.7265625" style="1707" customWidth="1"/>
    <col min="5388" max="5388" width="4.81640625" style="1707" customWidth="1"/>
    <col min="5389" max="5632" width="12.54296875" style="1707"/>
    <col min="5633" max="5633" width="2.26953125" style="1707" customWidth="1"/>
    <col min="5634" max="5635" width="4.81640625" style="1707" customWidth="1"/>
    <col min="5636" max="5636" width="15.1796875" style="1707" customWidth="1"/>
    <col min="5637" max="5637" width="11.26953125" style="1707" customWidth="1"/>
    <col min="5638" max="5638" width="8.7265625" style="1707" customWidth="1"/>
    <col min="5639" max="5641" width="10" style="1707" customWidth="1"/>
    <col min="5642" max="5642" width="10.1796875" style="1707" customWidth="1"/>
    <col min="5643" max="5643" width="8.7265625" style="1707" customWidth="1"/>
    <col min="5644" max="5644" width="4.81640625" style="1707" customWidth="1"/>
    <col min="5645" max="5888" width="12.54296875" style="1707"/>
    <col min="5889" max="5889" width="2.26953125" style="1707" customWidth="1"/>
    <col min="5890" max="5891" width="4.81640625" style="1707" customWidth="1"/>
    <col min="5892" max="5892" width="15.1796875" style="1707" customWidth="1"/>
    <col min="5893" max="5893" width="11.26953125" style="1707" customWidth="1"/>
    <col min="5894" max="5894" width="8.7265625" style="1707" customWidth="1"/>
    <col min="5895" max="5897" width="10" style="1707" customWidth="1"/>
    <col min="5898" max="5898" width="10.1796875" style="1707" customWidth="1"/>
    <col min="5899" max="5899" width="8.7265625" style="1707" customWidth="1"/>
    <col min="5900" max="5900" width="4.81640625" style="1707" customWidth="1"/>
    <col min="5901" max="6144" width="12.54296875" style="1707"/>
    <col min="6145" max="6145" width="2.26953125" style="1707" customWidth="1"/>
    <col min="6146" max="6147" width="4.81640625" style="1707" customWidth="1"/>
    <col min="6148" max="6148" width="15.1796875" style="1707" customWidth="1"/>
    <col min="6149" max="6149" width="11.26953125" style="1707" customWidth="1"/>
    <col min="6150" max="6150" width="8.7265625" style="1707" customWidth="1"/>
    <col min="6151" max="6153" width="10" style="1707" customWidth="1"/>
    <col min="6154" max="6154" width="10.1796875" style="1707" customWidth="1"/>
    <col min="6155" max="6155" width="8.7265625" style="1707" customWidth="1"/>
    <col min="6156" max="6156" width="4.81640625" style="1707" customWidth="1"/>
    <col min="6157" max="6400" width="12.54296875" style="1707"/>
    <col min="6401" max="6401" width="2.26953125" style="1707" customWidth="1"/>
    <col min="6402" max="6403" width="4.81640625" style="1707" customWidth="1"/>
    <col min="6404" max="6404" width="15.1796875" style="1707" customWidth="1"/>
    <col min="6405" max="6405" width="11.26953125" style="1707" customWidth="1"/>
    <col min="6406" max="6406" width="8.7265625" style="1707" customWidth="1"/>
    <col min="6407" max="6409" width="10" style="1707" customWidth="1"/>
    <col min="6410" max="6410" width="10.1796875" style="1707" customWidth="1"/>
    <col min="6411" max="6411" width="8.7265625" style="1707" customWidth="1"/>
    <col min="6412" max="6412" width="4.81640625" style="1707" customWidth="1"/>
    <col min="6413" max="6656" width="12.54296875" style="1707"/>
    <col min="6657" max="6657" width="2.26953125" style="1707" customWidth="1"/>
    <col min="6658" max="6659" width="4.81640625" style="1707" customWidth="1"/>
    <col min="6660" max="6660" width="15.1796875" style="1707" customWidth="1"/>
    <col min="6661" max="6661" width="11.26953125" style="1707" customWidth="1"/>
    <col min="6662" max="6662" width="8.7265625" style="1707" customWidth="1"/>
    <col min="6663" max="6665" width="10" style="1707" customWidth="1"/>
    <col min="6666" max="6666" width="10.1796875" style="1707" customWidth="1"/>
    <col min="6667" max="6667" width="8.7265625" style="1707" customWidth="1"/>
    <col min="6668" max="6668" width="4.81640625" style="1707" customWidth="1"/>
    <col min="6669" max="6912" width="12.54296875" style="1707"/>
    <col min="6913" max="6913" width="2.26953125" style="1707" customWidth="1"/>
    <col min="6914" max="6915" width="4.81640625" style="1707" customWidth="1"/>
    <col min="6916" max="6916" width="15.1796875" style="1707" customWidth="1"/>
    <col min="6917" max="6917" width="11.26953125" style="1707" customWidth="1"/>
    <col min="6918" max="6918" width="8.7265625" style="1707" customWidth="1"/>
    <col min="6919" max="6921" width="10" style="1707" customWidth="1"/>
    <col min="6922" max="6922" width="10.1796875" style="1707" customWidth="1"/>
    <col min="6923" max="6923" width="8.7265625" style="1707" customWidth="1"/>
    <col min="6924" max="6924" width="4.81640625" style="1707" customWidth="1"/>
    <col min="6925" max="7168" width="12.54296875" style="1707"/>
    <col min="7169" max="7169" width="2.26953125" style="1707" customWidth="1"/>
    <col min="7170" max="7171" width="4.81640625" style="1707" customWidth="1"/>
    <col min="7172" max="7172" width="15.1796875" style="1707" customWidth="1"/>
    <col min="7173" max="7173" width="11.26953125" style="1707" customWidth="1"/>
    <col min="7174" max="7174" width="8.7265625" style="1707" customWidth="1"/>
    <col min="7175" max="7177" width="10" style="1707" customWidth="1"/>
    <col min="7178" max="7178" width="10.1796875" style="1707" customWidth="1"/>
    <col min="7179" max="7179" width="8.7265625" style="1707" customWidth="1"/>
    <col min="7180" max="7180" width="4.81640625" style="1707" customWidth="1"/>
    <col min="7181" max="7424" width="12.54296875" style="1707"/>
    <col min="7425" max="7425" width="2.26953125" style="1707" customWidth="1"/>
    <col min="7426" max="7427" width="4.81640625" style="1707" customWidth="1"/>
    <col min="7428" max="7428" width="15.1796875" style="1707" customWidth="1"/>
    <col min="7429" max="7429" width="11.26953125" style="1707" customWidth="1"/>
    <col min="7430" max="7430" width="8.7265625" style="1707" customWidth="1"/>
    <col min="7431" max="7433" width="10" style="1707" customWidth="1"/>
    <col min="7434" max="7434" width="10.1796875" style="1707" customWidth="1"/>
    <col min="7435" max="7435" width="8.7265625" style="1707" customWidth="1"/>
    <col min="7436" max="7436" width="4.81640625" style="1707" customWidth="1"/>
    <col min="7437" max="7680" width="12.54296875" style="1707"/>
    <col min="7681" max="7681" width="2.26953125" style="1707" customWidth="1"/>
    <col min="7682" max="7683" width="4.81640625" style="1707" customWidth="1"/>
    <col min="7684" max="7684" width="15.1796875" style="1707" customWidth="1"/>
    <col min="7685" max="7685" width="11.26953125" style="1707" customWidth="1"/>
    <col min="7686" max="7686" width="8.7265625" style="1707" customWidth="1"/>
    <col min="7687" max="7689" width="10" style="1707" customWidth="1"/>
    <col min="7690" max="7690" width="10.1796875" style="1707" customWidth="1"/>
    <col min="7691" max="7691" width="8.7265625" style="1707" customWidth="1"/>
    <col min="7692" max="7692" width="4.81640625" style="1707" customWidth="1"/>
    <col min="7693" max="7936" width="12.54296875" style="1707"/>
    <col min="7937" max="7937" width="2.26953125" style="1707" customWidth="1"/>
    <col min="7938" max="7939" width="4.81640625" style="1707" customWidth="1"/>
    <col min="7940" max="7940" width="15.1796875" style="1707" customWidth="1"/>
    <col min="7941" max="7941" width="11.26953125" style="1707" customWidth="1"/>
    <col min="7942" max="7942" width="8.7265625" style="1707" customWidth="1"/>
    <col min="7943" max="7945" width="10" style="1707" customWidth="1"/>
    <col min="7946" max="7946" width="10.1796875" style="1707" customWidth="1"/>
    <col min="7947" max="7947" width="8.7265625" style="1707" customWidth="1"/>
    <col min="7948" max="7948" width="4.81640625" style="1707" customWidth="1"/>
    <col min="7949" max="8192" width="12.54296875" style="1707"/>
    <col min="8193" max="8193" width="2.26953125" style="1707" customWidth="1"/>
    <col min="8194" max="8195" width="4.81640625" style="1707" customWidth="1"/>
    <col min="8196" max="8196" width="15.1796875" style="1707" customWidth="1"/>
    <col min="8197" max="8197" width="11.26953125" style="1707" customWidth="1"/>
    <col min="8198" max="8198" width="8.7265625" style="1707" customWidth="1"/>
    <col min="8199" max="8201" width="10" style="1707" customWidth="1"/>
    <col min="8202" max="8202" width="10.1796875" style="1707" customWidth="1"/>
    <col min="8203" max="8203" width="8.7265625" style="1707" customWidth="1"/>
    <col min="8204" max="8204" width="4.81640625" style="1707" customWidth="1"/>
    <col min="8205" max="8448" width="12.54296875" style="1707"/>
    <col min="8449" max="8449" width="2.26953125" style="1707" customWidth="1"/>
    <col min="8450" max="8451" width="4.81640625" style="1707" customWidth="1"/>
    <col min="8452" max="8452" width="15.1796875" style="1707" customWidth="1"/>
    <col min="8453" max="8453" width="11.26953125" style="1707" customWidth="1"/>
    <col min="8454" max="8454" width="8.7265625" style="1707" customWidth="1"/>
    <col min="8455" max="8457" width="10" style="1707" customWidth="1"/>
    <col min="8458" max="8458" width="10.1796875" style="1707" customWidth="1"/>
    <col min="8459" max="8459" width="8.7265625" style="1707" customWidth="1"/>
    <col min="8460" max="8460" width="4.81640625" style="1707" customWidth="1"/>
    <col min="8461" max="8704" width="12.54296875" style="1707"/>
    <col min="8705" max="8705" width="2.26953125" style="1707" customWidth="1"/>
    <col min="8706" max="8707" width="4.81640625" style="1707" customWidth="1"/>
    <col min="8708" max="8708" width="15.1796875" style="1707" customWidth="1"/>
    <col min="8709" max="8709" width="11.26953125" style="1707" customWidth="1"/>
    <col min="8710" max="8710" width="8.7265625" style="1707" customWidth="1"/>
    <col min="8711" max="8713" width="10" style="1707" customWidth="1"/>
    <col min="8714" max="8714" width="10.1796875" style="1707" customWidth="1"/>
    <col min="8715" max="8715" width="8.7265625" style="1707" customWidth="1"/>
    <col min="8716" max="8716" width="4.81640625" style="1707" customWidth="1"/>
    <col min="8717" max="8960" width="12.54296875" style="1707"/>
    <col min="8961" max="8961" width="2.26953125" style="1707" customWidth="1"/>
    <col min="8962" max="8963" width="4.81640625" style="1707" customWidth="1"/>
    <col min="8964" max="8964" width="15.1796875" style="1707" customWidth="1"/>
    <col min="8965" max="8965" width="11.26953125" style="1707" customWidth="1"/>
    <col min="8966" max="8966" width="8.7265625" style="1707" customWidth="1"/>
    <col min="8967" max="8969" width="10" style="1707" customWidth="1"/>
    <col min="8970" max="8970" width="10.1796875" style="1707" customWidth="1"/>
    <col min="8971" max="8971" width="8.7265625" style="1707" customWidth="1"/>
    <col min="8972" max="8972" width="4.81640625" style="1707" customWidth="1"/>
    <col min="8973" max="9216" width="12.54296875" style="1707"/>
    <col min="9217" max="9217" width="2.26953125" style="1707" customWidth="1"/>
    <col min="9218" max="9219" width="4.81640625" style="1707" customWidth="1"/>
    <col min="9220" max="9220" width="15.1796875" style="1707" customWidth="1"/>
    <col min="9221" max="9221" width="11.26953125" style="1707" customWidth="1"/>
    <col min="9222" max="9222" width="8.7265625" style="1707" customWidth="1"/>
    <col min="9223" max="9225" width="10" style="1707" customWidth="1"/>
    <col min="9226" max="9226" width="10.1796875" style="1707" customWidth="1"/>
    <col min="9227" max="9227" width="8.7265625" style="1707" customWidth="1"/>
    <col min="9228" max="9228" width="4.81640625" style="1707" customWidth="1"/>
    <col min="9229" max="9472" width="12.54296875" style="1707"/>
    <col min="9473" max="9473" width="2.26953125" style="1707" customWidth="1"/>
    <col min="9474" max="9475" width="4.81640625" style="1707" customWidth="1"/>
    <col min="9476" max="9476" width="15.1796875" style="1707" customWidth="1"/>
    <col min="9477" max="9477" width="11.26953125" style="1707" customWidth="1"/>
    <col min="9478" max="9478" width="8.7265625" style="1707" customWidth="1"/>
    <col min="9479" max="9481" width="10" style="1707" customWidth="1"/>
    <col min="9482" max="9482" width="10.1796875" style="1707" customWidth="1"/>
    <col min="9483" max="9483" width="8.7265625" style="1707" customWidth="1"/>
    <col min="9484" max="9484" width="4.81640625" style="1707" customWidth="1"/>
    <col min="9485" max="9728" width="12.54296875" style="1707"/>
    <col min="9729" max="9729" width="2.26953125" style="1707" customWidth="1"/>
    <col min="9730" max="9731" width="4.81640625" style="1707" customWidth="1"/>
    <col min="9732" max="9732" width="15.1796875" style="1707" customWidth="1"/>
    <col min="9733" max="9733" width="11.26953125" style="1707" customWidth="1"/>
    <col min="9734" max="9734" width="8.7265625" style="1707" customWidth="1"/>
    <col min="9735" max="9737" width="10" style="1707" customWidth="1"/>
    <col min="9738" max="9738" width="10.1796875" style="1707" customWidth="1"/>
    <col min="9739" max="9739" width="8.7265625" style="1707" customWidth="1"/>
    <col min="9740" max="9740" width="4.81640625" style="1707" customWidth="1"/>
    <col min="9741" max="9984" width="12.54296875" style="1707"/>
    <col min="9985" max="9985" width="2.26953125" style="1707" customWidth="1"/>
    <col min="9986" max="9987" width="4.81640625" style="1707" customWidth="1"/>
    <col min="9988" max="9988" width="15.1796875" style="1707" customWidth="1"/>
    <col min="9989" max="9989" width="11.26953125" style="1707" customWidth="1"/>
    <col min="9990" max="9990" width="8.7265625" style="1707" customWidth="1"/>
    <col min="9991" max="9993" width="10" style="1707" customWidth="1"/>
    <col min="9994" max="9994" width="10.1796875" style="1707" customWidth="1"/>
    <col min="9995" max="9995" width="8.7265625" style="1707" customWidth="1"/>
    <col min="9996" max="9996" width="4.81640625" style="1707" customWidth="1"/>
    <col min="9997" max="10240" width="12.54296875" style="1707"/>
    <col min="10241" max="10241" width="2.26953125" style="1707" customWidth="1"/>
    <col min="10242" max="10243" width="4.81640625" style="1707" customWidth="1"/>
    <col min="10244" max="10244" width="15.1796875" style="1707" customWidth="1"/>
    <col min="10245" max="10245" width="11.26953125" style="1707" customWidth="1"/>
    <col min="10246" max="10246" width="8.7265625" style="1707" customWidth="1"/>
    <col min="10247" max="10249" width="10" style="1707" customWidth="1"/>
    <col min="10250" max="10250" width="10.1796875" style="1707" customWidth="1"/>
    <col min="10251" max="10251" width="8.7265625" style="1707" customWidth="1"/>
    <col min="10252" max="10252" width="4.81640625" style="1707" customWidth="1"/>
    <col min="10253" max="10496" width="12.54296875" style="1707"/>
    <col min="10497" max="10497" width="2.26953125" style="1707" customWidth="1"/>
    <col min="10498" max="10499" width="4.81640625" style="1707" customWidth="1"/>
    <col min="10500" max="10500" width="15.1796875" style="1707" customWidth="1"/>
    <col min="10501" max="10501" width="11.26953125" style="1707" customWidth="1"/>
    <col min="10502" max="10502" width="8.7265625" style="1707" customWidth="1"/>
    <col min="10503" max="10505" width="10" style="1707" customWidth="1"/>
    <col min="10506" max="10506" width="10.1796875" style="1707" customWidth="1"/>
    <col min="10507" max="10507" width="8.7265625" style="1707" customWidth="1"/>
    <col min="10508" max="10508" width="4.81640625" style="1707" customWidth="1"/>
    <col min="10509" max="10752" width="12.54296875" style="1707"/>
    <col min="10753" max="10753" width="2.26953125" style="1707" customWidth="1"/>
    <col min="10754" max="10755" width="4.81640625" style="1707" customWidth="1"/>
    <col min="10756" max="10756" width="15.1796875" style="1707" customWidth="1"/>
    <col min="10757" max="10757" width="11.26953125" style="1707" customWidth="1"/>
    <col min="10758" max="10758" width="8.7265625" style="1707" customWidth="1"/>
    <col min="10759" max="10761" width="10" style="1707" customWidth="1"/>
    <col min="10762" max="10762" width="10.1796875" style="1707" customWidth="1"/>
    <col min="10763" max="10763" width="8.7265625" style="1707" customWidth="1"/>
    <col min="10764" max="10764" width="4.81640625" style="1707" customWidth="1"/>
    <col min="10765" max="11008" width="12.54296875" style="1707"/>
    <col min="11009" max="11009" width="2.26953125" style="1707" customWidth="1"/>
    <col min="11010" max="11011" width="4.81640625" style="1707" customWidth="1"/>
    <col min="11012" max="11012" width="15.1796875" style="1707" customWidth="1"/>
    <col min="11013" max="11013" width="11.26953125" style="1707" customWidth="1"/>
    <col min="11014" max="11014" width="8.7265625" style="1707" customWidth="1"/>
    <col min="11015" max="11017" width="10" style="1707" customWidth="1"/>
    <col min="11018" max="11018" width="10.1796875" style="1707" customWidth="1"/>
    <col min="11019" max="11019" width="8.7265625" style="1707" customWidth="1"/>
    <col min="11020" max="11020" width="4.81640625" style="1707" customWidth="1"/>
    <col min="11021" max="11264" width="12.54296875" style="1707"/>
    <col min="11265" max="11265" width="2.26953125" style="1707" customWidth="1"/>
    <col min="11266" max="11267" width="4.81640625" style="1707" customWidth="1"/>
    <col min="11268" max="11268" width="15.1796875" style="1707" customWidth="1"/>
    <col min="11269" max="11269" width="11.26953125" style="1707" customWidth="1"/>
    <col min="11270" max="11270" width="8.7265625" style="1707" customWidth="1"/>
    <col min="11271" max="11273" width="10" style="1707" customWidth="1"/>
    <col min="11274" max="11274" width="10.1796875" style="1707" customWidth="1"/>
    <col min="11275" max="11275" width="8.7265625" style="1707" customWidth="1"/>
    <col min="11276" max="11276" width="4.81640625" style="1707" customWidth="1"/>
    <col min="11277" max="11520" width="12.54296875" style="1707"/>
    <col min="11521" max="11521" width="2.26953125" style="1707" customWidth="1"/>
    <col min="11522" max="11523" width="4.81640625" style="1707" customWidth="1"/>
    <col min="11524" max="11524" width="15.1796875" style="1707" customWidth="1"/>
    <col min="11525" max="11525" width="11.26953125" style="1707" customWidth="1"/>
    <col min="11526" max="11526" width="8.7265625" style="1707" customWidth="1"/>
    <col min="11527" max="11529" width="10" style="1707" customWidth="1"/>
    <col min="11530" max="11530" width="10.1796875" style="1707" customWidth="1"/>
    <col min="11531" max="11531" width="8.7265625" style="1707" customWidth="1"/>
    <col min="11532" max="11532" width="4.81640625" style="1707" customWidth="1"/>
    <col min="11533" max="11776" width="12.54296875" style="1707"/>
    <col min="11777" max="11777" width="2.26953125" style="1707" customWidth="1"/>
    <col min="11778" max="11779" width="4.81640625" style="1707" customWidth="1"/>
    <col min="11780" max="11780" width="15.1796875" style="1707" customWidth="1"/>
    <col min="11781" max="11781" width="11.26953125" style="1707" customWidth="1"/>
    <col min="11782" max="11782" width="8.7265625" style="1707" customWidth="1"/>
    <col min="11783" max="11785" width="10" style="1707" customWidth="1"/>
    <col min="11786" max="11786" width="10.1796875" style="1707" customWidth="1"/>
    <col min="11787" max="11787" width="8.7265625" style="1707" customWidth="1"/>
    <col min="11788" max="11788" width="4.81640625" style="1707" customWidth="1"/>
    <col min="11789" max="12032" width="12.54296875" style="1707"/>
    <col min="12033" max="12033" width="2.26953125" style="1707" customWidth="1"/>
    <col min="12034" max="12035" width="4.81640625" style="1707" customWidth="1"/>
    <col min="12036" max="12036" width="15.1796875" style="1707" customWidth="1"/>
    <col min="12037" max="12037" width="11.26953125" style="1707" customWidth="1"/>
    <col min="12038" max="12038" width="8.7265625" style="1707" customWidth="1"/>
    <col min="12039" max="12041" width="10" style="1707" customWidth="1"/>
    <col min="12042" max="12042" width="10.1796875" style="1707" customWidth="1"/>
    <col min="12043" max="12043" width="8.7265625" style="1707" customWidth="1"/>
    <col min="12044" max="12044" width="4.81640625" style="1707" customWidth="1"/>
    <col min="12045" max="12288" width="12.54296875" style="1707"/>
    <col min="12289" max="12289" width="2.26953125" style="1707" customWidth="1"/>
    <col min="12290" max="12291" width="4.81640625" style="1707" customWidth="1"/>
    <col min="12292" max="12292" width="15.1796875" style="1707" customWidth="1"/>
    <col min="12293" max="12293" width="11.26953125" style="1707" customWidth="1"/>
    <col min="12294" max="12294" width="8.7265625" style="1707" customWidth="1"/>
    <col min="12295" max="12297" width="10" style="1707" customWidth="1"/>
    <col min="12298" max="12298" width="10.1796875" style="1707" customWidth="1"/>
    <col min="12299" max="12299" width="8.7265625" style="1707" customWidth="1"/>
    <col min="12300" max="12300" width="4.81640625" style="1707" customWidth="1"/>
    <col min="12301" max="12544" width="12.54296875" style="1707"/>
    <col min="12545" max="12545" width="2.26953125" style="1707" customWidth="1"/>
    <col min="12546" max="12547" width="4.81640625" style="1707" customWidth="1"/>
    <col min="12548" max="12548" width="15.1796875" style="1707" customWidth="1"/>
    <col min="12549" max="12549" width="11.26953125" style="1707" customWidth="1"/>
    <col min="12550" max="12550" width="8.7265625" style="1707" customWidth="1"/>
    <col min="12551" max="12553" width="10" style="1707" customWidth="1"/>
    <col min="12554" max="12554" width="10.1796875" style="1707" customWidth="1"/>
    <col min="12555" max="12555" width="8.7265625" style="1707" customWidth="1"/>
    <col min="12556" max="12556" width="4.81640625" style="1707" customWidth="1"/>
    <col min="12557" max="12800" width="12.54296875" style="1707"/>
    <col min="12801" max="12801" width="2.26953125" style="1707" customWidth="1"/>
    <col min="12802" max="12803" width="4.81640625" style="1707" customWidth="1"/>
    <col min="12804" max="12804" width="15.1796875" style="1707" customWidth="1"/>
    <col min="12805" max="12805" width="11.26953125" style="1707" customWidth="1"/>
    <col min="12806" max="12806" width="8.7265625" style="1707" customWidth="1"/>
    <col min="12807" max="12809" width="10" style="1707" customWidth="1"/>
    <col min="12810" max="12810" width="10.1796875" style="1707" customWidth="1"/>
    <col min="12811" max="12811" width="8.7265625" style="1707" customWidth="1"/>
    <col min="12812" max="12812" width="4.81640625" style="1707" customWidth="1"/>
    <col min="12813" max="13056" width="12.54296875" style="1707"/>
    <col min="13057" max="13057" width="2.26953125" style="1707" customWidth="1"/>
    <col min="13058" max="13059" width="4.81640625" style="1707" customWidth="1"/>
    <col min="13060" max="13060" width="15.1796875" style="1707" customWidth="1"/>
    <col min="13061" max="13061" width="11.26953125" style="1707" customWidth="1"/>
    <col min="13062" max="13062" width="8.7265625" style="1707" customWidth="1"/>
    <col min="13063" max="13065" width="10" style="1707" customWidth="1"/>
    <col min="13066" max="13066" width="10.1796875" style="1707" customWidth="1"/>
    <col min="13067" max="13067" width="8.7265625" style="1707" customWidth="1"/>
    <col min="13068" max="13068" width="4.81640625" style="1707" customWidth="1"/>
    <col min="13069" max="13312" width="12.54296875" style="1707"/>
    <col min="13313" max="13313" width="2.26953125" style="1707" customWidth="1"/>
    <col min="13314" max="13315" width="4.81640625" style="1707" customWidth="1"/>
    <col min="13316" max="13316" width="15.1796875" style="1707" customWidth="1"/>
    <col min="13317" max="13317" width="11.26953125" style="1707" customWidth="1"/>
    <col min="13318" max="13318" width="8.7265625" style="1707" customWidth="1"/>
    <col min="13319" max="13321" width="10" style="1707" customWidth="1"/>
    <col min="13322" max="13322" width="10.1796875" style="1707" customWidth="1"/>
    <col min="13323" max="13323" width="8.7265625" style="1707" customWidth="1"/>
    <col min="13324" max="13324" width="4.81640625" style="1707" customWidth="1"/>
    <col min="13325" max="13568" width="12.54296875" style="1707"/>
    <col min="13569" max="13569" width="2.26953125" style="1707" customWidth="1"/>
    <col min="13570" max="13571" width="4.81640625" style="1707" customWidth="1"/>
    <col min="13572" max="13572" width="15.1796875" style="1707" customWidth="1"/>
    <col min="13573" max="13573" width="11.26953125" style="1707" customWidth="1"/>
    <col min="13574" max="13574" width="8.7265625" style="1707" customWidth="1"/>
    <col min="13575" max="13577" width="10" style="1707" customWidth="1"/>
    <col min="13578" max="13578" width="10.1796875" style="1707" customWidth="1"/>
    <col min="13579" max="13579" width="8.7265625" style="1707" customWidth="1"/>
    <col min="13580" max="13580" width="4.81640625" style="1707" customWidth="1"/>
    <col min="13581" max="13824" width="12.54296875" style="1707"/>
    <col min="13825" max="13825" width="2.26953125" style="1707" customWidth="1"/>
    <col min="13826" max="13827" width="4.81640625" style="1707" customWidth="1"/>
    <col min="13828" max="13828" width="15.1796875" style="1707" customWidth="1"/>
    <col min="13829" max="13829" width="11.26953125" style="1707" customWidth="1"/>
    <col min="13830" max="13830" width="8.7265625" style="1707" customWidth="1"/>
    <col min="13831" max="13833" width="10" style="1707" customWidth="1"/>
    <col min="13834" max="13834" width="10.1796875" style="1707" customWidth="1"/>
    <col min="13835" max="13835" width="8.7265625" style="1707" customWidth="1"/>
    <col min="13836" max="13836" width="4.81640625" style="1707" customWidth="1"/>
    <col min="13837" max="14080" width="12.54296875" style="1707"/>
    <col min="14081" max="14081" width="2.26953125" style="1707" customWidth="1"/>
    <col min="14082" max="14083" width="4.81640625" style="1707" customWidth="1"/>
    <col min="14084" max="14084" width="15.1796875" style="1707" customWidth="1"/>
    <col min="14085" max="14085" width="11.26953125" style="1707" customWidth="1"/>
    <col min="14086" max="14086" width="8.7265625" style="1707" customWidth="1"/>
    <col min="14087" max="14089" width="10" style="1707" customWidth="1"/>
    <col min="14090" max="14090" width="10.1796875" style="1707" customWidth="1"/>
    <col min="14091" max="14091" width="8.7265625" style="1707" customWidth="1"/>
    <col min="14092" max="14092" width="4.81640625" style="1707" customWidth="1"/>
    <col min="14093" max="14336" width="12.54296875" style="1707"/>
    <col min="14337" max="14337" width="2.26953125" style="1707" customWidth="1"/>
    <col min="14338" max="14339" width="4.81640625" style="1707" customWidth="1"/>
    <col min="14340" max="14340" width="15.1796875" style="1707" customWidth="1"/>
    <col min="14341" max="14341" width="11.26953125" style="1707" customWidth="1"/>
    <col min="14342" max="14342" width="8.7265625" style="1707" customWidth="1"/>
    <col min="14343" max="14345" width="10" style="1707" customWidth="1"/>
    <col min="14346" max="14346" width="10.1796875" style="1707" customWidth="1"/>
    <col min="14347" max="14347" width="8.7265625" style="1707" customWidth="1"/>
    <col min="14348" max="14348" width="4.81640625" style="1707" customWidth="1"/>
    <col min="14349" max="14592" width="12.54296875" style="1707"/>
    <col min="14593" max="14593" width="2.26953125" style="1707" customWidth="1"/>
    <col min="14594" max="14595" width="4.81640625" style="1707" customWidth="1"/>
    <col min="14596" max="14596" width="15.1796875" style="1707" customWidth="1"/>
    <col min="14597" max="14597" width="11.26953125" style="1707" customWidth="1"/>
    <col min="14598" max="14598" width="8.7265625" style="1707" customWidth="1"/>
    <col min="14599" max="14601" width="10" style="1707" customWidth="1"/>
    <col min="14602" max="14602" width="10.1796875" style="1707" customWidth="1"/>
    <col min="14603" max="14603" width="8.7265625" style="1707" customWidth="1"/>
    <col min="14604" max="14604" width="4.81640625" style="1707" customWidth="1"/>
    <col min="14605" max="14848" width="12.54296875" style="1707"/>
    <col min="14849" max="14849" width="2.26953125" style="1707" customWidth="1"/>
    <col min="14850" max="14851" width="4.81640625" style="1707" customWidth="1"/>
    <col min="14852" max="14852" width="15.1796875" style="1707" customWidth="1"/>
    <col min="14853" max="14853" width="11.26953125" style="1707" customWidth="1"/>
    <col min="14854" max="14854" width="8.7265625" style="1707" customWidth="1"/>
    <col min="14855" max="14857" width="10" style="1707" customWidth="1"/>
    <col min="14858" max="14858" width="10.1796875" style="1707" customWidth="1"/>
    <col min="14859" max="14859" width="8.7265625" style="1707" customWidth="1"/>
    <col min="14860" max="14860" width="4.81640625" style="1707" customWidth="1"/>
    <col min="14861" max="15104" width="12.54296875" style="1707"/>
    <col min="15105" max="15105" width="2.26953125" style="1707" customWidth="1"/>
    <col min="15106" max="15107" width="4.81640625" style="1707" customWidth="1"/>
    <col min="15108" max="15108" width="15.1796875" style="1707" customWidth="1"/>
    <col min="15109" max="15109" width="11.26953125" style="1707" customWidth="1"/>
    <col min="15110" max="15110" width="8.7265625" style="1707" customWidth="1"/>
    <col min="15111" max="15113" width="10" style="1707" customWidth="1"/>
    <col min="15114" max="15114" width="10.1796875" style="1707" customWidth="1"/>
    <col min="15115" max="15115" width="8.7265625" style="1707" customWidth="1"/>
    <col min="15116" max="15116" width="4.81640625" style="1707" customWidth="1"/>
    <col min="15117" max="15360" width="12.54296875" style="1707"/>
    <col min="15361" max="15361" width="2.26953125" style="1707" customWidth="1"/>
    <col min="15362" max="15363" width="4.81640625" style="1707" customWidth="1"/>
    <col min="15364" max="15364" width="15.1796875" style="1707" customWidth="1"/>
    <col min="15365" max="15365" width="11.26953125" style="1707" customWidth="1"/>
    <col min="15366" max="15366" width="8.7265625" style="1707" customWidth="1"/>
    <col min="15367" max="15369" width="10" style="1707" customWidth="1"/>
    <col min="15370" max="15370" width="10.1796875" style="1707" customWidth="1"/>
    <col min="15371" max="15371" width="8.7265625" style="1707" customWidth="1"/>
    <col min="15372" max="15372" width="4.81640625" style="1707" customWidth="1"/>
    <col min="15373" max="15616" width="12.54296875" style="1707"/>
    <col min="15617" max="15617" width="2.26953125" style="1707" customWidth="1"/>
    <col min="15618" max="15619" width="4.81640625" style="1707" customWidth="1"/>
    <col min="15620" max="15620" width="15.1796875" style="1707" customWidth="1"/>
    <col min="15621" max="15621" width="11.26953125" style="1707" customWidth="1"/>
    <col min="15622" max="15622" width="8.7265625" style="1707" customWidth="1"/>
    <col min="15623" max="15625" width="10" style="1707" customWidth="1"/>
    <col min="15626" max="15626" width="10.1796875" style="1707" customWidth="1"/>
    <col min="15627" max="15627" width="8.7265625" style="1707" customWidth="1"/>
    <col min="15628" max="15628" width="4.81640625" style="1707" customWidth="1"/>
    <col min="15629" max="15872" width="12.54296875" style="1707"/>
    <col min="15873" max="15873" width="2.26953125" style="1707" customWidth="1"/>
    <col min="15874" max="15875" width="4.81640625" style="1707" customWidth="1"/>
    <col min="15876" max="15876" width="15.1796875" style="1707" customWidth="1"/>
    <col min="15877" max="15877" width="11.26953125" style="1707" customWidth="1"/>
    <col min="15878" max="15878" width="8.7265625" style="1707" customWidth="1"/>
    <col min="15879" max="15881" width="10" style="1707" customWidth="1"/>
    <col min="15882" max="15882" width="10.1796875" style="1707" customWidth="1"/>
    <col min="15883" max="15883" width="8.7265625" style="1707" customWidth="1"/>
    <col min="15884" max="15884" width="4.81640625" style="1707" customWidth="1"/>
    <col min="15885" max="16128" width="12.54296875" style="1707"/>
    <col min="16129" max="16129" width="2.26953125" style="1707" customWidth="1"/>
    <col min="16130" max="16131" width="4.81640625" style="1707" customWidth="1"/>
    <col min="16132" max="16132" width="15.1796875" style="1707" customWidth="1"/>
    <col min="16133" max="16133" width="11.26953125" style="1707" customWidth="1"/>
    <col min="16134" max="16134" width="8.7265625" style="1707" customWidth="1"/>
    <col min="16135" max="16137" width="10" style="1707" customWidth="1"/>
    <col min="16138" max="16138" width="10.1796875" style="1707" customWidth="1"/>
    <col min="16139" max="16139" width="8.7265625" style="1707" customWidth="1"/>
    <col min="16140" max="16140" width="4.81640625" style="1707" customWidth="1"/>
    <col min="16141" max="16384" width="12.54296875" style="1707"/>
  </cols>
  <sheetData>
    <row r="1" spans="1:58" s="1702" customFormat="1" ht="11.25" customHeight="1" thickBot="1">
      <c r="A1" s="1698"/>
      <c r="B1" s="1699" t="str">
        <f>'Annual Report'!$A$2</f>
        <v>Road Initials:    GTC           Year  2013</v>
      </c>
      <c r="C1" s="1700"/>
      <c r="D1" s="1700"/>
      <c r="E1" s="1700"/>
      <c r="F1" s="1700"/>
      <c r="G1" s="1700"/>
      <c r="H1" s="1700"/>
      <c r="I1" s="1700"/>
      <c r="J1" s="1700"/>
      <c r="K1" s="1700"/>
      <c r="L1" s="1701">
        <v>41</v>
      </c>
    </row>
    <row r="2" spans="1:58" ht="9" customHeight="1">
      <c r="A2" s="1703"/>
      <c r="B2" s="1704"/>
      <c r="C2" s="1705"/>
      <c r="D2" s="1705"/>
      <c r="E2" s="1705"/>
      <c r="F2" s="1705"/>
      <c r="G2" s="1705"/>
      <c r="H2" s="1705"/>
      <c r="I2" s="1705"/>
      <c r="J2" s="1705"/>
      <c r="K2" s="1705"/>
      <c r="L2" s="1706"/>
    </row>
    <row r="3" spans="1:58" ht="10.5" customHeight="1">
      <c r="A3" s="1703"/>
      <c r="B3" s="1708" t="s">
        <v>896</v>
      </c>
      <c r="C3" s="1709"/>
      <c r="D3" s="1709"/>
      <c r="E3" s="1709"/>
      <c r="F3" s="1709"/>
      <c r="G3" s="1709"/>
      <c r="H3" s="1709"/>
      <c r="I3" s="1709"/>
      <c r="J3" s="1709"/>
      <c r="K3" s="1709"/>
      <c r="L3" s="1710"/>
    </row>
    <row r="4" spans="1:58" ht="10.5" customHeight="1">
      <c r="A4" s="1703"/>
      <c r="B4" s="1711" t="s">
        <v>808</v>
      </c>
      <c r="C4" s="1709"/>
      <c r="D4" s="1709"/>
      <c r="E4" s="1709"/>
      <c r="F4" s="1709"/>
      <c r="G4" s="1709"/>
      <c r="H4" s="1709"/>
      <c r="I4" s="1709"/>
      <c r="J4" s="1709"/>
      <c r="K4" s="1709"/>
      <c r="L4" s="1710"/>
    </row>
    <row r="5" spans="1:58" ht="9" customHeight="1">
      <c r="A5" s="1703"/>
      <c r="B5" s="1712"/>
      <c r="C5" s="1713"/>
      <c r="D5" s="1713"/>
      <c r="E5" s="1713"/>
      <c r="F5" s="1713"/>
      <c r="G5" s="1713"/>
      <c r="H5" s="1713"/>
      <c r="I5" s="1713"/>
      <c r="J5" s="1713"/>
      <c r="K5" s="1713"/>
      <c r="L5" s="1714"/>
      <c r="AT5" s="1715"/>
      <c r="AU5" s="1716"/>
      <c r="AV5" s="1716"/>
      <c r="AW5" s="1716"/>
      <c r="AX5" s="1716"/>
      <c r="AY5" s="1716"/>
      <c r="AZ5" s="1716"/>
      <c r="BA5" s="1716"/>
      <c r="BB5" s="1716"/>
      <c r="BC5" s="1716"/>
      <c r="BD5" s="1716"/>
      <c r="BE5" s="1716"/>
      <c r="BF5" s="1716"/>
    </row>
    <row r="6" spans="1:58" ht="9.75" customHeight="1">
      <c r="A6" s="1703"/>
      <c r="B6" s="1717"/>
      <c r="C6" s="1718" t="s">
        <v>544</v>
      </c>
      <c r="D6" s="1709"/>
      <c r="E6" s="1709"/>
      <c r="F6" s="1709"/>
      <c r="G6" s="1709"/>
      <c r="H6" s="1709"/>
      <c r="I6" s="1709"/>
      <c r="J6" s="1709"/>
      <c r="K6" s="1709"/>
      <c r="L6" s="1719"/>
    </row>
    <row r="7" spans="1:58" ht="9.75" customHeight="1">
      <c r="A7" s="1703"/>
      <c r="B7" s="1717"/>
      <c r="C7" s="1718" t="s">
        <v>897</v>
      </c>
      <c r="D7" s="1709"/>
      <c r="E7" s="1709"/>
      <c r="F7" s="1709"/>
      <c r="G7" s="1709"/>
      <c r="H7" s="1709"/>
      <c r="I7" s="1709"/>
      <c r="J7" s="1709"/>
      <c r="K7" s="1709"/>
      <c r="L7" s="1719"/>
    </row>
    <row r="8" spans="1:58" ht="5.15" customHeight="1">
      <c r="A8" s="1703"/>
      <c r="B8" s="1717"/>
      <c r="C8" s="1720"/>
      <c r="D8" s="1709"/>
      <c r="E8" s="1709"/>
      <c r="F8" s="1709"/>
      <c r="G8" s="1709"/>
      <c r="H8" s="1709"/>
      <c r="I8" s="1709"/>
      <c r="J8" s="1709"/>
      <c r="K8" s="1709"/>
      <c r="L8" s="1719"/>
    </row>
    <row r="9" spans="1:58" ht="9.75" customHeight="1">
      <c r="A9" s="1703"/>
      <c r="B9" s="1717"/>
      <c r="C9" s="1718" t="s">
        <v>1664</v>
      </c>
      <c r="D9" s="1709"/>
      <c r="E9" s="1709"/>
      <c r="F9" s="1709"/>
      <c r="G9" s="1709"/>
      <c r="H9" s="1709"/>
      <c r="I9" s="1709"/>
      <c r="J9" s="1709"/>
      <c r="K9" s="1709"/>
      <c r="L9" s="1719"/>
    </row>
    <row r="10" spans="1:58" ht="9.75" customHeight="1">
      <c r="A10" s="1703"/>
      <c r="B10" s="1717"/>
      <c r="C10" s="1718" t="s">
        <v>1665</v>
      </c>
      <c r="D10" s="1709"/>
      <c r="E10" s="1709"/>
      <c r="F10" s="1709"/>
      <c r="G10" s="1709"/>
      <c r="H10" s="1709"/>
      <c r="I10" s="1709"/>
      <c r="J10" s="1709"/>
      <c r="K10" s="1709"/>
      <c r="L10" s="1719"/>
    </row>
    <row r="11" spans="1:58" ht="9.75" customHeight="1">
      <c r="A11" s="1703"/>
      <c r="B11" s="1717"/>
      <c r="C11" s="1718" t="s">
        <v>1666</v>
      </c>
      <c r="D11" s="1709"/>
      <c r="E11" s="1709"/>
      <c r="F11" s="1709"/>
      <c r="G11" s="1709"/>
      <c r="H11" s="1709"/>
      <c r="I11" s="1709"/>
      <c r="J11" s="1709"/>
      <c r="K11" s="1709"/>
      <c r="L11" s="1719"/>
    </row>
    <row r="12" spans="1:58" ht="5.15" customHeight="1">
      <c r="A12" s="1703"/>
      <c r="B12" s="1717"/>
      <c r="C12" s="1720"/>
      <c r="D12" s="1709"/>
      <c r="E12" s="1709"/>
      <c r="F12" s="1709"/>
      <c r="G12" s="1709"/>
      <c r="H12" s="1709"/>
      <c r="I12" s="1709"/>
      <c r="J12" s="1709"/>
      <c r="K12" s="1709"/>
      <c r="L12" s="1719"/>
    </row>
    <row r="13" spans="1:58" ht="9.75" customHeight="1">
      <c r="A13" s="1703"/>
      <c r="B13" s="1717"/>
      <c r="C13" s="1718" t="s">
        <v>1667</v>
      </c>
      <c r="D13" s="1721"/>
      <c r="E13" s="1722"/>
      <c r="F13" s="1722"/>
      <c r="G13" s="1722"/>
      <c r="H13" s="1722"/>
      <c r="I13" s="1722"/>
      <c r="J13" s="1722"/>
      <c r="K13" s="1722"/>
      <c r="L13" s="1719"/>
      <c r="AA13" s="1715"/>
      <c r="AB13" s="1716"/>
      <c r="AC13" s="1716"/>
      <c r="AD13" s="1716"/>
      <c r="AE13" s="1716"/>
      <c r="AF13" s="1716"/>
      <c r="AG13" s="1716"/>
      <c r="AH13" s="1716"/>
      <c r="AI13" s="1716"/>
      <c r="AJ13" s="1716"/>
      <c r="AK13" s="1716"/>
      <c r="AL13" s="1716"/>
      <c r="AM13" s="1716"/>
      <c r="AT13" s="1715"/>
      <c r="AU13" s="1716"/>
      <c r="AV13" s="1716"/>
      <c r="AW13" s="1716"/>
      <c r="AX13" s="1716"/>
      <c r="AY13" s="1716"/>
      <c r="AZ13" s="1716"/>
      <c r="BA13" s="1716"/>
      <c r="BB13" s="1716"/>
      <c r="BC13" s="1716"/>
      <c r="BD13" s="1716"/>
      <c r="BE13" s="1716"/>
      <c r="BF13" s="1716"/>
    </row>
    <row r="14" spans="1:58" ht="9.75" customHeight="1">
      <c r="A14" s="1703"/>
      <c r="B14" s="1717"/>
      <c r="C14" s="1718" t="s">
        <v>1668</v>
      </c>
      <c r="D14" s="1721"/>
      <c r="E14" s="1722"/>
      <c r="F14" s="1722"/>
      <c r="G14" s="1722"/>
      <c r="H14" s="1722"/>
      <c r="I14" s="1722"/>
      <c r="J14" s="1722"/>
      <c r="K14" s="1722"/>
      <c r="L14" s="1719"/>
      <c r="M14" s="1716"/>
      <c r="AA14" s="1715"/>
      <c r="AB14" s="1716"/>
      <c r="AC14" s="1716"/>
      <c r="AD14" s="1716"/>
      <c r="AE14" s="1716"/>
      <c r="AF14" s="1716"/>
      <c r="AG14" s="1716"/>
      <c r="AH14" s="1716"/>
      <c r="AI14" s="1716"/>
      <c r="AJ14" s="1716"/>
      <c r="AK14" s="1716"/>
      <c r="AL14" s="1716"/>
      <c r="AM14" s="1716"/>
      <c r="AT14" s="1715"/>
      <c r="AU14" s="1716"/>
      <c r="AV14" s="1716"/>
      <c r="AW14" s="1716"/>
      <c r="AX14" s="1716"/>
      <c r="AY14" s="1716"/>
      <c r="AZ14" s="1716"/>
      <c r="BA14" s="1716"/>
      <c r="BB14" s="1716"/>
      <c r="BC14" s="1716"/>
      <c r="BD14" s="1716"/>
      <c r="BE14" s="1716"/>
      <c r="BF14" s="1716"/>
    </row>
    <row r="15" spans="1:58" ht="5.15" customHeight="1">
      <c r="A15" s="1703"/>
      <c r="B15" s="1717"/>
      <c r="C15" s="1720"/>
      <c r="D15" s="1721"/>
      <c r="E15" s="1722"/>
      <c r="F15" s="1722"/>
      <c r="G15" s="1722"/>
      <c r="H15" s="1722"/>
      <c r="I15" s="1722"/>
      <c r="J15" s="1722"/>
      <c r="K15" s="1722"/>
      <c r="L15" s="1719"/>
      <c r="M15" s="1716"/>
      <c r="AA15" s="1715"/>
      <c r="AB15" s="1716"/>
      <c r="AC15" s="1716"/>
      <c r="AD15" s="1716"/>
      <c r="AE15" s="1716"/>
      <c r="AF15" s="1716"/>
      <c r="AG15" s="1716"/>
      <c r="AH15" s="1716"/>
      <c r="AI15" s="1716"/>
      <c r="AJ15" s="1716"/>
      <c r="AK15" s="1716"/>
      <c r="AL15" s="1716"/>
      <c r="AM15" s="1716"/>
      <c r="AT15" s="1715"/>
      <c r="AU15" s="1716"/>
      <c r="AV15" s="1716"/>
      <c r="AW15" s="1716"/>
      <c r="AX15" s="1716"/>
      <c r="AY15" s="1716"/>
      <c r="AZ15" s="1716"/>
      <c r="BA15" s="1716"/>
      <c r="BB15" s="1716"/>
      <c r="BC15" s="1716"/>
      <c r="BD15" s="1716"/>
      <c r="BE15" s="1716"/>
      <c r="BF15" s="1716"/>
    </row>
    <row r="16" spans="1:58" ht="9.75" customHeight="1">
      <c r="A16" s="1703"/>
      <c r="B16" s="1717"/>
      <c r="C16" s="1718" t="s">
        <v>873</v>
      </c>
      <c r="D16" s="1721"/>
      <c r="E16" s="1722"/>
      <c r="F16" s="1722"/>
      <c r="G16" s="1722"/>
      <c r="H16" s="1722"/>
      <c r="I16" s="1722"/>
      <c r="J16" s="1722"/>
      <c r="K16" s="1722"/>
      <c r="L16" s="1719"/>
      <c r="AA16" s="1715"/>
      <c r="AB16" s="1716"/>
      <c r="AC16" s="1716"/>
      <c r="AD16" s="1716"/>
      <c r="AE16" s="1716"/>
      <c r="AF16" s="1716"/>
      <c r="AG16" s="1716"/>
      <c r="AH16" s="1716"/>
      <c r="AI16" s="1716"/>
      <c r="AJ16" s="1716"/>
      <c r="AK16" s="1716"/>
      <c r="AL16" s="1716"/>
      <c r="AM16" s="1716"/>
      <c r="AT16" s="1715"/>
      <c r="AU16" s="1716"/>
      <c r="AV16" s="1716"/>
      <c r="AW16" s="1716"/>
      <c r="AX16" s="1716"/>
      <c r="AY16" s="1716"/>
      <c r="AZ16" s="1716"/>
      <c r="BA16" s="1716"/>
      <c r="BB16" s="1716"/>
      <c r="BC16" s="1716"/>
      <c r="BD16" s="1716"/>
      <c r="BE16" s="1716"/>
      <c r="BF16" s="1716"/>
    </row>
    <row r="17" spans="1:59" ht="9.75" customHeight="1">
      <c r="A17" s="1703"/>
      <c r="B17" s="1717"/>
      <c r="C17" s="1718" t="s">
        <v>1282</v>
      </c>
      <c r="D17" s="1721"/>
      <c r="E17" s="1722"/>
      <c r="F17" s="1722"/>
      <c r="G17" s="1722"/>
      <c r="H17" s="1722"/>
      <c r="I17" s="1722"/>
      <c r="J17" s="1722"/>
      <c r="K17" s="1722"/>
      <c r="L17" s="1719"/>
      <c r="AA17" s="1715"/>
      <c r="AB17" s="1716"/>
      <c r="AC17" s="1716"/>
      <c r="AD17" s="1716"/>
      <c r="AE17" s="1716"/>
      <c r="AF17" s="1716"/>
      <c r="AG17" s="1716"/>
      <c r="AH17" s="1716"/>
      <c r="AI17" s="1716"/>
      <c r="AJ17" s="1716"/>
      <c r="AK17" s="1716"/>
      <c r="AL17" s="1716"/>
      <c r="AM17" s="1716"/>
      <c r="AT17" s="1715"/>
      <c r="AU17" s="1716"/>
      <c r="AV17" s="1716"/>
      <c r="AW17" s="1716"/>
      <c r="AX17" s="1716"/>
      <c r="AY17" s="1716"/>
      <c r="AZ17" s="1716"/>
      <c r="BA17" s="1716"/>
      <c r="BB17" s="1716"/>
      <c r="BC17" s="1716"/>
      <c r="BD17" s="1716"/>
      <c r="BE17" s="1716"/>
      <c r="BF17" s="1716"/>
    </row>
    <row r="18" spans="1:59" ht="26.25" customHeight="1">
      <c r="A18" s="1703"/>
      <c r="B18" s="1717"/>
      <c r="C18" s="1720"/>
      <c r="D18" s="1721"/>
      <c r="E18" s="1722"/>
      <c r="F18" s="1722"/>
      <c r="G18" s="1722"/>
      <c r="H18" s="1722"/>
      <c r="I18" s="1722"/>
      <c r="J18" s="1722"/>
      <c r="K18" s="1722"/>
      <c r="L18" s="1719"/>
      <c r="AA18" s="1715"/>
      <c r="AB18" s="1716"/>
      <c r="AC18" s="1716"/>
      <c r="AD18" s="1716"/>
      <c r="AE18" s="1716"/>
      <c r="AF18" s="1716"/>
      <c r="AG18" s="1716"/>
      <c r="AH18" s="1716"/>
      <c r="AI18" s="1716"/>
      <c r="AJ18" s="1716"/>
      <c r="AK18" s="1716"/>
      <c r="AL18" s="1716"/>
      <c r="AM18" s="1716"/>
      <c r="AT18" s="1715"/>
      <c r="AU18" s="1716"/>
      <c r="AV18" s="1716"/>
      <c r="AW18" s="1716"/>
      <c r="AX18" s="1716"/>
      <c r="AY18" s="1716"/>
      <c r="AZ18" s="1716"/>
      <c r="BA18" s="1716"/>
      <c r="BB18" s="1716"/>
      <c r="BC18" s="1716"/>
      <c r="BD18" s="1716"/>
      <c r="BE18" s="1716"/>
      <c r="BF18" s="1716"/>
    </row>
    <row r="19" spans="1:59" ht="19.899999999999999" customHeight="1">
      <c r="A19" s="1703"/>
      <c r="B19" s="1723"/>
      <c r="C19" s="1724"/>
      <c r="D19" s="1725"/>
      <c r="E19" s="1726"/>
      <c r="F19" s="1726"/>
      <c r="G19" s="1726"/>
      <c r="H19" s="1726"/>
      <c r="I19" s="1726"/>
      <c r="J19" s="1726"/>
      <c r="K19" s="1726"/>
      <c r="L19" s="1727"/>
      <c r="O19" s="1716"/>
      <c r="P19" s="1716"/>
      <c r="Q19" s="1716"/>
      <c r="R19" s="1716"/>
      <c r="S19" s="1716"/>
      <c r="T19" s="1716"/>
      <c r="U19" s="1716"/>
      <c r="V19" s="1716"/>
      <c r="AA19" s="1715"/>
      <c r="AB19" s="1716"/>
      <c r="AC19" s="1716"/>
      <c r="AD19" s="1716"/>
      <c r="AE19" s="1716"/>
      <c r="AF19" s="1716"/>
      <c r="AG19" s="1716"/>
      <c r="AH19" s="1716"/>
      <c r="AI19" s="1716"/>
      <c r="AJ19" s="1716"/>
      <c r="AK19" s="1716"/>
      <c r="AL19" s="1716"/>
      <c r="AM19" s="1716"/>
      <c r="AT19" s="1715"/>
      <c r="AU19" s="1716"/>
      <c r="AV19" s="1716"/>
      <c r="AW19" s="1716"/>
      <c r="AX19" s="1716"/>
      <c r="AY19" s="1716"/>
      <c r="AZ19" s="1716"/>
      <c r="BA19" s="1716"/>
      <c r="BB19" s="1716"/>
      <c r="BC19" s="1716"/>
      <c r="BD19" s="1716"/>
      <c r="BE19" s="1716"/>
      <c r="BF19" s="1716"/>
    </row>
    <row r="20" spans="1:59" ht="10.5" customHeight="1">
      <c r="A20" s="1703"/>
      <c r="B20" s="1728"/>
      <c r="C20" s="1729"/>
      <c r="D20" s="1721"/>
      <c r="E20" s="1730"/>
      <c r="F20" s="1731"/>
      <c r="G20" s="1731"/>
      <c r="H20" s="1722"/>
      <c r="I20" s="1731"/>
      <c r="J20" s="1722"/>
      <c r="K20" s="1732"/>
      <c r="L20" s="1710"/>
      <c r="O20" s="1716"/>
      <c r="P20" s="1716"/>
      <c r="Q20" s="1716"/>
      <c r="R20" s="1716"/>
      <c r="S20" s="1716"/>
      <c r="T20" s="1716"/>
      <c r="U20" s="1716"/>
      <c r="V20" s="1716"/>
      <c r="AA20" s="1715"/>
      <c r="AB20" s="1716"/>
      <c r="AC20" s="1716"/>
      <c r="AD20" s="1716"/>
      <c r="AE20" s="1716"/>
      <c r="AF20" s="1716"/>
      <c r="AG20" s="1716"/>
      <c r="AH20" s="1716"/>
      <c r="AI20" s="1716"/>
      <c r="AJ20" s="1716"/>
      <c r="AK20" s="1716"/>
      <c r="AL20" s="1716"/>
      <c r="AM20" s="1716"/>
      <c r="AT20" s="1715"/>
      <c r="AU20" s="1716"/>
      <c r="AV20" s="1716"/>
      <c r="AW20" s="1716"/>
      <c r="AX20" s="1716"/>
      <c r="AY20" s="1716"/>
      <c r="AZ20" s="1716"/>
      <c r="BA20" s="1716"/>
      <c r="BB20" s="1716"/>
      <c r="BC20" s="1716"/>
      <c r="BD20" s="1716"/>
      <c r="BE20" s="1716"/>
      <c r="BF20" s="1716"/>
    </row>
    <row r="21" spans="1:59" ht="10.5" customHeight="1">
      <c r="A21" s="1703"/>
      <c r="B21" s="1728"/>
      <c r="C21" s="1729"/>
      <c r="D21" s="1721"/>
      <c r="E21" s="1730"/>
      <c r="F21" s="1731"/>
      <c r="G21" s="1733" t="s">
        <v>156</v>
      </c>
      <c r="H21" s="1734"/>
      <c r="I21" s="1733" t="s">
        <v>588</v>
      </c>
      <c r="J21" s="1734"/>
      <c r="K21" s="1732"/>
      <c r="L21" s="1710"/>
      <c r="O21" s="1716"/>
      <c r="P21" s="1716"/>
      <c r="Q21" s="1716"/>
      <c r="R21" s="1716"/>
      <c r="S21" s="1716"/>
      <c r="T21" s="1716"/>
      <c r="U21" s="1716"/>
      <c r="V21" s="1716"/>
      <c r="AA21" s="1715"/>
      <c r="AB21" s="1716"/>
      <c r="AC21" s="1716"/>
      <c r="AD21" s="1716"/>
      <c r="AE21" s="1716"/>
      <c r="AF21" s="1716"/>
      <c r="AG21" s="1716"/>
      <c r="AH21" s="1716"/>
      <c r="AI21" s="1716"/>
      <c r="AJ21" s="1716"/>
      <c r="AK21" s="1716"/>
      <c r="AL21" s="1716"/>
      <c r="AM21" s="1716"/>
      <c r="AT21" s="1715"/>
      <c r="AU21" s="1716"/>
      <c r="AV21" s="1716"/>
      <c r="AW21" s="1716"/>
      <c r="AX21" s="1716"/>
      <c r="AY21" s="1716"/>
      <c r="AZ21" s="1716"/>
      <c r="BA21" s="1716"/>
      <c r="BB21" s="1716"/>
      <c r="BC21" s="1716"/>
      <c r="BD21" s="1716"/>
      <c r="BE21" s="1716"/>
      <c r="BF21" s="1716"/>
    </row>
    <row r="22" spans="1:59" ht="10.5" customHeight="1">
      <c r="A22" s="1703"/>
      <c r="B22" s="1728"/>
      <c r="C22" s="1729"/>
      <c r="D22" s="1735" t="s">
        <v>509</v>
      </c>
      <c r="E22" s="1736"/>
      <c r="F22" s="1733" t="s">
        <v>1307</v>
      </c>
      <c r="G22" s="1737" t="s">
        <v>589</v>
      </c>
      <c r="H22" s="1738"/>
      <c r="I22" s="1737" t="s">
        <v>589</v>
      </c>
      <c r="J22" s="1739"/>
      <c r="K22" s="1740" t="s">
        <v>1200</v>
      </c>
      <c r="L22" s="1710" t="s">
        <v>1200</v>
      </c>
      <c r="P22" s="1716"/>
      <c r="Q22" s="1716"/>
      <c r="R22" s="1716"/>
      <c r="AA22" s="1715"/>
      <c r="AB22" s="1716"/>
      <c r="AC22" s="1716"/>
      <c r="AD22" s="1716"/>
      <c r="AF22" s="1716"/>
      <c r="AG22" s="1716"/>
      <c r="AH22" s="1716"/>
      <c r="AT22" s="1715"/>
      <c r="AU22" s="1716"/>
      <c r="AV22" s="1716"/>
      <c r="AW22" s="1716"/>
      <c r="AY22" s="1716"/>
      <c r="AZ22" s="1716"/>
      <c r="BA22" s="1716"/>
    </row>
    <row r="23" spans="1:59" ht="10.5" customHeight="1">
      <c r="A23" s="1703"/>
      <c r="B23" s="1728"/>
      <c r="C23" s="1729"/>
      <c r="D23" s="1721"/>
      <c r="E23" s="1730"/>
      <c r="F23" s="1733" t="s">
        <v>1312</v>
      </c>
      <c r="G23" s="1733" t="s">
        <v>590</v>
      </c>
      <c r="H23" s="1733" t="s">
        <v>369</v>
      </c>
      <c r="I23" s="1733" t="s">
        <v>874</v>
      </c>
      <c r="J23" s="1733" t="s">
        <v>369</v>
      </c>
      <c r="K23" s="1741" t="s">
        <v>143</v>
      </c>
      <c r="L23" s="1710" t="s">
        <v>1200</v>
      </c>
      <c r="O23" s="1716"/>
      <c r="P23" s="1716"/>
      <c r="Q23" s="1716"/>
      <c r="R23" s="1716"/>
      <c r="S23" s="1716"/>
      <c r="T23" s="1716"/>
      <c r="U23" s="1716"/>
      <c r="V23" s="1716"/>
      <c r="AA23" s="1715"/>
      <c r="AB23" s="1716"/>
      <c r="AC23" s="1716"/>
      <c r="AD23" s="1716"/>
      <c r="AE23" s="1716"/>
      <c r="AF23" s="1716"/>
      <c r="AG23" s="1716"/>
      <c r="AH23" s="1716"/>
      <c r="AI23" s="1716"/>
      <c r="AJ23" s="1716"/>
      <c r="AK23" s="1716"/>
      <c r="AL23" s="1716"/>
      <c r="AM23" s="1716"/>
      <c r="AT23" s="1715"/>
      <c r="AU23" s="1716"/>
      <c r="AV23" s="1716"/>
      <c r="AW23" s="1716"/>
      <c r="AX23" s="1716"/>
      <c r="AY23" s="1716"/>
      <c r="AZ23" s="1716"/>
      <c r="BA23" s="1716"/>
      <c r="BB23" s="1716"/>
      <c r="BC23" s="1716"/>
      <c r="BD23" s="1716"/>
      <c r="BE23" s="1716"/>
      <c r="BF23" s="1716"/>
    </row>
    <row r="24" spans="1:59" ht="10.5" customHeight="1">
      <c r="A24" s="1703"/>
      <c r="B24" s="1742" t="s">
        <v>704</v>
      </c>
      <c r="C24" s="1743" t="s">
        <v>637</v>
      </c>
      <c r="D24" s="1721"/>
      <c r="E24" s="1730"/>
      <c r="F24" s="1733" t="s">
        <v>639</v>
      </c>
      <c r="G24" s="1733" t="s">
        <v>592</v>
      </c>
      <c r="H24" s="1733" t="s">
        <v>438</v>
      </c>
      <c r="I24" s="1733" t="s">
        <v>875</v>
      </c>
      <c r="J24" s="1733" t="s">
        <v>439</v>
      </c>
      <c r="K24" s="1741" t="s">
        <v>1317</v>
      </c>
      <c r="L24" s="1744" t="s">
        <v>704</v>
      </c>
      <c r="O24" s="1716"/>
      <c r="P24" s="1716"/>
      <c r="Q24" s="1716"/>
      <c r="R24" s="1716"/>
      <c r="S24" s="1716"/>
      <c r="T24" s="1716"/>
      <c r="U24" s="1716"/>
      <c r="V24" s="1716"/>
      <c r="AA24" s="1715"/>
      <c r="AB24" s="1716"/>
      <c r="AC24" s="1716"/>
      <c r="AD24" s="1716"/>
      <c r="AE24" s="1716"/>
      <c r="AF24" s="1716"/>
      <c r="AG24" s="1716"/>
      <c r="AH24" s="1716"/>
      <c r="AI24" s="1716"/>
      <c r="AJ24" s="1716"/>
      <c r="AK24" s="1716"/>
      <c r="AL24" s="1716"/>
      <c r="AM24" s="1716"/>
      <c r="AT24" s="1715"/>
      <c r="AU24" s="1716"/>
      <c r="AV24" s="1716"/>
      <c r="AW24" s="1716"/>
      <c r="AX24" s="1716"/>
      <c r="AY24" s="1716"/>
      <c r="AZ24" s="1716"/>
      <c r="BA24" s="1716"/>
      <c r="BB24" s="1716"/>
      <c r="BC24" s="1716"/>
      <c r="BD24" s="1716"/>
      <c r="BE24" s="1716"/>
      <c r="BF24" s="1716"/>
    </row>
    <row r="25" spans="1:59" ht="10.5" customHeight="1">
      <c r="A25" s="1703"/>
      <c r="B25" s="1742" t="s">
        <v>750</v>
      </c>
      <c r="C25" s="1743" t="s">
        <v>638</v>
      </c>
      <c r="D25" s="1721"/>
      <c r="E25" s="1730"/>
      <c r="F25" s="1731"/>
      <c r="G25" s="1733" t="s">
        <v>16</v>
      </c>
      <c r="H25" s="1731"/>
      <c r="I25" s="1731"/>
      <c r="J25" s="1731"/>
      <c r="K25" s="1741" t="s">
        <v>639</v>
      </c>
      <c r="L25" s="1744" t="s">
        <v>750</v>
      </c>
      <c r="O25" s="1716"/>
      <c r="P25" s="1716"/>
      <c r="Q25" s="1716"/>
      <c r="R25" s="1716"/>
      <c r="S25" s="1716"/>
      <c r="T25" s="1716"/>
      <c r="U25" s="1716"/>
      <c r="V25" s="1716"/>
      <c r="AA25" s="1715"/>
      <c r="AB25" s="1716"/>
      <c r="AC25" s="1716"/>
      <c r="AD25" s="1716"/>
      <c r="AE25" s="1716"/>
      <c r="AF25" s="1716"/>
      <c r="AG25" s="1716"/>
      <c r="AH25" s="1716"/>
      <c r="AI25" s="1716"/>
      <c r="AJ25" s="1716"/>
      <c r="AK25" s="1716"/>
      <c r="AL25" s="1716"/>
      <c r="AM25" s="1716"/>
      <c r="AT25" s="1715"/>
      <c r="AU25" s="1716"/>
      <c r="AV25" s="1716"/>
      <c r="AW25" s="1716"/>
      <c r="AX25" s="1716"/>
      <c r="AY25" s="1716"/>
      <c r="AZ25" s="1716"/>
      <c r="BA25" s="1716"/>
      <c r="BB25" s="1716"/>
      <c r="BC25" s="1716"/>
      <c r="BD25" s="1716"/>
      <c r="BE25" s="1716"/>
      <c r="BF25" s="1716"/>
    </row>
    <row r="26" spans="1:59" ht="10.5" customHeight="1" thickBot="1">
      <c r="A26" s="1703"/>
      <c r="B26" s="1745"/>
      <c r="C26" s="1746"/>
      <c r="D26" s="1747" t="s">
        <v>756</v>
      </c>
      <c r="E26" s="1748"/>
      <c r="F26" s="1733" t="s">
        <v>757</v>
      </c>
      <c r="G26" s="1733" t="s">
        <v>640</v>
      </c>
      <c r="H26" s="1733" t="s">
        <v>641</v>
      </c>
      <c r="I26" s="1733" t="s">
        <v>642</v>
      </c>
      <c r="J26" s="1733" t="s">
        <v>643</v>
      </c>
      <c r="K26" s="1741" t="s">
        <v>644</v>
      </c>
      <c r="L26" s="1749" t="s">
        <v>1200</v>
      </c>
      <c r="O26" s="1716"/>
      <c r="P26" s="1716"/>
      <c r="Q26" s="1716"/>
      <c r="R26" s="1716"/>
      <c r="S26" s="1716"/>
      <c r="T26" s="1716"/>
      <c r="U26" s="1716"/>
      <c r="V26" s="1716"/>
      <c r="AA26" s="1715"/>
      <c r="AB26" s="1716"/>
      <c r="AC26" s="1716"/>
      <c r="AD26" s="1716"/>
      <c r="AE26" s="1716"/>
      <c r="AF26" s="1716"/>
      <c r="AG26" s="1716"/>
      <c r="AH26" s="1716"/>
      <c r="AI26" s="1716"/>
      <c r="AJ26" s="1716"/>
      <c r="AK26" s="1716"/>
      <c r="AL26" s="1716"/>
      <c r="AM26" s="1716"/>
      <c r="AT26" s="1715"/>
      <c r="AU26" s="1716"/>
      <c r="AV26" s="1716"/>
      <c r="AW26" s="1716"/>
      <c r="AX26" s="1716"/>
      <c r="AY26" s="1716"/>
      <c r="AZ26" s="1716"/>
      <c r="BA26" s="1716"/>
      <c r="BB26" s="1716"/>
      <c r="BC26" s="1716"/>
      <c r="BD26" s="1716"/>
      <c r="BE26" s="1716"/>
      <c r="BF26" s="1716"/>
      <c r="BG26" s="1716"/>
    </row>
    <row r="27" spans="1:59" ht="12" customHeight="1">
      <c r="A27" s="1703"/>
      <c r="B27" s="1728"/>
      <c r="C27" s="1750"/>
      <c r="D27" s="1735" t="s">
        <v>1030</v>
      </c>
      <c r="E27" s="1730"/>
      <c r="F27" s="1751"/>
      <c r="G27" s="1752" t="s">
        <v>1200</v>
      </c>
      <c r="H27" s="1753"/>
      <c r="I27" s="1753"/>
      <c r="J27" s="1753"/>
      <c r="K27" s="1754"/>
      <c r="L27" s="1710"/>
      <c r="O27" s="1716"/>
      <c r="P27" s="1716"/>
      <c r="Q27" s="1716"/>
      <c r="R27" s="1716"/>
      <c r="S27" s="1716"/>
      <c r="T27" s="1716"/>
      <c r="U27" s="1716"/>
      <c r="V27" s="1716"/>
      <c r="AA27" s="1715"/>
      <c r="AB27" s="1716"/>
      <c r="AC27" s="1716"/>
      <c r="AD27" s="1716"/>
      <c r="AE27" s="1716"/>
      <c r="AF27" s="1716"/>
      <c r="AG27" s="1716"/>
      <c r="AH27" s="1716"/>
      <c r="AI27" s="1716"/>
      <c r="AJ27" s="1716"/>
      <c r="AK27" s="1716"/>
      <c r="AL27" s="1716"/>
      <c r="AM27" s="1716"/>
      <c r="AT27" s="1715"/>
      <c r="AU27" s="1716"/>
      <c r="AV27" s="1716"/>
      <c r="AW27" s="1716"/>
      <c r="AX27" s="1716"/>
      <c r="AY27" s="1716"/>
      <c r="AZ27" s="1716"/>
      <c r="BA27" s="1716"/>
      <c r="BB27" s="1716"/>
      <c r="BC27" s="1716"/>
      <c r="BD27" s="1716"/>
      <c r="BE27" s="1716"/>
      <c r="BF27" s="1716"/>
    </row>
    <row r="28" spans="1:59" ht="10.75" customHeight="1">
      <c r="A28" s="1703"/>
      <c r="B28" s="1755">
        <v>1</v>
      </c>
      <c r="C28" s="1756"/>
      <c r="D28" s="1677" t="s">
        <v>158</v>
      </c>
      <c r="E28" s="1757"/>
      <c r="F28" s="2358" t="s">
        <v>1200</v>
      </c>
      <c r="G28" s="2359" t="s">
        <v>1200</v>
      </c>
      <c r="H28" s="2359" t="s">
        <v>1200</v>
      </c>
      <c r="I28" s="2359" t="s">
        <v>1200</v>
      </c>
      <c r="J28" s="2359" t="s">
        <v>1200</v>
      </c>
      <c r="K28" s="2360" t="s">
        <v>1200</v>
      </c>
      <c r="L28" s="1758">
        <v>1</v>
      </c>
      <c r="O28" s="1716"/>
      <c r="P28" s="1716"/>
      <c r="Q28" s="1716"/>
      <c r="R28" s="1716"/>
      <c r="S28" s="1716"/>
      <c r="T28" s="1716"/>
      <c r="U28" s="1716"/>
      <c r="V28" s="1716"/>
      <c r="AA28" s="1715"/>
      <c r="AB28" s="1716"/>
      <c r="AC28" s="1716"/>
      <c r="AD28" s="1716"/>
      <c r="AE28" s="1716"/>
      <c r="AF28" s="1716"/>
      <c r="AG28" s="1716"/>
      <c r="AH28" s="1716"/>
      <c r="AI28" s="1716"/>
      <c r="AJ28" s="1716"/>
      <c r="AK28" s="1716"/>
      <c r="AL28" s="1716"/>
      <c r="AM28" s="1716"/>
      <c r="AT28" s="1715"/>
      <c r="AU28" s="1716"/>
    </row>
    <row r="29" spans="1:59" ht="10.75" customHeight="1">
      <c r="A29" s="1703"/>
      <c r="B29" s="1755">
        <v>2</v>
      </c>
      <c r="C29" s="1756"/>
      <c r="D29" s="1677" t="s">
        <v>159</v>
      </c>
      <c r="E29" s="1757"/>
      <c r="F29" s="2358" t="s">
        <v>1200</v>
      </c>
      <c r="G29" s="2359" t="s">
        <v>1200</v>
      </c>
      <c r="H29" s="2359" t="s">
        <v>1200</v>
      </c>
      <c r="I29" s="2359" t="s">
        <v>1200</v>
      </c>
      <c r="J29" s="2359" t="s">
        <v>1200</v>
      </c>
      <c r="K29" s="2360" t="s">
        <v>1200</v>
      </c>
      <c r="L29" s="1758">
        <v>2</v>
      </c>
      <c r="O29" s="1716"/>
      <c r="P29" s="1716"/>
      <c r="Q29" s="1716"/>
      <c r="R29" s="1716"/>
      <c r="S29" s="1716"/>
      <c r="T29" s="1716"/>
      <c r="U29" s="1716"/>
      <c r="V29" s="1716"/>
      <c r="AA29" s="1715"/>
      <c r="AB29" s="1716"/>
      <c r="AC29" s="1716"/>
      <c r="AD29" s="1716"/>
      <c r="AE29" s="1716"/>
      <c r="AF29" s="1716"/>
      <c r="AG29" s="1716"/>
      <c r="AH29" s="1716"/>
      <c r="AI29" s="1716"/>
      <c r="AJ29" s="1716"/>
      <c r="AK29" s="1716"/>
      <c r="AL29" s="1716"/>
      <c r="AM29" s="1716"/>
      <c r="AT29" s="1715"/>
      <c r="AU29" s="1716"/>
    </row>
    <row r="30" spans="1:59" ht="10.75" customHeight="1">
      <c r="A30" s="1703"/>
      <c r="B30" s="1755">
        <v>3</v>
      </c>
      <c r="C30" s="1756"/>
      <c r="D30" s="1677" t="s">
        <v>160</v>
      </c>
      <c r="E30" s="1757"/>
      <c r="F30" s="2358" t="s">
        <v>1200</v>
      </c>
      <c r="G30" s="2359" t="s">
        <v>1200</v>
      </c>
      <c r="H30" s="2359" t="s">
        <v>1200</v>
      </c>
      <c r="I30" s="2359" t="s">
        <v>1200</v>
      </c>
      <c r="J30" s="2359" t="s">
        <v>1200</v>
      </c>
      <c r="K30" s="2360" t="s">
        <v>1200</v>
      </c>
      <c r="L30" s="1758">
        <v>3</v>
      </c>
      <c r="O30" s="1716"/>
      <c r="P30" s="1716"/>
      <c r="Q30" s="1716"/>
      <c r="R30" s="1716"/>
      <c r="S30" s="1716"/>
      <c r="T30" s="1716"/>
      <c r="U30" s="1716"/>
      <c r="V30" s="1716"/>
      <c r="AA30" s="1715"/>
      <c r="AB30" s="1716"/>
      <c r="AC30" s="1716"/>
      <c r="AD30" s="1716"/>
      <c r="AE30" s="1716"/>
      <c r="AF30" s="1716"/>
      <c r="AG30" s="1716"/>
      <c r="AH30" s="1716"/>
      <c r="AI30" s="1716"/>
      <c r="AJ30" s="1716"/>
      <c r="AK30" s="1716"/>
      <c r="AL30" s="1716"/>
      <c r="AM30" s="1716"/>
      <c r="AT30" s="1715"/>
      <c r="AU30" s="1716"/>
    </row>
    <row r="31" spans="1:59" ht="10.75" customHeight="1">
      <c r="A31" s="1703"/>
      <c r="B31" s="1755">
        <v>4</v>
      </c>
      <c r="C31" s="1756"/>
      <c r="D31" s="1677" t="s">
        <v>1659</v>
      </c>
      <c r="E31" s="1757"/>
      <c r="F31" s="2358" t="s">
        <v>1200</v>
      </c>
      <c r="G31" s="2359" t="s">
        <v>1200</v>
      </c>
      <c r="H31" s="2359" t="s">
        <v>1200</v>
      </c>
      <c r="I31" s="2359" t="s">
        <v>1200</v>
      </c>
      <c r="J31" s="2359" t="s">
        <v>1200</v>
      </c>
      <c r="K31" s="2360" t="s">
        <v>1200</v>
      </c>
      <c r="L31" s="1758">
        <v>4</v>
      </c>
      <c r="O31" s="1716"/>
      <c r="P31" s="1716"/>
      <c r="Q31" s="1716"/>
      <c r="R31" s="1716"/>
      <c r="S31" s="1716"/>
      <c r="T31" s="1716"/>
      <c r="U31" s="1716"/>
      <c r="V31" s="1716"/>
      <c r="AA31" s="1715"/>
      <c r="AB31" s="1716"/>
      <c r="AC31" s="1716"/>
      <c r="AD31" s="1716"/>
      <c r="AE31" s="1716"/>
      <c r="AF31" s="1716"/>
      <c r="AG31" s="1716"/>
      <c r="AH31" s="1716"/>
      <c r="AI31" s="1716"/>
      <c r="AJ31" s="1716"/>
      <c r="AK31" s="1716"/>
      <c r="AL31" s="1716"/>
      <c r="AM31" s="1716"/>
      <c r="AT31" s="1715"/>
      <c r="AU31" s="1716"/>
    </row>
    <row r="32" spans="1:59" ht="10.75" customHeight="1">
      <c r="A32" s="1703"/>
      <c r="B32" s="1755">
        <v>5</v>
      </c>
      <c r="C32" s="1756"/>
      <c r="D32" s="1677" t="s">
        <v>161</v>
      </c>
      <c r="E32" s="1757"/>
      <c r="F32" s="2358" t="s">
        <v>1200</v>
      </c>
      <c r="G32" s="2359" t="s">
        <v>1200</v>
      </c>
      <c r="H32" s="2359" t="s">
        <v>1200</v>
      </c>
      <c r="I32" s="2359" t="s">
        <v>1200</v>
      </c>
      <c r="J32" s="2359" t="s">
        <v>1200</v>
      </c>
      <c r="K32" s="2360" t="s">
        <v>1200</v>
      </c>
      <c r="L32" s="1758">
        <v>5</v>
      </c>
      <c r="O32" s="1716"/>
      <c r="P32" s="1716"/>
      <c r="Q32" s="1716"/>
      <c r="R32" s="1716"/>
      <c r="S32" s="1716"/>
      <c r="T32" s="1716"/>
      <c r="U32" s="1716"/>
      <c r="V32" s="1716"/>
      <c r="AA32" s="1715"/>
      <c r="AB32" s="1716"/>
      <c r="AC32" s="1716"/>
      <c r="AD32" s="1716"/>
      <c r="AE32" s="1716"/>
      <c r="AF32" s="1716"/>
      <c r="AG32" s="1716"/>
      <c r="AH32" s="1716"/>
      <c r="AI32" s="1716"/>
      <c r="AJ32" s="1716"/>
      <c r="AK32" s="1716"/>
      <c r="AL32" s="1716"/>
      <c r="AM32" s="1716"/>
      <c r="AT32" s="1715"/>
      <c r="AU32" s="1716"/>
    </row>
    <row r="33" spans="1:47" ht="10.75" customHeight="1">
      <c r="A33" s="1703"/>
      <c r="B33" s="1755">
        <v>6</v>
      </c>
      <c r="C33" s="1756"/>
      <c r="D33" s="1677" t="s">
        <v>162</v>
      </c>
      <c r="E33" s="1757"/>
      <c r="F33" s="2358" t="s">
        <v>1200</v>
      </c>
      <c r="G33" s="2359" t="s">
        <v>1200</v>
      </c>
      <c r="H33" s="2359" t="s">
        <v>1200</v>
      </c>
      <c r="I33" s="2359" t="s">
        <v>1200</v>
      </c>
      <c r="J33" s="2359" t="s">
        <v>1200</v>
      </c>
      <c r="K33" s="2360" t="s">
        <v>1200</v>
      </c>
      <c r="L33" s="1758">
        <v>6</v>
      </c>
      <c r="O33" s="1716"/>
      <c r="P33" s="1716"/>
      <c r="Q33" s="1716"/>
      <c r="R33" s="1716"/>
      <c r="S33" s="1716"/>
      <c r="T33" s="1716"/>
      <c r="U33" s="1716"/>
      <c r="V33" s="1716"/>
      <c r="AA33" s="1715"/>
      <c r="AB33" s="1716"/>
      <c r="AC33" s="1716"/>
      <c r="AD33" s="1716"/>
      <c r="AE33" s="1716"/>
      <c r="AF33" s="1716"/>
      <c r="AG33" s="1716"/>
      <c r="AH33" s="1716"/>
      <c r="AI33" s="1716"/>
      <c r="AJ33" s="1716"/>
      <c r="AK33" s="1716"/>
      <c r="AL33" s="1716"/>
      <c r="AM33" s="1716"/>
      <c r="AT33" s="1715"/>
      <c r="AU33" s="1716"/>
    </row>
    <row r="34" spans="1:47" ht="10.75" customHeight="1">
      <c r="A34" s="1703"/>
      <c r="B34" s="1755">
        <v>7</v>
      </c>
      <c r="C34" s="1756"/>
      <c r="D34" s="1677" t="s">
        <v>1660</v>
      </c>
      <c r="E34" s="1757"/>
      <c r="F34" s="2358" t="s">
        <v>1200</v>
      </c>
      <c r="G34" s="2359" t="s">
        <v>1200</v>
      </c>
      <c r="H34" s="2359" t="s">
        <v>1200</v>
      </c>
      <c r="I34" s="2359" t="s">
        <v>1200</v>
      </c>
      <c r="J34" s="2359" t="s">
        <v>1200</v>
      </c>
      <c r="K34" s="2360" t="s">
        <v>1200</v>
      </c>
      <c r="L34" s="1758">
        <v>7</v>
      </c>
      <c r="O34" s="1716"/>
      <c r="P34" s="1716"/>
      <c r="Q34" s="1716"/>
      <c r="R34" s="1716"/>
      <c r="S34" s="1716"/>
      <c r="T34" s="1716"/>
      <c r="U34" s="1716"/>
      <c r="V34" s="1716"/>
      <c r="AA34" s="1715"/>
      <c r="AB34" s="1716"/>
      <c r="AC34" s="1716"/>
      <c r="AD34" s="1716"/>
      <c r="AE34" s="1716"/>
      <c r="AF34" s="1716"/>
      <c r="AG34" s="1716"/>
      <c r="AH34" s="1716"/>
      <c r="AI34" s="1716"/>
      <c r="AJ34" s="1716"/>
      <c r="AK34" s="1716"/>
      <c r="AL34" s="1716"/>
      <c r="AM34" s="1716"/>
      <c r="AT34" s="1715"/>
      <c r="AU34" s="1716"/>
    </row>
    <row r="35" spans="1:47" ht="10.75" customHeight="1">
      <c r="A35" s="1703"/>
      <c r="B35" s="1759">
        <v>8</v>
      </c>
      <c r="C35" s="1760"/>
      <c r="D35" s="1677" t="s">
        <v>494</v>
      </c>
      <c r="E35" s="1726"/>
      <c r="F35" s="2361" t="s">
        <v>1200</v>
      </c>
      <c r="G35" s="2362" t="s">
        <v>1200</v>
      </c>
      <c r="H35" s="2362" t="s">
        <v>1200</v>
      </c>
      <c r="I35" s="2362" t="s">
        <v>1200</v>
      </c>
      <c r="J35" s="2362" t="s">
        <v>1200</v>
      </c>
      <c r="K35" s="2363" t="s">
        <v>1200</v>
      </c>
      <c r="L35" s="1761">
        <v>8</v>
      </c>
      <c r="O35" s="1716"/>
      <c r="P35" s="1716"/>
      <c r="Q35" s="1716"/>
      <c r="R35" s="1716"/>
      <c r="S35" s="1716"/>
      <c r="T35" s="1716"/>
      <c r="U35" s="1716"/>
      <c r="V35" s="1716"/>
      <c r="AA35" s="1715"/>
      <c r="AB35" s="1716"/>
      <c r="AC35" s="1716"/>
      <c r="AD35" s="1716"/>
      <c r="AE35" s="1716"/>
      <c r="AF35" s="1716"/>
      <c r="AG35" s="1716"/>
      <c r="AH35" s="1716"/>
      <c r="AI35" s="1716"/>
      <c r="AJ35" s="1716"/>
      <c r="AK35" s="1716"/>
      <c r="AL35" s="1716"/>
      <c r="AM35" s="1716"/>
      <c r="AT35" s="1715"/>
      <c r="AU35" s="1716"/>
    </row>
    <row r="36" spans="1:47" ht="10.75" customHeight="1">
      <c r="A36" s="1703"/>
      <c r="B36" s="1759">
        <v>9</v>
      </c>
      <c r="C36" s="1760"/>
      <c r="D36" s="1677" t="s">
        <v>1283</v>
      </c>
      <c r="E36" s="1726"/>
      <c r="F36" s="2361" t="s">
        <v>1200</v>
      </c>
      <c r="G36" s="2362" t="s">
        <v>1200</v>
      </c>
      <c r="H36" s="2362" t="s">
        <v>1200</v>
      </c>
      <c r="I36" s="2362" t="s">
        <v>1200</v>
      </c>
      <c r="J36" s="2362" t="s">
        <v>1200</v>
      </c>
      <c r="K36" s="2363" t="s">
        <v>1200</v>
      </c>
      <c r="L36" s="1761">
        <v>9</v>
      </c>
      <c r="O36" s="1716"/>
      <c r="P36" s="1716"/>
      <c r="Q36" s="1716"/>
      <c r="R36" s="1716"/>
      <c r="S36" s="1716"/>
      <c r="T36" s="1716"/>
      <c r="U36" s="1716"/>
      <c r="V36" s="1716"/>
      <c r="AA36" s="1715"/>
      <c r="AB36" s="1716"/>
      <c r="AC36" s="1716"/>
      <c r="AD36" s="1716"/>
      <c r="AE36" s="1716"/>
      <c r="AF36" s="1716"/>
      <c r="AG36" s="1716"/>
      <c r="AH36" s="1716"/>
      <c r="AI36" s="1716"/>
      <c r="AJ36" s="1716"/>
      <c r="AK36" s="1716"/>
      <c r="AL36" s="1716"/>
      <c r="AM36" s="1716"/>
      <c r="AT36" s="1715"/>
      <c r="AU36" s="1716"/>
    </row>
    <row r="37" spans="1:47" ht="10.75" customHeight="1">
      <c r="A37" s="1703"/>
      <c r="B37" s="1759">
        <v>10</v>
      </c>
      <c r="C37" s="1760"/>
      <c r="D37" s="1677" t="s">
        <v>1284</v>
      </c>
      <c r="E37" s="1726"/>
      <c r="F37" s="2361" t="s">
        <v>1200</v>
      </c>
      <c r="G37" s="2362" t="s">
        <v>1200</v>
      </c>
      <c r="H37" s="2362" t="s">
        <v>1200</v>
      </c>
      <c r="I37" s="2362" t="s">
        <v>1200</v>
      </c>
      <c r="J37" s="2362" t="s">
        <v>1200</v>
      </c>
      <c r="K37" s="2363" t="s">
        <v>1200</v>
      </c>
      <c r="L37" s="1761">
        <v>10</v>
      </c>
      <c r="O37" s="1716"/>
      <c r="P37" s="1716"/>
      <c r="Q37" s="1716"/>
      <c r="R37" s="1716"/>
      <c r="S37" s="1716"/>
      <c r="T37" s="1716"/>
      <c r="U37" s="1716"/>
      <c r="V37" s="1716"/>
      <c r="AA37" s="1715"/>
      <c r="AB37" s="1716"/>
      <c r="AC37" s="1716"/>
      <c r="AD37" s="1716"/>
      <c r="AE37" s="1716"/>
      <c r="AF37" s="1716"/>
      <c r="AG37" s="1716"/>
      <c r="AH37" s="1716"/>
      <c r="AI37" s="1716"/>
      <c r="AJ37" s="1716"/>
      <c r="AK37" s="1716"/>
      <c r="AL37" s="1716"/>
      <c r="AM37" s="1716"/>
      <c r="AT37" s="1715"/>
      <c r="AU37" s="1716"/>
    </row>
    <row r="38" spans="1:47" ht="10.75" customHeight="1">
      <c r="A38" s="1703"/>
      <c r="B38" s="1759">
        <v>11</v>
      </c>
      <c r="C38" s="1760"/>
      <c r="D38" s="1677" t="s">
        <v>495</v>
      </c>
      <c r="E38" s="1726"/>
      <c r="F38" s="2361" t="s">
        <v>1200</v>
      </c>
      <c r="G38" s="2362" t="s">
        <v>1200</v>
      </c>
      <c r="H38" s="2362" t="s">
        <v>1200</v>
      </c>
      <c r="I38" s="2362" t="s">
        <v>1200</v>
      </c>
      <c r="J38" s="2362" t="s">
        <v>1200</v>
      </c>
      <c r="K38" s="2363" t="s">
        <v>1200</v>
      </c>
      <c r="L38" s="1761">
        <v>11</v>
      </c>
      <c r="O38" s="1716"/>
      <c r="P38" s="1716"/>
      <c r="Q38" s="1716"/>
      <c r="R38" s="1716"/>
      <c r="S38" s="1716"/>
      <c r="T38" s="1716"/>
      <c r="U38" s="1716"/>
      <c r="V38" s="1716"/>
      <c r="AA38" s="1715"/>
      <c r="AB38" s="1716"/>
      <c r="AC38" s="1716"/>
      <c r="AD38" s="1716"/>
      <c r="AE38" s="1716"/>
      <c r="AF38" s="1716"/>
      <c r="AG38" s="1716"/>
      <c r="AH38" s="1716"/>
      <c r="AI38" s="1716"/>
      <c r="AJ38" s="1716"/>
      <c r="AK38" s="1716"/>
      <c r="AL38" s="1716"/>
      <c r="AM38" s="1716"/>
      <c r="AT38" s="1715"/>
      <c r="AU38" s="1716"/>
    </row>
    <row r="39" spans="1:47" ht="10.75" customHeight="1">
      <c r="A39" s="1703"/>
      <c r="B39" s="1759">
        <v>12</v>
      </c>
      <c r="C39" s="1760"/>
      <c r="D39" s="1677" t="s">
        <v>496</v>
      </c>
      <c r="E39" s="1726"/>
      <c r="F39" s="2361" t="s">
        <v>1200</v>
      </c>
      <c r="G39" s="2362" t="s">
        <v>1200</v>
      </c>
      <c r="H39" s="2362" t="s">
        <v>1200</v>
      </c>
      <c r="I39" s="2362" t="s">
        <v>1200</v>
      </c>
      <c r="J39" s="2362" t="s">
        <v>1200</v>
      </c>
      <c r="K39" s="2363" t="s">
        <v>1200</v>
      </c>
      <c r="L39" s="1761">
        <v>12</v>
      </c>
      <c r="O39" s="1716"/>
      <c r="P39" s="1716"/>
      <c r="Q39" s="1716"/>
      <c r="R39" s="1716"/>
      <c r="S39" s="1716"/>
      <c r="T39" s="1716"/>
      <c r="U39" s="1716"/>
      <c r="V39" s="1716"/>
      <c r="AA39" s="1715"/>
      <c r="AB39" s="1716"/>
      <c r="AC39" s="1716"/>
      <c r="AD39" s="1716"/>
      <c r="AE39" s="1716"/>
      <c r="AF39" s="1716"/>
      <c r="AG39" s="1716"/>
      <c r="AH39" s="1716"/>
      <c r="AI39" s="1716"/>
      <c r="AJ39" s="1716"/>
      <c r="AK39" s="1716"/>
      <c r="AL39" s="1716"/>
      <c r="AM39" s="1716"/>
      <c r="AT39" s="1715"/>
      <c r="AU39" s="1716"/>
    </row>
    <row r="40" spans="1:47" ht="10.75" customHeight="1">
      <c r="A40" s="1703"/>
      <c r="B40" s="1759">
        <v>13</v>
      </c>
      <c r="C40" s="1760"/>
      <c r="D40" s="1677" t="s">
        <v>497</v>
      </c>
      <c r="E40" s="1726"/>
      <c r="F40" s="2720" t="s">
        <v>876</v>
      </c>
      <c r="G40" s="2721"/>
      <c r="H40" s="2721"/>
      <c r="I40" s="2721"/>
      <c r="J40" s="2721"/>
      <c r="K40" s="2722"/>
      <c r="L40" s="1761">
        <v>13</v>
      </c>
      <c r="O40" s="1716"/>
      <c r="P40" s="1716"/>
      <c r="Q40" s="1716"/>
      <c r="R40" s="1716"/>
      <c r="S40" s="1716"/>
      <c r="T40" s="1716"/>
      <c r="U40" s="1716"/>
      <c r="V40" s="1716"/>
      <c r="AA40" s="1715"/>
      <c r="AB40" s="1716"/>
      <c r="AC40" s="1716"/>
      <c r="AD40" s="1716"/>
      <c r="AE40" s="1716"/>
      <c r="AF40" s="1716"/>
      <c r="AG40" s="1716"/>
      <c r="AH40" s="1716"/>
      <c r="AI40" s="1716"/>
      <c r="AJ40" s="1716"/>
      <c r="AK40" s="1716"/>
      <c r="AL40" s="1716"/>
      <c r="AM40" s="1716"/>
      <c r="AT40" s="1715"/>
      <c r="AU40" s="1716"/>
    </row>
    <row r="41" spans="1:47" ht="10.75" customHeight="1">
      <c r="A41" s="1703"/>
      <c r="B41" s="1759">
        <v>14</v>
      </c>
      <c r="C41" s="1760"/>
      <c r="D41" s="1677" t="s">
        <v>150</v>
      </c>
      <c r="E41" s="1726"/>
      <c r="F41" s="2361" t="s">
        <v>1200</v>
      </c>
      <c r="G41" s="2362" t="s">
        <v>1200</v>
      </c>
      <c r="H41" s="2362" t="s">
        <v>1200</v>
      </c>
      <c r="I41" s="2362" t="s">
        <v>1200</v>
      </c>
      <c r="J41" s="2362" t="s">
        <v>1200</v>
      </c>
      <c r="K41" s="2363" t="s">
        <v>1200</v>
      </c>
      <c r="L41" s="1761">
        <v>14</v>
      </c>
      <c r="O41" s="1716"/>
      <c r="P41" s="1716"/>
      <c r="Q41" s="1716"/>
      <c r="R41" s="1716"/>
      <c r="S41" s="1716"/>
      <c r="T41" s="1716"/>
      <c r="U41" s="1716"/>
      <c r="V41" s="1716"/>
      <c r="AA41" s="1715"/>
      <c r="AB41" s="1716"/>
      <c r="AC41" s="1716"/>
      <c r="AD41" s="1716"/>
      <c r="AE41" s="1716"/>
      <c r="AF41" s="1716"/>
      <c r="AG41" s="1716"/>
      <c r="AH41" s="1716"/>
      <c r="AI41" s="1716"/>
      <c r="AJ41" s="1716"/>
      <c r="AK41" s="1716"/>
      <c r="AL41" s="1716"/>
      <c r="AM41" s="1716"/>
      <c r="AT41" s="1715"/>
      <c r="AU41" s="1716"/>
    </row>
    <row r="42" spans="1:47" ht="10.75" customHeight="1">
      <c r="A42" s="1703"/>
      <c r="B42" s="1759">
        <v>15</v>
      </c>
      <c r="C42" s="1760"/>
      <c r="D42" s="1677" t="s">
        <v>498</v>
      </c>
      <c r="E42" s="1726"/>
      <c r="F42" s="2361" t="s">
        <v>1200</v>
      </c>
      <c r="G42" s="2362" t="s">
        <v>1200</v>
      </c>
      <c r="H42" s="2362" t="s">
        <v>1200</v>
      </c>
      <c r="I42" s="2362" t="s">
        <v>1200</v>
      </c>
      <c r="J42" s="2362" t="s">
        <v>1200</v>
      </c>
      <c r="K42" s="2363" t="s">
        <v>1200</v>
      </c>
      <c r="L42" s="1761">
        <v>15</v>
      </c>
      <c r="O42" s="1716"/>
      <c r="P42" s="1716"/>
      <c r="Q42" s="1716"/>
      <c r="R42" s="1716"/>
      <c r="S42" s="1716"/>
      <c r="T42" s="1716"/>
      <c r="U42" s="1716"/>
      <c r="V42" s="1716"/>
      <c r="AA42" s="1715"/>
      <c r="AB42" s="1716"/>
      <c r="AC42" s="1716"/>
      <c r="AD42" s="1716"/>
      <c r="AE42" s="1716"/>
      <c r="AF42" s="1716"/>
      <c r="AG42" s="1716"/>
      <c r="AH42" s="1716"/>
      <c r="AI42" s="1716"/>
      <c r="AJ42" s="1716"/>
      <c r="AK42" s="1716"/>
      <c r="AL42" s="1716"/>
      <c r="AM42" s="1716"/>
      <c r="AT42" s="1715"/>
      <c r="AU42" s="1716"/>
    </row>
    <row r="43" spans="1:47" ht="10.75" customHeight="1">
      <c r="A43" s="1703"/>
      <c r="B43" s="1759">
        <v>16</v>
      </c>
      <c r="C43" s="1760"/>
      <c r="D43" s="1677" t="s">
        <v>151</v>
      </c>
      <c r="E43" s="1726"/>
      <c r="F43" s="2361" t="s">
        <v>1200</v>
      </c>
      <c r="G43" s="2362" t="s">
        <v>1200</v>
      </c>
      <c r="H43" s="2362" t="s">
        <v>1200</v>
      </c>
      <c r="I43" s="2362" t="s">
        <v>1200</v>
      </c>
      <c r="J43" s="2362" t="s">
        <v>1200</v>
      </c>
      <c r="K43" s="2363" t="s">
        <v>1200</v>
      </c>
      <c r="L43" s="1761">
        <v>16</v>
      </c>
      <c r="O43" s="1716"/>
      <c r="P43" s="1716"/>
      <c r="Q43" s="1716"/>
      <c r="R43" s="1716"/>
      <c r="S43" s="1716"/>
      <c r="T43" s="1716"/>
      <c r="U43" s="1716"/>
      <c r="V43" s="1716"/>
      <c r="AA43" s="1715"/>
      <c r="AB43" s="1716"/>
      <c r="AC43" s="1716"/>
      <c r="AD43" s="1716"/>
      <c r="AE43" s="1716"/>
      <c r="AF43" s="1716"/>
      <c r="AG43" s="1716"/>
      <c r="AH43" s="1716"/>
      <c r="AI43" s="1716"/>
      <c r="AJ43" s="1716"/>
      <c r="AK43" s="1716"/>
      <c r="AL43" s="1716"/>
      <c r="AM43" s="1716"/>
      <c r="AT43" s="1715"/>
      <c r="AU43" s="1716"/>
    </row>
    <row r="44" spans="1:47" ht="10.75" customHeight="1">
      <c r="A44" s="1703"/>
      <c r="B44" s="1759">
        <v>17</v>
      </c>
      <c r="C44" s="1760"/>
      <c r="D44" s="1677" t="s">
        <v>152</v>
      </c>
      <c r="E44" s="1726"/>
      <c r="F44" s="2361" t="s">
        <v>1200</v>
      </c>
      <c r="G44" s="2362" t="s">
        <v>1200</v>
      </c>
      <c r="H44" s="2362" t="s">
        <v>1200</v>
      </c>
      <c r="I44" s="2362" t="s">
        <v>1200</v>
      </c>
      <c r="J44" s="2362" t="s">
        <v>1200</v>
      </c>
      <c r="K44" s="2363" t="s">
        <v>1200</v>
      </c>
      <c r="L44" s="1761">
        <v>17</v>
      </c>
      <c r="O44" s="1716"/>
      <c r="P44" s="1716"/>
      <c r="Q44" s="1716"/>
      <c r="R44" s="1716"/>
      <c r="S44" s="1716"/>
      <c r="T44" s="1716"/>
      <c r="U44" s="1716"/>
      <c r="V44" s="1716"/>
      <c r="AA44" s="1715"/>
      <c r="AB44" s="1716"/>
      <c r="AC44" s="1716"/>
      <c r="AD44" s="1716"/>
      <c r="AE44" s="1716"/>
      <c r="AF44" s="1716"/>
      <c r="AG44" s="1716"/>
      <c r="AH44" s="1716"/>
      <c r="AI44" s="1716"/>
      <c r="AJ44" s="1716"/>
      <c r="AK44" s="1716"/>
      <c r="AL44" s="1716"/>
      <c r="AM44" s="1716"/>
      <c r="AT44" s="1715"/>
      <c r="AU44" s="1716"/>
    </row>
    <row r="45" spans="1:47" ht="10.75" customHeight="1">
      <c r="A45" s="1703"/>
      <c r="B45" s="1759">
        <v>18</v>
      </c>
      <c r="C45" s="1760"/>
      <c r="D45" s="1677" t="s">
        <v>499</v>
      </c>
      <c r="E45" s="1726"/>
      <c r="F45" s="2361" t="s">
        <v>1200</v>
      </c>
      <c r="G45" s="2362" t="s">
        <v>1200</v>
      </c>
      <c r="H45" s="2362" t="s">
        <v>1200</v>
      </c>
      <c r="I45" s="2362" t="s">
        <v>1200</v>
      </c>
      <c r="J45" s="2362" t="s">
        <v>1200</v>
      </c>
      <c r="K45" s="2363" t="s">
        <v>1200</v>
      </c>
      <c r="L45" s="1761">
        <v>18</v>
      </c>
      <c r="O45" s="1716"/>
      <c r="P45" s="1716"/>
      <c r="Q45" s="1716"/>
      <c r="R45" s="1716"/>
      <c r="S45" s="1716"/>
      <c r="T45" s="1716"/>
      <c r="U45" s="1716"/>
      <c r="V45" s="1716"/>
      <c r="AA45" s="1715"/>
      <c r="AB45" s="1716"/>
      <c r="AC45" s="1716"/>
      <c r="AD45" s="1716"/>
      <c r="AE45" s="1716"/>
      <c r="AF45" s="1716"/>
      <c r="AG45" s="1716"/>
      <c r="AH45" s="1716"/>
      <c r="AI45" s="1716"/>
      <c r="AJ45" s="1716"/>
      <c r="AK45" s="1716"/>
      <c r="AL45" s="1716"/>
      <c r="AM45" s="1716"/>
      <c r="AT45" s="1715"/>
      <c r="AU45" s="1716"/>
    </row>
    <row r="46" spans="1:47" ht="10.75" customHeight="1">
      <c r="A46" s="1703"/>
      <c r="B46" s="1759">
        <v>19</v>
      </c>
      <c r="C46" s="1760"/>
      <c r="D46" s="1677" t="s">
        <v>1683</v>
      </c>
      <c r="E46" s="1726"/>
      <c r="F46" s="2361" t="s">
        <v>1200</v>
      </c>
      <c r="G46" s="2362" t="s">
        <v>1200</v>
      </c>
      <c r="H46" s="2362" t="s">
        <v>1200</v>
      </c>
      <c r="I46" s="2362" t="s">
        <v>1200</v>
      </c>
      <c r="J46" s="2362" t="s">
        <v>1200</v>
      </c>
      <c r="K46" s="2363" t="s">
        <v>1200</v>
      </c>
      <c r="L46" s="1761">
        <v>19</v>
      </c>
      <c r="O46" s="1716"/>
      <c r="P46" s="1716"/>
      <c r="Q46" s="1716"/>
      <c r="R46" s="1716"/>
      <c r="S46" s="1716"/>
      <c r="T46" s="1716"/>
      <c r="U46" s="1716"/>
      <c r="V46" s="1716"/>
      <c r="AA46" s="1715"/>
      <c r="AB46" s="1716"/>
      <c r="AC46" s="1716"/>
      <c r="AD46" s="1716"/>
      <c r="AE46" s="1716"/>
      <c r="AF46" s="1716"/>
      <c r="AG46" s="1716"/>
      <c r="AH46" s="1716"/>
      <c r="AI46" s="1716"/>
      <c r="AJ46" s="1716"/>
      <c r="AK46" s="1716"/>
      <c r="AL46" s="1716"/>
      <c r="AM46" s="1716"/>
      <c r="AT46" s="1715"/>
      <c r="AU46" s="1716"/>
    </row>
    <row r="47" spans="1:47" ht="10.75" customHeight="1">
      <c r="A47" s="1703"/>
      <c r="B47" s="1759">
        <v>20</v>
      </c>
      <c r="C47" s="1760"/>
      <c r="D47" s="1677" t="s">
        <v>153</v>
      </c>
      <c r="E47" s="1726"/>
      <c r="F47" s="2361" t="s">
        <v>1200</v>
      </c>
      <c r="G47" s="2362" t="s">
        <v>1200</v>
      </c>
      <c r="H47" s="2362" t="s">
        <v>1200</v>
      </c>
      <c r="I47" s="2362" t="s">
        <v>1200</v>
      </c>
      <c r="J47" s="2362" t="s">
        <v>1200</v>
      </c>
      <c r="K47" s="2363" t="s">
        <v>1200</v>
      </c>
      <c r="L47" s="1761">
        <v>20</v>
      </c>
      <c r="O47" s="1716"/>
      <c r="P47" s="1716"/>
      <c r="Q47" s="1716"/>
      <c r="R47" s="1716"/>
      <c r="S47" s="1716"/>
      <c r="T47" s="1716"/>
      <c r="U47" s="1716"/>
      <c r="V47" s="1716"/>
      <c r="AA47" s="1715"/>
      <c r="AB47" s="1716"/>
      <c r="AC47" s="1716"/>
      <c r="AD47" s="1716"/>
      <c r="AE47" s="1716"/>
      <c r="AF47" s="1716"/>
      <c r="AG47" s="1716"/>
      <c r="AH47" s="1716"/>
      <c r="AI47" s="1716"/>
      <c r="AJ47" s="1716"/>
      <c r="AK47" s="1716"/>
      <c r="AL47" s="1716"/>
      <c r="AM47" s="1716"/>
      <c r="AT47" s="1715"/>
      <c r="AU47" s="1716"/>
    </row>
    <row r="48" spans="1:47" ht="10.75" customHeight="1">
      <c r="A48" s="1703"/>
      <c r="B48" s="1759">
        <v>21</v>
      </c>
      <c r="C48" s="1760"/>
      <c r="D48" s="1677" t="s">
        <v>500</v>
      </c>
      <c r="E48" s="1726"/>
      <c r="F48" s="2361" t="s">
        <v>1200</v>
      </c>
      <c r="G48" s="2362" t="s">
        <v>1200</v>
      </c>
      <c r="H48" s="2362" t="s">
        <v>1200</v>
      </c>
      <c r="I48" s="2362" t="s">
        <v>1200</v>
      </c>
      <c r="J48" s="2362" t="s">
        <v>1200</v>
      </c>
      <c r="K48" s="2363" t="s">
        <v>1200</v>
      </c>
      <c r="L48" s="1761">
        <v>21</v>
      </c>
      <c r="O48" s="1716"/>
      <c r="P48" s="1716"/>
      <c r="Q48" s="1716"/>
      <c r="R48" s="1716"/>
      <c r="S48" s="1716"/>
      <c r="T48" s="1716"/>
      <c r="U48" s="1716"/>
      <c r="V48" s="1716"/>
      <c r="AA48" s="1715"/>
      <c r="AB48" s="1716"/>
      <c r="AC48" s="1716"/>
      <c r="AD48" s="1716"/>
      <c r="AE48" s="1716"/>
      <c r="AF48" s="1716"/>
      <c r="AG48" s="1716"/>
      <c r="AH48" s="1716"/>
      <c r="AI48" s="1716"/>
      <c r="AJ48" s="1716"/>
      <c r="AK48" s="1716"/>
      <c r="AL48" s="1716"/>
      <c r="AM48" s="1716"/>
      <c r="AT48" s="1715"/>
      <c r="AU48" s="1716"/>
    </row>
    <row r="49" spans="1:47" ht="10.75" customHeight="1">
      <c r="A49" s="1703"/>
      <c r="B49" s="1759">
        <v>22</v>
      </c>
      <c r="C49" s="1760"/>
      <c r="D49" s="1677" t="s">
        <v>819</v>
      </c>
      <c r="E49" s="1726"/>
      <c r="F49" s="2361" t="s">
        <v>1200</v>
      </c>
      <c r="G49" s="2362" t="s">
        <v>1200</v>
      </c>
      <c r="H49" s="2362" t="s">
        <v>1200</v>
      </c>
      <c r="I49" s="2362" t="s">
        <v>1200</v>
      </c>
      <c r="J49" s="2362" t="s">
        <v>1200</v>
      </c>
      <c r="K49" s="2363" t="s">
        <v>1200</v>
      </c>
      <c r="L49" s="1761">
        <v>22</v>
      </c>
      <c r="O49" s="1716"/>
      <c r="P49" s="1716"/>
      <c r="Q49" s="1716"/>
      <c r="R49" s="1716"/>
      <c r="S49" s="1716"/>
      <c r="T49" s="1716"/>
      <c r="U49" s="1716"/>
      <c r="V49" s="1716"/>
      <c r="AA49" s="1715"/>
      <c r="AB49" s="1716"/>
      <c r="AC49" s="1716"/>
      <c r="AD49" s="1716"/>
      <c r="AE49" s="1716"/>
      <c r="AF49" s="1716"/>
      <c r="AG49" s="1716"/>
      <c r="AH49" s="1716"/>
      <c r="AI49" s="1716"/>
      <c r="AJ49" s="1716"/>
      <c r="AK49" s="1716"/>
      <c r="AL49" s="1716"/>
      <c r="AM49" s="1716"/>
      <c r="AT49" s="1715"/>
      <c r="AU49" s="1716"/>
    </row>
    <row r="50" spans="1:47" ht="10.75" customHeight="1">
      <c r="A50" s="1703"/>
      <c r="B50" s="1759">
        <v>23</v>
      </c>
      <c r="C50" s="1760"/>
      <c r="D50" s="1677" t="s">
        <v>501</v>
      </c>
      <c r="E50" s="1726"/>
      <c r="F50" s="2361" t="s">
        <v>1200</v>
      </c>
      <c r="G50" s="2362" t="s">
        <v>1200</v>
      </c>
      <c r="H50" s="2362" t="s">
        <v>1200</v>
      </c>
      <c r="I50" s="2362" t="s">
        <v>1200</v>
      </c>
      <c r="J50" s="2362" t="s">
        <v>1200</v>
      </c>
      <c r="K50" s="2363" t="s">
        <v>1200</v>
      </c>
      <c r="L50" s="1761">
        <v>23</v>
      </c>
      <c r="O50" s="1716"/>
      <c r="P50" s="1716"/>
      <c r="Q50" s="1716"/>
      <c r="R50" s="1716"/>
      <c r="S50" s="1716"/>
      <c r="T50" s="1716"/>
      <c r="U50" s="1716"/>
      <c r="V50" s="1716"/>
      <c r="AA50" s="1715"/>
      <c r="AB50" s="1716"/>
      <c r="AC50" s="1716"/>
      <c r="AD50" s="1716"/>
      <c r="AE50" s="1716"/>
      <c r="AF50" s="1716"/>
      <c r="AG50" s="1716"/>
      <c r="AH50" s="1716"/>
      <c r="AI50" s="1716"/>
      <c r="AJ50" s="1716"/>
      <c r="AK50" s="1716"/>
      <c r="AL50" s="1716"/>
      <c r="AM50" s="1716"/>
      <c r="AT50" s="1715"/>
      <c r="AU50" s="1716"/>
    </row>
    <row r="51" spans="1:47" ht="10.75" customHeight="1">
      <c r="A51" s="1703"/>
      <c r="B51" s="1759">
        <v>24</v>
      </c>
      <c r="C51" s="1760"/>
      <c r="D51" s="1677" t="s">
        <v>502</v>
      </c>
      <c r="E51" s="1726"/>
      <c r="F51" s="2361" t="s">
        <v>1200</v>
      </c>
      <c r="G51" s="2362" t="s">
        <v>1200</v>
      </c>
      <c r="H51" s="2362" t="s">
        <v>1200</v>
      </c>
      <c r="I51" s="2362" t="s">
        <v>1200</v>
      </c>
      <c r="J51" s="2362" t="s">
        <v>1200</v>
      </c>
      <c r="K51" s="2363" t="s">
        <v>1200</v>
      </c>
      <c r="L51" s="1761">
        <v>24</v>
      </c>
      <c r="O51" s="1716"/>
      <c r="P51" s="1716"/>
      <c r="Q51" s="1716"/>
      <c r="R51" s="1716"/>
      <c r="S51" s="1716"/>
      <c r="T51" s="1716"/>
      <c r="U51" s="1716"/>
      <c r="V51" s="1716"/>
      <c r="AA51" s="1715"/>
      <c r="AB51" s="1716"/>
      <c r="AC51" s="1716"/>
      <c r="AD51" s="1716"/>
      <c r="AE51" s="1716"/>
      <c r="AF51" s="1716"/>
      <c r="AG51" s="1716"/>
      <c r="AH51" s="1716"/>
      <c r="AI51" s="1716"/>
      <c r="AJ51" s="1716"/>
      <c r="AK51" s="1716"/>
      <c r="AL51" s="1716"/>
      <c r="AM51" s="1716"/>
      <c r="AT51" s="1715"/>
      <c r="AU51" s="1716"/>
    </row>
    <row r="52" spans="1:47" ht="10.75" customHeight="1">
      <c r="A52" s="1703"/>
      <c r="B52" s="1759">
        <v>25</v>
      </c>
      <c r="C52" s="1760"/>
      <c r="D52" s="1677" t="s">
        <v>1662</v>
      </c>
      <c r="E52" s="1726"/>
      <c r="F52" s="2361" t="s">
        <v>1200</v>
      </c>
      <c r="G52" s="2362" t="s">
        <v>1200</v>
      </c>
      <c r="H52" s="2362" t="s">
        <v>1200</v>
      </c>
      <c r="I52" s="2362" t="s">
        <v>1200</v>
      </c>
      <c r="J52" s="2362" t="s">
        <v>1200</v>
      </c>
      <c r="K52" s="2363" t="s">
        <v>1200</v>
      </c>
      <c r="L52" s="1761">
        <v>25</v>
      </c>
      <c r="O52" s="1716"/>
      <c r="P52" s="1716"/>
      <c r="Q52" s="1716"/>
      <c r="R52" s="1716"/>
      <c r="S52" s="1716"/>
      <c r="T52" s="1716"/>
      <c r="U52" s="1716"/>
      <c r="V52" s="1716"/>
      <c r="AA52" s="1715"/>
      <c r="AB52" s="1716"/>
      <c r="AC52" s="1716"/>
      <c r="AD52" s="1716"/>
      <c r="AE52" s="1716"/>
      <c r="AF52" s="1716"/>
      <c r="AG52" s="1716"/>
      <c r="AH52" s="1716"/>
      <c r="AI52" s="1716"/>
      <c r="AJ52" s="1716"/>
      <c r="AK52" s="1716"/>
      <c r="AL52" s="1716"/>
      <c r="AM52" s="1716"/>
      <c r="AT52" s="1715"/>
      <c r="AU52" s="1716"/>
    </row>
    <row r="53" spans="1:47" ht="10.75" customHeight="1">
      <c r="A53" s="1703"/>
      <c r="B53" s="1759">
        <v>26</v>
      </c>
      <c r="C53" s="1760"/>
      <c r="D53" s="1677" t="s">
        <v>503</v>
      </c>
      <c r="E53" s="1726"/>
      <c r="F53" s="2361" t="s">
        <v>1200</v>
      </c>
      <c r="G53" s="2362" t="s">
        <v>1200</v>
      </c>
      <c r="H53" s="2362" t="s">
        <v>1200</v>
      </c>
      <c r="I53" s="2362" t="s">
        <v>1200</v>
      </c>
      <c r="J53" s="2362" t="s">
        <v>1200</v>
      </c>
      <c r="K53" s="2363" t="s">
        <v>1200</v>
      </c>
      <c r="L53" s="1761">
        <v>26</v>
      </c>
      <c r="O53" s="1716"/>
      <c r="P53" s="1716"/>
      <c r="Q53" s="1716"/>
      <c r="R53" s="1716"/>
      <c r="S53" s="1716"/>
      <c r="T53" s="1716"/>
      <c r="U53" s="1716"/>
      <c r="V53" s="1716"/>
      <c r="AA53" s="1715"/>
      <c r="AB53" s="1716"/>
      <c r="AC53" s="1716"/>
      <c r="AD53" s="1716"/>
      <c r="AE53" s="1716"/>
      <c r="AF53" s="1716"/>
      <c r="AG53" s="1716"/>
      <c r="AH53" s="1716"/>
      <c r="AI53" s="1716"/>
      <c r="AJ53" s="1716"/>
      <c r="AK53" s="1716"/>
      <c r="AL53" s="1716"/>
      <c r="AM53" s="1716"/>
      <c r="AT53" s="1715"/>
      <c r="AU53" s="1716"/>
    </row>
    <row r="54" spans="1:47" ht="10.75" customHeight="1">
      <c r="A54" s="1703"/>
      <c r="B54" s="1759">
        <v>27</v>
      </c>
      <c r="C54" s="1760"/>
      <c r="D54" s="1677" t="s">
        <v>841</v>
      </c>
      <c r="E54" s="1726"/>
      <c r="F54" s="2361" t="s">
        <v>1200</v>
      </c>
      <c r="G54" s="2362" t="s">
        <v>1200</v>
      </c>
      <c r="H54" s="2362" t="s">
        <v>1200</v>
      </c>
      <c r="I54" s="2362" t="s">
        <v>1200</v>
      </c>
      <c r="J54" s="2362" t="s">
        <v>1200</v>
      </c>
      <c r="K54" s="2363" t="s">
        <v>1200</v>
      </c>
      <c r="L54" s="1761">
        <v>27</v>
      </c>
      <c r="O54" s="1716"/>
      <c r="P54" s="1716"/>
      <c r="Q54" s="1716"/>
      <c r="R54" s="1716"/>
      <c r="S54" s="1716"/>
      <c r="T54" s="1716"/>
      <c r="U54" s="1716"/>
      <c r="V54" s="1716"/>
      <c r="AA54" s="1715"/>
      <c r="AB54" s="1716"/>
      <c r="AC54" s="1716"/>
      <c r="AD54" s="1716"/>
      <c r="AE54" s="1716"/>
      <c r="AF54" s="1716"/>
      <c r="AG54" s="1716"/>
      <c r="AH54" s="1716"/>
      <c r="AI54" s="1716"/>
      <c r="AJ54" s="1716"/>
      <c r="AK54" s="1716"/>
      <c r="AL54" s="1716"/>
      <c r="AM54" s="1716"/>
      <c r="AT54" s="1715"/>
      <c r="AU54" s="1716"/>
    </row>
    <row r="55" spans="1:47" ht="10.75" customHeight="1">
      <c r="A55" s="1703"/>
      <c r="B55" s="1759">
        <v>28</v>
      </c>
      <c r="C55" s="1760"/>
      <c r="D55" s="1677" t="s">
        <v>842</v>
      </c>
      <c r="E55" s="1726"/>
      <c r="F55" s="2361" t="s">
        <v>1200</v>
      </c>
      <c r="G55" s="2362" t="s">
        <v>1200</v>
      </c>
      <c r="H55" s="2362" t="s">
        <v>1200</v>
      </c>
      <c r="I55" s="2362" t="s">
        <v>1200</v>
      </c>
      <c r="J55" s="2362" t="s">
        <v>1200</v>
      </c>
      <c r="K55" s="2363" t="s">
        <v>1200</v>
      </c>
      <c r="L55" s="1761">
        <v>28</v>
      </c>
      <c r="O55" s="1716"/>
      <c r="P55" s="1716"/>
      <c r="Q55" s="1716"/>
      <c r="R55" s="1716"/>
      <c r="S55" s="1716"/>
      <c r="T55" s="1716"/>
      <c r="U55" s="1716"/>
      <c r="V55" s="1716"/>
      <c r="AA55" s="1715"/>
      <c r="AB55" s="1716"/>
      <c r="AC55" s="1716"/>
      <c r="AD55" s="1716"/>
      <c r="AE55" s="1716"/>
      <c r="AF55" s="1716"/>
      <c r="AG55" s="1716"/>
      <c r="AH55" s="1716"/>
      <c r="AI55" s="1716"/>
      <c r="AJ55" s="1716"/>
      <c r="AK55" s="1716"/>
      <c r="AL55" s="1716"/>
      <c r="AM55" s="1716"/>
      <c r="AT55" s="1715"/>
      <c r="AU55" s="1716"/>
    </row>
    <row r="56" spans="1:47" ht="13.9" customHeight="1" thickBot="1">
      <c r="A56" s="1703"/>
      <c r="B56" s="1762">
        <v>29</v>
      </c>
      <c r="C56" s="1763"/>
      <c r="D56" s="1764" t="s">
        <v>421</v>
      </c>
      <c r="E56" s="1765"/>
      <c r="F56" s="2364" t="s">
        <v>1200</v>
      </c>
      <c r="G56" s="2365" t="s">
        <v>1200</v>
      </c>
      <c r="H56" s="2365" t="s">
        <v>1200</v>
      </c>
      <c r="I56" s="2365" t="s">
        <v>1200</v>
      </c>
      <c r="J56" s="2365" t="s">
        <v>1200</v>
      </c>
      <c r="K56" s="2366" t="s">
        <v>1200</v>
      </c>
      <c r="L56" s="1766">
        <v>29</v>
      </c>
      <c r="O56" s="1716"/>
      <c r="P56" s="1716"/>
      <c r="Q56" s="1716"/>
      <c r="R56" s="1716"/>
      <c r="S56" s="1716"/>
      <c r="T56" s="1716"/>
      <c r="U56" s="1716"/>
      <c r="V56" s="1716"/>
      <c r="AA56" s="1716"/>
      <c r="AB56" s="1716"/>
      <c r="AC56" s="1716"/>
      <c r="AD56" s="1716"/>
      <c r="AE56" s="1716"/>
      <c r="AF56" s="1716"/>
      <c r="AG56" s="1716"/>
      <c r="AH56" s="1716"/>
      <c r="AI56" s="1716"/>
      <c r="AJ56" s="1716"/>
      <c r="AK56" s="1716"/>
      <c r="AL56" s="1716"/>
      <c r="AM56" s="1716"/>
      <c r="AN56" s="1716"/>
      <c r="AT56" s="1716"/>
      <c r="AU56" s="1716"/>
    </row>
    <row r="57" spans="1:47" ht="13.15" customHeight="1" thickTop="1">
      <c r="A57" s="1703"/>
      <c r="B57" s="1767"/>
      <c r="C57" s="1768"/>
      <c r="D57" s="1769" t="s">
        <v>1038</v>
      </c>
      <c r="E57" s="1770"/>
      <c r="F57" s="2367"/>
      <c r="G57" s="2368"/>
      <c r="H57" s="2368"/>
      <c r="I57" s="2368"/>
      <c r="J57" s="2368"/>
      <c r="K57" s="2369"/>
      <c r="L57" s="1771"/>
      <c r="O57" s="1716"/>
      <c r="P57" s="1716"/>
      <c r="Q57" s="1716"/>
      <c r="R57" s="1716"/>
      <c r="S57" s="1716"/>
      <c r="T57" s="1716"/>
      <c r="U57" s="1716"/>
      <c r="V57" s="1716"/>
      <c r="AA57" s="1716"/>
      <c r="AB57" s="1716"/>
      <c r="AC57" s="1716"/>
      <c r="AD57" s="1716"/>
      <c r="AE57" s="1716"/>
      <c r="AF57" s="1716"/>
      <c r="AG57" s="1716"/>
      <c r="AH57" s="1716"/>
      <c r="AI57" s="1716"/>
      <c r="AJ57" s="1716"/>
      <c r="AK57" s="1716"/>
      <c r="AL57" s="1716"/>
      <c r="AM57" s="1716"/>
      <c r="AN57" s="1716"/>
      <c r="AT57" s="1716"/>
      <c r="AU57" s="1716"/>
    </row>
    <row r="58" spans="1:47" ht="10.75" customHeight="1">
      <c r="A58" s="1703"/>
      <c r="B58" s="1759">
        <v>30</v>
      </c>
      <c r="C58" s="1760"/>
      <c r="D58" s="1677" t="s">
        <v>504</v>
      </c>
      <c r="E58" s="1726"/>
      <c r="F58" s="2361" t="s">
        <v>1200</v>
      </c>
      <c r="G58" s="2362" t="s">
        <v>1200</v>
      </c>
      <c r="H58" s="2362" t="s">
        <v>1200</v>
      </c>
      <c r="I58" s="2362" t="s">
        <v>1200</v>
      </c>
      <c r="J58" s="2362" t="s">
        <v>1200</v>
      </c>
      <c r="K58" s="2363" t="s">
        <v>1200</v>
      </c>
      <c r="L58" s="1761">
        <v>30</v>
      </c>
      <c r="O58" s="1716"/>
      <c r="P58" s="1716"/>
      <c r="Q58" s="1716"/>
      <c r="R58" s="1716"/>
      <c r="S58" s="1716"/>
      <c r="T58" s="1716"/>
      <c r="U58" s="1716"/>
      <c r="V58" s="1716"/>
      <c r="AA58" s="1715"/>
      <c r="AB58" s="1716"/>
      <c r="AC58" s="1716"/>
      <c r="AD58" s="1716"/>
      <c r="AE58" s="1716"/>
      <c r="AF58" s="1716"/>
      <c r="AG58" s="1716"/>
      <c r="AH58" s="1716"/>
      <c r="AI58" s="1716"/>
      <c r="AJ58" s="1716"/>
      <c r="AK58" s="1716"/>
      <c r="AL58" s="1716"/>
      <c r="AM58" s="1716"/>
      <c r="AN58" s="1716"/>
      <c r="AT58" s="1715"/>
      <c r="AU58" s="1716"/>
    </row>
    <row r="59" spans="1:47" ht="10.75" customHeight="1">
      <c r="A59" s="1703"/>
      <c r="B59" s="1759">
        <v>31</v>
      </c>
      <c r="C59" s="1760"/>
      <c r="D59" s="1677" t="s">
        <v>843</v>
      </c>
      <c r="E59" s="1726"/>
      <c r="F59" s="2361" t="s">
        <v>1200</v>
      </c>
      <c r="G59" s="2362" t="s">
        <v>1200</v>
      </c>
      <c r="H59" s="2362" t="s">
        <v>1200</v>
      </c>
      <c r="I59" s="2362" t="s">
        <v>1200</v>
      </c>
      <c r="J59" s="2362" t="s">
        <v>1200</v>
      </c>
      <c r="K59" s="2363" t="s">
        <v>1200</v>
      </c>
      <c r="L59" s="1761">
        <v>31</v>
      </c>
      <c r="O59" s="1716"/>
      <c r="P59" s="1716"/>
      <c r="Q59" s="1716"/>
      <c r="R59" s="1716"/>
      <c r="S59" s="1716"/>
      <c r="T59" s="1716"/>
      <c r="U59" s="1716"/>
      <c r="V59" s="1716"/>
      <c r="AA59" s="1715"/>
      <c r="AB59" s="1716"/>
      <c r="AC59" s="1716"/>
      <c r="AD59" s="1716"/>
      <c r="AE59" s="1716"/>
      <c r="AF59" s="1716"/>
      <c r="AG59" s="1716"/>
      <c r="AH59" s="1716"/>
      <c r="AI59" s="1716"/>
      <c r="AJ59" s="1716"/>
      <c r="AK59" s="1716"/>
      <c r="AL59" s="1716"/>
      <c r="AM59" s="1716"/>
      <c r="AN59" s="1716"/>
      <c r="AT59" s="1715"/>
      <c r="AU59" s="1716"/>
    </row>
    <row r="60" spans="1:47" ht="10.75" customHeight="1">
      <c r="A60" s="1703"/>
      <c r="B60" s="1759">
        <v>32</v>
      </c>
      <c r="C60" s="1760"/>
      <c r="D60" s="1677" t="s">
        <v>844</v>
      </c>
      <c r="E60" s="1726"/>
      <c r="F60" s="2361" t="s">
        <v>1200</v>
      </c>
      <c r="G60" s="2362" t="s">
        <v>1200</v>
      </c>
      <c r="H60" s="2362" t="s">
        <v>1200</v>
      </c>
      <c r="I60" s="2362" t="s">
        <v>1200</v>
      </c>
      <c r="J60" s="2362" t="s">
        <v>1200</v>
      </c>
      <c r="K60" s="2363" t="s">
        <v>1200</v>
      </c>
      <c r="L60" s="1761">
        <v>32</v>
      </c>
      <c r="O60" s="1716"/>
      <c r="P60" s="1716"/>
      <c r="Q60" s="1716"/>
      <c r="R60" s="1716"/>
      <c r="S60" s="1716"/>
      <c r="T60" s="1716"/>
      <c r="U60" s="1716"/>
      <c r="V60" s="1716"/>
      <c r="AA60" s="1715"/>
      <c r="AB60" s="1716"/>
      <c r="AC60" s="1716"/>
      <c r="AD60" s="1716"/>
      <c r="AE60" s="1716"/>
      <c r="AF60" s="1716"/>
      <c r="AG60" s="1716"/>
      <c r="AH60" s="1716"/>
      <c r="AI60" s="1716"/>
      <c r="AJ60" s="1716"/>
      <c r="AK60" s="1716"/>
      <c r="AL60" s="1716"/>
      <c r="AM60" s="1716"/>
      <c r="AN60" s="1716"/>
      <c r="AT60" s="1715"/>
      <c r="AU60" s="1716"/>
    </row>
    <row r="61" spans="1:47" ht="10.75" customHeight="1">
      <c r="A61" s="1703"/>
      <c r="B61" s="1759">
        <v>33</v>
      </c>
      <c r="C61" s="1760"/>
      <c r="D61" s="1677" t="s">
        <v>505</v>
      </c>
      <c r="E61" s="1726"/>
      <c r="F61" s="2361" t="s">
        <v>1200</v>
      </c>
      <c r="G61" s="2362" t="s">
        <v>1200</v>
      </c>
      <c r="H61" s="2362" t="s">
        <v>1200</v>
      </c>
      <c r="I61" s="2362" t="s">
        <v>1200</v>
      </c>
      <c r="J61" s="2362" t="s">
        <v>1200</v>
      </c>
      <c r="K61" s="2363" t="s">
        <v>1200</v>
      </c>
      <c r="L61" s="1761">
        <v>33</v>
      </c>
      <c r="O61" s="1716"/>
      <c r="P61" s="1716"/>
      <c r="Q61" s="1716"/>
      <c r="R61" s="1716"/>
      <c r="S61" s="1716"/>
      <c r="T61" s="1716"/>
      <c r="U61" s="1716"/>
      <c r="V61" s="1716"/>
      <c r="AA61" s="1715"/>
      <c r="AB61" s="1716"/>
      <c r="AC61" s="1716"/>
      <c r="AD61" s="1716"/>
      <c r="AE61" s="1716"/>
      <c r="AF61" s="1716"/>
      <c r="AG61" s="1716"/>
      <c r="AH61" s="1716"/>
      <c r="AI61" s="1716"/>
      <c r="AJ61" s="1716"/>
      <c r="AK61" s="1716"/>
      <c r="AL61" s="1716"/>
      <c r="AM61" s="1716"/>
      <c r="AN61" s="1716"/>
      <c r="AT61" s="1715"/>
      <c r="AU61" s="1716"/>
    </row>
    <row r="62" spans="1:47" ht="10.75" customHeight="1">
      <c r="A62" s="1703"/>
      <c r="B62" s="1759">
        <v>34</v>
      </c>
      <c r="C62" s="1760"/>
      <c r="D62" s="1677" t="s">
        <v>168</v>
      </c>
      <c r="E62" s="1726"/>
      <c r="F62" s="2361" t="s">
        <v>1200</v>
      </c>
      <c r="G62" s="2362" t="s">
        <v>1200</v>
      </c>
      <c r="H62" s="2362" t="s">
        <v>1200</v>
      </c>
      <c r="I62" s="2362" t="s">
        <v>1200</v>
      </c>
      <c r="J62" s="2362" t="s">
        <v>1200</v>
      </c>
      <c r="K62" s="2363" t="s">
        <v>1200</v>
      </c>
      <c r="L62" s="1761">
        <v>34</v>
      </c>
      <c r="O62" s="1716"/>
      <c r="P62" s="1716"/>
      <c r="Q62" s="1716"/>
      <c r="R62" s="1716"/>
      <c r="S62" s="1716"/>
      <c r="T62" s="1716"/>
      <c r="U62" s="1716"/>
      <c r="V62" s="1716"/>
      <c r="AA62" s="1715"/>
      <c r="AB62" s="1716"/>
      <c r="AC62" s="1716"/>
      <c r="AD62" s="1716"/>
      <c r="AE62" s="1716"/>
      <c r="AF62" s="1716"/>
      <c r="AG62" s="1716"/>
      <c r="AH62" s="1716"/>
      <c r="AI62" s="1716"/>
      <c r="AJ62" s="1716"/>
      <c r="AK62" s="1716"/>
      <c r="AL62" s="1716"/>
      <c r="AM62" s="1716"/>
      <c r="AN62" s="1716"/>
      <c r="AT62" s="1715"/>
      <c r="AU62" s="1716"/>
    </row>
    <row r="63" spans="1:47" ht="10.75" customHeight="1">
      <c r="A63" s="1703"/>
      <c r="B63" s="1759">
        <v>35</v>
      </c>
      <c r="C63" s="1760"/>
      <c r="D63" s="1677" t="s">
        <v>169</v>
      </c>
      <c r="E63" s="1726"/>
      <c r="F63" s="2361" t="s">
        <v>1200</v>
      </c>
      <c r="G63" s="2362" t="s">
        <v>1200</v>
      </c>
      <c r="H63" s="2362" t="s">
        <v>1200</v>
      </c>
      <c r="I63" s="2362" t="s">
        <v>1200</v>
      </c>
      <c r="J63" s="2362" t="s">
        <v>1200</v>
      </c>
      <c r="K63" s="2363" t="s">
        <v>1200</v>
      </c>
      <c r="L63" s="1761">
        <v>35</v>
      </c>
      <c r="O63" s="1716"/>
      <c r="P63" s="1716"/>
      <c r="Q63" s="1716"/>
      <c r="R63" s="1716"/>
      <c r="S63" s="1716"/>
      <c r="T63" s="1716"/>
      <c r="U63" s="1716"/>
      <c r="V63" s="1716"/>
      <c r="AA63" s="1715"/>
      <c r="AB63" s="1716"/>
      <c r="AC63" s="1716"/>
      <c r="AD63" s="1716"/>
      <c r="AE63" s="1716"/>
      <c r="AF63" s="1716"/>
      <c r="AG63" s="1716"/>
      <c r="AH63" s="1716"/>
      <c r="AI63" s="1716"/>
      <c r="AJ63" s="1716"/>
      <c r="AK63" s="1716"/>
      <c r="AL63" s="1716"/>
      <c r="AM63" s="1716"/>
      <c r="AN63" s="1716"/>
      <c r="AT63" s="1715"/>
      <c r="AU63" s="1716"/>
    </row>
    <row r="64" spans="1:47" ht="10.75" customHeight="1">
      <c r="A64" s="1703"/>
      <c r="B64" s="1759">
        <v>36</v>
      </c>
      <c r="C64" s="1760"/>
      <c r="D64" s="1677" t="s">
        <v>170</v>
      </c>
      <c r="E64" s="1726"/>
      <c r="F64" s="2361" t="s">
        <v>1200</v>
      </c>
      <c r="G64" s="2362" t="s">
        <v>1200</v>
      </c>
      <c r="H64" s="2362" t="s">
        <v>1200</v>
      </c>
      <c r="I64" s="2362" t="s">
        <v>1200</v>
      </c>
      <c r="J64" s="2362" t="s">
        <v>1200</v>
      </c>
      <c r="K64" s="2363" t="s">
        <v>1200</v>
      </c>
      <c r="L64" s="1761">
        <v>36</v>
      </c>
      <c r="O64" s="1716"/>
      <c r="P64" s="1716"/>
      <c r="Q64" s="1716"/>
      <c r="R64" s="1716"/>
      <c r="S64" s="1716"/>
      <c r="T64" s="1716"/>
      <c r="U64" s="1716"/>
      <c r="V64" s="1716"/>
      <c r="AA64" s="1715"/>
      <c r="AB64" s="1716"/>
      <c r="AC64" s="1716"/>
      <c r="AD64" s="1716"/>
      <c r="AE64" s="1716"/>
      <c r="AF64" s="1716"/>
      <c r="AG64" s="1716"/>
      <c r="AH64" s="1716"/>
      <c r="AI64" s="1716"/>
      <c r="AJ64" s="1716"/>
      <c r="AK64" s="1716"/>
      <c r="AL64" s="1716"/>
      <c r="AM64" s="1716"/>
      <c r="AN64" s="1716"/>
      <c r="AT64" s="1715"/>
      <c r="AU64" s="1716"/>
    </row>
    <row r="65" spans="1:59" ht="10.75" customHeight="1">
      <c r="A65" s="1703"/>
      <c r="B65" s="1759">
        <v>37</v>
      </c>
      <c r="C65" s="1760"/>
      <c r="D65" s="2278" t="s">
        <v>1663</v>
      </c>
      <c r="E65" s="1726"/>
      <c r="F65" s="2361" t="s">
        <v>1200</v>
      </c>
      <c r="G65" s="2362" t="s">
        <v>1200</v>
      </c>
      <c r="H65" s="2362" t="s">
        <v>1200</v>
      </c>
      <c r="I65" s="2362" t="s">
        <v>1200</v>
      </c>
      <c r="J65" s="2362" t="s">
        <v>1200</v>
      </c>
      <c r="K65" s="2363" t="s">
        <v>1200</v>
      </c>
      <c r="L65" s="1772">
        <v>37</v>
      </c>
      <c r="O65" s="1716"/>
      <c r="P65" s="1716"/>
      <c r="Q65" s="1716"/>
      <c r="R65" s="1716"/>
      <c r="S65" s="1716"/>
      <c r="T65" s="1716"/>
      <c r="U65" s="1716"/>
      <c r="V65" s="1716"/>
      <c r="AA65" s="1715"/>
      <c r="AB65" s="1716"/>
      <c r="AC65" s="1716"/>
      <c r="AD65" s="1716"/>
      <c r="AE65" s="1716"/>
      <c r="AF65" s="1716"/>
      <c r="AG65" s="1716"/>
      <c r="AH65" s="1716"/>
      <c r="AI65" s="1716"/>
      <c r="AJ65" s="1716"/>
      <c r="AK65" s="1716"/>
      <c r="AL65" s="1716"/>
      <c r="AM65" s="1716"/>
      <c r="AN65" s="1716"/>
      <c r="AT65" s="1715"/>
      <c r="AU65" s="1716"/>
    </row>
    <row r="66" spans="1:59" ht="13.9" customHeight="1" thickBot="1">
      <c r="A66" s="1703"/>
      <c r="B66" s="1773">
        <v>38</v>
      </c>
      <c r="C66" s="1774"/>
      <c r="D66" s="1775" t="s">
        <v>1267</v>
      </c>
      <c r="E66" s="1776"/>
      <c r="F66" s="2370" t="s">
        <v>1200</v>
      </c>
      <c r="G66" s="2371" t="s">
        <v>1200</v>
      </c>
      <c r="H66" s="2371" t="s">
        <v>1200</v>
      </c>
      <c r="I66" s="2371" t="s">
        <v>1200</v>
      </c>
      <c r="J66" s="2371" t="s">
        <v>1200</v>
      </c>
      <c r="K66" s="2372" t="s">
        <v>1200</v>
      </c>
      <c r="L66" s="1777">
        <v>38</v>
      </c>
      <c r="O66" s="1716"/>
      <c r="P66" s="1716"/>
      <c r="Q66" s="1716"/>
      <c r="R66" s="1716"/>
      <c r="S66" s="1716"/>
      <c r="T66" s="1716"/>
      <c r="U66" s="1716"/>
      <c r="V66" s="1716"/>
      <c r="AA66" s="1716"/>
      <c r="AB66" s="1716"/>
      <c r="AC66" s="1716"/>
      <c r="AD66" s="1716"/>
      <c r="AE66" s="1716"/>
      <c r="AF66" s="1716"/>
      <c r="AG66" s="1716"/>
      <c r="AH66" s="1716"/>
      <c r="AI66" s="1716"/>
      <c r="AJ66" s="1716"/>
      <c r="AK66" s="1716"/>
      <c r="AL66" s="1716"/>
      <c r="AM66" s="1716"/>
      <c r="AN66" s="1716"/>
      <c r="AT66" s="1716"/>
      <c r="AU66" s="1716"/>
    </row>
    <row r="67" spans="1:59" ht="13.9" customHeight="1" thickTop="1" thickBot="1">
      <c r="A67" s="1703"/>
      <c r="B67" s="1755">
        <v>39</v>
      </c>
      <c r="C67" s="1756"/>
      <c r="D67" s="1778" t="s">
        <v>506</v>
      </c>
      <c r="E67" s="1757"/>
      <c r="F67" s="2373"/>
      <c r="G67" s="2374"/>
      <c r="H67" s="2374"/>
      <c r="I67" s="2374"/>
      <c r="J67" s="2374"/>
      <c r="K67" s="2375">
        <f>F67+G67+H67-I67-J67</f>
        <v>0</v>
      </c>
      <c r="L67" s="1758">
        <v>39</v>
      </c>
      <c r="O67" s="1716"/>
      <c r="P67" s="1716"/>
      <c r="Q67" s="1716"/>
      <c r="R67" s="1716"/>
      <c r="S67" s="1716"/>
      <c r="T67" s="1716"/>
      <c r="U67" s="1716"/>
      <c r="V67" s="1716"/>
      <c r="AA67" s="1716"/>
      <c r="AB67" s="1716"/>
      <c r="AC67" s="1716"/>
      <c r="AD67" s="1716"/>
      <c r="AE67" s="1716"/>
      <c r="AF67" s="1716"/>
      <c r="AG67" s="1716"/>
      <c r="AH67" s="1716"/>
      <c r="AI67" s="1716"/>
      <c r="AJ67" s="1716"/>
      <c r="AK67" s="1716"/>
      <c r="AL67" s="1716"/>
      <c r="AM67" s="1716"/>
      <c r="AN67" s="1716"/>
      <c r="AT67" s="1716"/>
      <c r="AU67" s="1716"/>
    </row>
    <row r="68" spans="1:59" ht="11.5" customHeight="1">
      <c r="A68" s="1703"/>
      <c r="B68" s="1717"/>
      <c r="C68" s="1779"/>
      <c r="D68" s="1722"/>
      <c r="E68" s="1722"/>
      <c r="F68" s="1722"/>
      <c r="G68" s="1722"/>
      <c r="H68" s="1722"/>
      <c r="I68" s="1722"/>
      <c r="J68" s="1722"/>
      <c r="K68" s="1722"/>
      <c r="L68" s="1719"/>
      <c r="AA68" s="1716"/>
      <c r="AB68" s="1716"/>
      <c r="AC68" s="1716"/>
      <c r="AD68" s="1716"/>
      <c r="AE68" s="1716"/>
      <c r="AF68" s="1716"/>
      <c r="AG68" s="1716"/>
      <c r="AH68" s="1716"/>
      <c r="AI68" s="1716"/>
      <c r="AJ68" s="1716"/>
      <c r="AK68" s="1716"/>
      <c r="AL68" s="1716"/>
      <c r="AM68" s="1716"/>
      <c r="AN68" s="1716"/>
      <c r="AT68" s="1716"/>
      <c r="AU68" s="1716"/>
      <c r="AV68" s="1716"/>
      <c r="AW68" s="1716"/>
      <c r="AX68" s="1716"/>
      <c r="AY68" s="1716"/>
      <c r="AZ68" s="1716"/>
      <c r="BA68" s="1716"/>
      <c r="BB68" s="1716"/>
      <c r="BC68" s="1716"/>
      <c r="BD68" s="1716"/>
      <c r="BE68" s="1716"/>
      <c r="BF68" s="1716"/>
      <c r="BG68" s="1716"/>
    </row>
    <row r="69" spans="1:59" ht="19.899999999999999" customHeight="1">
      <c r="A69" s="1703"/>
      <c r="B69" s="1717"/>
      <c r="C69" s="1780" t="s">
        <v>877</v>
      </c>
      <c r="D69" s="1780"/>
      <c r="E69" s="1722"/>
      <c r="F69" s="1722"/>
      <c r="G69" s="1722"/>
      <c r="H69" s="1722"/>
      <c r="I69" s="1722"/>
      <c r="J69" s="1722"/>
      <c r="K69" s="1722"/>
      <c r="L69" s="1719"/>
      <c r="AA69" s="1716"/>
      <c r="AB69" s="1716"/>
      <c r="AC69" s="1716"/>
      <c r="AD69" s="1716"/>
      <c r="AE69" s="1716"/>
      <c r="AF69" s="1716"/>
      <c r="AG69" s="1716"/>
      <c r="AH69" s="1716"/>
      <c r="AI69" s="1716"/>
      <c r="AJ69" s="1716"/>
      <c r="AK69" s="1716"/>
      <c r="AL69" s="1716"/>
      <c r="AM69" s="1716"/>
      <c r="AN69" s="1716"/>
      <c r="AT69" s="1716"/>
      <c r="AU69" s="1716"/>
      <c r="AV69" s="1716"/>
      <c r="AW69" s="1716"/>
      <c r="AX69" s="1716"/>
      <c r="AY69" s="1716"/>
      <c r="AZ69" s="1716"/>
      <c r="BA69" s="1716"/>
      <c r="BB69" s="1716"/>
      <c r="BC69" s="1716"/>
      <c r="BD69" s="1716"/>
      <c r="BE69" s="1716"/>
      <c r="BF69" s="1716"/>
      <c r="BG69" s="1716"/>
    </row>
    <row r="70" spans="1:59" ht="10.5" hidden="1" customHeight="1">
      <c r="A70" s="1703"/>
      <c r="B70" s="1717"/>
      <c r="C70" s="1780"/>
      <c r="D70" s="1780"/>
      <c r="E70" s="1722"/>
      <c r="F70" s="1722"/>
      <c r="G70" s="1722"/>
      <c r="H70" s="1722"/>
      <c r="I70" s="1722"/>
      <c r="J70" s="1722"/>
      <c r="K70" s="1722"/>
      <c r="L70" s="1719"/>
      <c r="AA70" s="1716"/>
      <c r="AB70" s="1716"/>
      <c r="AC70" s="1716"/>
      <c r="AD70" s="1716"/>
      <c r="AE70" s="1716"/>
      <c r="AF70" s="1716"/>
      <c r="AG70" s="1716"/>
      <c r="AH70" s="1716"/>
      <c r="AI70" s="1716"/>
      <c r="AJ70" s="1716"/>
      <c r="AK70" s="1716"/>
      <c r="AL70" s="1716"/>
      <c r="AM70" s="1716"/>
      <c r="AN70" s="1716"/>
      <c r="AT70" s="1716"/>
      <c r="AU70" s="1716"/>
      <c r="AV70" s="1716"/>
      <c r="AW70" s="1716"/>
      <c r="AX70" s="1716"/>
      <c r="AY70" s="1716"/>
      <c r="AZ70" s="1716"/>
      <c r="BA70" s="1716"/>
      <c r="BB70" s="1716"/>
      <c r="BC70" s="1716"/>
      <c r="BD70" s="1716"/>
      <c r="BE70" s="1716"/>
      <c r="BF70" s="1716"/>
      <c r="BG70" s="1716"/>
    </row>
    <row r="71" spans="1:59" ht="10.5" hidden="1" customHeight="1">
      <c r="A71" s="1703"/>
      <c r="B71" s="1717"/>
      <c r="C71" s="1780"/>
      <c r="D71" s="1780"/>
      <c r="E71" s="1722"/>
      <c r="F71" s="1722"/>
      <c r="G71" s="1722"/>
      <c r="H71" s="1722"/>
      <c r="I71" s="1722"/>
      <c r="J71" s="1722"/>
      <c r="K71" s="1722"/>
      <c r="L71" s="1719"/>
      <c r="AA71" s="1716"/>
      <c r="AB71" s="1716"/>
      <c r="AC71" s="1716"/>
      <c r="AD71" s="1716"/>
      <c r="AE71" s="1716"/>
      <c r="AF71" s="1716"/>
      <c r="AG71" s="1716"/>
      <c r="AH71" s="1716"/>
      <c r="AI71" s="1716"/>
      <c r="AJ71" s="1716"/>
      <c r="AK71" s="1716"/>
      <c r="AL71" s="1716"/>
      <c r="AM71" s="1716"/>
      <c r="AN71" s="1716"/>
      <c r="AT71" s="1716"/>
      <c r="AU71" s="1716"/>
      <c r="AV71" s="1716"/>
      <c r="AW71" s="1716"/>
      <c r="AX71" s="1716"/>
      <c r="AY71" s="1716"/>
      <c r="AZ71" s="1716"/>
      <c r="BA71" s="1716"/>
      <c r="BB71" s="1716"/>
      <c r="BC71" s="1716"/>
      <c r="BD71" s="1716"/>
      <c r="BE71" s="1716"/>
      <c r="BF71" s="1716"/>
      <c r="BG71" s="1716"/>
    </row>
    <row r="72" spans="1:59" ht="9" hidden="1" customHeight="1">
      <c r="A72" s="1703"/>
      <c r="B72" s="1717"/>
      <c r="C72" s="1779"/>
      <c r="D72" s="1779"/>
      <c r="E72" s="1779"/>
      <c r="F72" s="1779"/>
      <c r="G72" s="1779"/>
      <c r="H72" s="1779"/>
      <c r="I72" s="1779"/>
      <c r="J72" s="1779"/>
      <c r="K72" s="1779"/>
      <c r="L72" s="1719"/>
    </row>
    <row r="73" spans="1:59" ht="10.5" hidden="1" customHeight="1">
      <c r="A73" s="1703"/>
      <c r="B73" s="1717"/>
      <c r="C73" s="1779"/>
      <c r="D73" s="1779"/>
      <c r="E73" s="1779"/>
      <c r="F73" s="1779"/>
      <c r="G73" s="1779"/>
      <c r="H73" s="1779"/>
      <c r="I73" s="1779"/>
      <c r="J73" s="1722"/>
      <c r="K73" s="1722"/>
      <c r="L73" s="1719"/>
      <c r="AK73" s="1716"/>
      <c r="AL73" s="1716"/>
      <c r="AM73" s="1716"/>
      <c r="AN73" s="1716"/>
      <c r="BD73" s="1716"/>
      <c r="BE73" s="1716"/>
      <c r="BF73" s="1716"/>
      <c r="BG73" s="1716"/>
    </row>
    <row r="74" spans="1:59" ht="11.5" customHeight="1" thickBot="1">
      <c r="A74" s="1703"/>
      <c r="B74" s="1781"/>
      <c r="C74" s="1782"/>
      <c r="D74" s="1782"/>
      <c r="E74" s="1782"/>
      <c r="F74" s="1782"/>
      <c r="G74" s="1782"/>
      <c r="H74" s="1782"/>
      <c r="I74" s="1782"/>
      <c r="J74" s="1783"/>
      <c r="K74" s="1783"/>
      <c r="L74" s="1784"/>
      <c r="AK74" s="1716"/>
      <c r="AL74" s="1716"/>
      <c r="AM74" s="1716"/>
      <c r="AN74" s="1716"/>
      <c r="BD74" s="1716"/>
      <c r="BE74" s="1716"/>
      <c r="BF74" s="1716"/>
      <c r="BG74" s="1716"/>
    </row>
    <row r="75" spans="1:59" ht="10.5" customHeight="1">
      <c r="A75" s="1703"/>
      <c r="B75" s="1785" t="s">
        <v>195</v>
      </c>
      <c r="C75" s="1786"/>
      <c r="D75" s="1786"/>
      <c r="E75" s="1786"/>
      <c r="F75" s="1786"/>
      <c r="G75" s="1786"/>
      <c r="H75" s="1786"/>
      <c r="I75" s="1786"/>
      <c r="J75" s="1786"/>
      <c r="K75" s="1786"/>
      <c r="L75" s="1786"/>
    </row>
    <row r="76" spans="1:59" ht="9" customHeight="1">
      <c r="B76" s="1787"/>
      <c r="C76" s="1787"/>
      <c r="D76" s="1787"/>
      <c r="E76" s="1787"/>
      <c r="F76" s="1787"/>
      <c r="G76" s="1787"/>
      <c r="H76" s="1787"/>
      <c r="I76" s="1787"/>
      <c r="J76" s="1787"/>
      <c r="K76" s="1787"/>
      <c r="L76" s="1787"/>
    </row>
    <row r="77" spans="1:59" ht="9" customHeight="1">
      <c r="B77" s="1787"/>
      <c r="C77" s="1787"/>
      <c r="D77" s="1787"/>
      <c r="E77" s="1787"/>
      <c r="F77" s="1787"/>
      <c r="G77" s="1787"/>
      <c r="H77" s="1787"/>
      <c r="I77" s="1787"/>
      <c r="J77" s="1787"/>
      <c r="K77" s="1787"/>
      <c r="L77" s="1787"/>
    </row>
    <row r="78" spans="1:59" ht="9" customHeight="1">
      <c r="B78" s="1787"/>
      <c r="C78" s="1787"/>
      <c r="D78" s="1787"/>
      <c r="E78" s="1787"/>
      <c r="F78" s="1787"/>
      <c r="G78" s="1787"/>
      <c r="H78" s="1787"/>
      <c r="I78" s="1787"/>
      <c r="J78" s="1787"/>
      <c r="K78" s="1787"/>
      <c r="L78" s="1787"/>
    </row>
    <row r="79" spans="1:59" ht="9" customHeight="1">
      <c r="B79" s="1787"/>
      <c r="C79" s="1787"/>
      <c r="D79" s="1787"/>
      <c r="E79" s="1787"/>
      <c r="F79" s="1787"/>
      <c r="G79" s="1787"/>
      <c r="H79" s="1787"/>
      <c r="I79" s="1787"/>
      <c r="J79" s="1787"/>
      <c r="K79" s="1787"/>
      <c r="L79" s="1787"/>
    </row>
    <row r="80" spans="1:59" ht="9" customHeight="1">
      <c r="B80" s="1787"/>
      <c r="C80" s="1787"/>
      <c r="D80" s="1787"/>
      <c r="E80" s="1787"/>
      <c r="F80" s="1787"/>
      <c r="G80" s="1787"/>
      <c r="H80" s="1787"/>
      <c r="I80" s="1787"/>
      <c r="J80" s="1787"/>
      <c r="K80" s="1787"/>
      <c r="L80" s="1787"/>
    </row>
    <row r="81" spans="2:12" ht="9" customHeight="1">
      <c r="B81" s="1787"/>
      <c r="C81" s="1787"/>
      <c r="D81" s="1787"/>
      <c r="E81" s="1787"/>
      <c r="F81" s="1787"/>
      <c r="G81" s="1787"/>
      <c r="H81" s="1787"/>
      <c r="I81" s="1787"/>
      <c r="J81" s="1787"/>
      <c r="L81" s="1787"/>
    </row>
    <row r="82" spans="2:12" ht="9" customHeight="1">
      <c r="B82" s="1787"/>
      <c r="C82" s="1787"/>
      <c r="D82" s="1787"/>
      <c r="E82" s="1787"/>
      <c r="F82" s="1787"/>
      <c r="G82" s="1787"/>
      <c r="H82" s="1787"/>
      <c r="I82" s="1787"/>
      <c r="J82" s="1787"/>
      <c r="L82" s="1787"/>
    </row>
    <row r="83" spans="2:12" ht="9" customHeight="1">
      <c r="B83" s="1787"/>
      <c r="C83" s="1787"/>
      <c r="D83" s="1787"/>
      <c r="E83" s="1787"/>
      <c r="F83" s="1787"/>
      <c r="G83" s="1787"/>
      <c r="H83" s="1787"/>
      <c r="I83" s="1787"/>
      <c r="J83" s="1787"/>
      <c r="L83" s="1787"/>
    </row>
    <row r="84" spans="2:12" ht="9" customHeight="1">
      <c r="B84" s="1787"/>
      <c r="C84" s="1787"/>
      <c r="D84" s="1787"/>
      <c r="E84" s="1787"/>
      <c r="F84" s="1787"/>
      <c r="G84" s="1787"/>
      <c r="H84" s="1787"/>
      <c r="I84" s="1787"/>
      <c r="J84" s="1787"/>
      <c r="L84" s="1787"/>
    </row>
    <row r="85" spans="2:12" ht="9" customHeight="1">
      <c r="B85" s="1787"/>
      <c r="C85" s="1787"/>
      <c r="D85" s="1787"/>
      <c r="E85" s="1787"/>
      <c r="F85" s="1787"/>
      <c r="G85" s="1787"/>
      <c r="H85" s="1787"/>
      <c r="I85" s="1787"/>
      <c r="J85" s="1787"/>
      <c r="L85" s="1787"/>
    </row>
    <row r="86" spans="2:12" ht="9" customHeight="1">
      <c r="B86" s="1787"/>
      <c r="C86" s="1787"/>
      <c r="D86" s="1787"/>
      <c r="E86" s="1787"/>
      <c r="F86" s="1787"/>
      <c r="G86" s="1787"/>
      <c r="H86" s="1787"/>
      <c r="I86" s="1787"/>
      <c r="J86" s="1787"/>
      <c r="L86" s="1787"/>
    </row>
    <row r="87" spans="2:12" ht="9" customHeight="1">
      <c r="B87" s="1787"/>
      <c r="C87" s="1787"/>
      <c r="D87" s="1787"/>
      <c r="E87" s="1787"/>
      <c r="F87" s="1787"/>
      <c r="G87" s="1787"/>
      <c r="H87" s="1787"/>
      <c r="I87" s="1787"/>
      <c r="J87" s="1787"/>
      <c r="L87" s="1787"/>
    </row>
    <row r="88" spans="2:12" ht="9" customHeight="1">
      <c r="D88" s="1787"/>
      <c r="E88" s="1787"/>
      <c r="F88" s="1787"/>
      <c r="G88" s="1787"/>
      <c r="H88" s="1787"/>
      <c r="I88" s="1787"/>
      <c r="J88" s="1787"/>
    </row>
    <row r="89" spans="2:12" ht="9" customHeight="1">
      <c r="D89" s="1787"/>
      <c r="E89" s="1787"/>
      <c r="F89" s="1787"/>
      <c r="G89" s="1787"/>
      <c r="H89" s="1787"/>
      <c r="I89" s="1787"/>
      <c r="J89" s="1787"/>
      <c r="K89" s="1787"/>
    </row>
    <row r="90" spans="2:12" ht="9" customHeight="1">
      <c r="D90" s="1787"/>
      <c r="E90" s="1787"/>
      <c r="F90" s="1787"/>
      <c r="G90" s="1787"/>
      <c r="H90" s="1787"/>
      <c r="I90" s="1787"/>
      <c r="J90" s="1787"/>
      <c r="K90" s="1787"/>
      <c r="L90" s="1788"/>
    </row>
    <row r="91" spans="2:12" ht="9" customHeight="1">
      <c r="D91" s="1787"/>
      <c r="E91" s="1787"/>
      <c r="F91" s="1787"/>
      <c r="G91" s="1787"/>
      <c r="H91" s="1787"/>
      <c r="I91" s="1787"/>
      <c r="J91" s="1787"/>
      <c r="K91" s="1787"/>
      <c r="L91" s="1788"/>
    </row>
    <row r="92" spans="2:12" ht="9" customHeight="1">
      <c r="D92" s="1787"/>
      <c r="E92" s="1787"/>
      <c r="F92" s="1787"/>
      <c r="G92" s="1787"/>
      <c r="H92" s="1787"/>
      <c r="I92" s="1787"/>
      <c r="J92" s="1787"/>
      <c r="K92" s="1787"/>
      <c r="L92" s="1788"/>
    </row>
    <row r="93" spans="2:12" ht="9" customHeight="1">
      <c r="D93" s="1787"/>
      <c r="E93" s="1787"/>
      <c r="F93" s="1787"/>
      <c r="G93" s="1787"/>
      <c r="H93" s="1787"/>
      <c r="I93" s="1787"/>
      <c r="J93" s="1787"/>
      <c r="K93" s="1787"/>
      <c r="L93" s="1788"/>
    </row>
    <row r="94" spans="2:12" ht="9" customHeight="1">
      <c r="D94" s="1787"/>
      <c r="E94" s="1787"/>
      <c r="F94" s="1787"/>
      <c r="G94" s="1787"/>
      <c r="H94" s="1787"/>
      <c r="I94" s="1787"/>
      <c r="J94" s="1787"/>
      <c r="K94" s="1787"/>
      <c r="L94" s="1788"/>
    </row>
    <row r="95" spans="2:12">
      <c r="D95" s="1787"/>
      <c r="E95" s="1787"/>
      <c r="F95" s="1787"/>
      <c r="G95" s="1787"/>
      <c r="H95" s="1787"/>
      <c r="I95" s="1787"/>
      <c r="J95" s="1787"/>
      <c r="K95" s="1787"/>
      <c r="L95" s="1788"/>
    </row>
    <row r="96" spans="2:12">
      <c r="D96" s="1787"/>
      <c r="E96" s="1787"/>
      <c r="F96" s="1787"/>
      <c r="G96" s="1787"/>
      <c r="H96" s="1787"/>
      <c r="I96" s="1787"/>
      <c r="J96" s="1787"/>
      <c r="K96" s="1787"/>
      <c r="L96" s="1788"/>
    </row>
    <row r="97" spans="4:16">
      <c r="D97" s="1787"/>
      <c r="E97" s="1787"/>
      <c r="F97" s="1787"/>
      <c r="G97" s="1787"/>
      <c r="H97" s="1787"/>
      <c r="I97" s="1787"/>
      <c r="J97" s="1787"/>
      <c r="K97" s="1787"/>
      <c r="O97" s="1789"/>
      <c r="P97" s="1789"/>
    </row>
    <row r="98" spans="4:16">
      <c r="D98" s="1787"/>
      <c r="E98" s="1787"/>
      <c r="F98" s="1787"/>
      <c r="G98" s="1787"/>
      <c r="H98" s="1787"/>
      <c r="I98" s="1787"/>
      <c r="J98" s="1787"/>
      <c r="K98" s="1787"/>
      <c r="P98" s="1789"/>
    </row>
    <row r="99" spans="4:16">
      <c r="D99" s="1787"/>
      <c r="E99" s="1787"/>
      <c r="F99" s="1787"/>
      <c r="G99" s="1787"/>
      <c r="H99" s="1787"/>
      <c r="I99" s="1787"/>
      <c r="J99" s="1787"/>
      <c r="K99" s="1787"/>
      <c r="P99" s="1789"/>
    </row>
    <row r="100" spans="4:16">
      <c r="D100" s="1787"/>
      <c r="E100" s="1787"/>
      <c r="F100" s="1787"/>
      <c r="G100" s="1787"/>
      <c r="H100" s="1787"/>
      <c r="I100" s="1787"/>
      <c r="J100" s="1787"/>
      <c r="K100" s="1787"/>
      <c r="P100" s="1789"/>
    </row>
    <row r="101" spans="4:16">
      <c r="O101" s="1789"/>
      <c r="P101" s="1789"/>
    </row>
    <row r="102" spans="4:16">
      <c r="P102" s="1789"/>
    </row>
    <row r="103" spans="4:16">
      <c r="P103" s="1789"/>
    </row>
    <row r="104" spans="4:16">
      <c r="O104" s="1789"/>
      <c r="P104" s="1789"/>
    </row>
    <row r="105" spans="4:16">
      <c r="P105" s="1789"/>
    </row>
    <row r="106" spans="4:16">
      <c r="O106" s="1789"/>
      <c r="P106" s="1789"/>
    </row>
    <row r="107" spans="4:16">
      <c r="P107" s="1789"/>
    </row>
    <row r="160" spans="72:72">
      <c r="BT160" s="1790"/>
    </row>
    <row r="188" spans="65:70">
      <c r="BM188" s="1790"/>
      <c r="BR188" s="1790"/>
    </row>
    <row r="189" spans="65:70">
      <c r="BR189" s="1790"/>
    </row>
    <row r="192" spans="65:70">
      <c r="BM192" s="1790"/>
    </row>
  </sheetData>
  <mergeCells count="1">
    <mergeCell ref="F40:K40"/>
  </mergeCells>
  <phoneticPr fontId="9" type="noConversion"/>
  <printOptions horizontalCentered="1" gridLinesSet="0"/>
  <pageMargins left="0" right="0" top="0.39" bottom="0" header="0" footer="0"/>
  <pageSetup scale="95"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sheetPr codeName="Sheet46">
    <tabColor rgb="FF92D050"/>
    <pageSetUpPr fitToPage="1"/>
  </sheetPr>
  <dimension ref="A1:H91"/>
  <sheetViews>
    <sheetView showGridLines="0" topLeftCell="A31" zoomScale="115" zoomScaleNormal="115" workbookViewId="0">
      <selection activeCell="D39" sqref="D39"/>
    </sheetView>
  </sheetViews>
  <sheetFormatPr defaultColWidth="10.7265625" defaultRowHeight="13"/>
  <cols>
    <col min="1" max="1" width="4.81640625" style="1801" customWidth="1"/>
    <col min="2" max="2" width="5.7265625" style="1801" customWidth="1"/>
    <col min="3" max="3" width="43.7265625" style="1801" customWidth="1"/>
    <col min="4" max="6" width="13.7265625" style="1801" customWidth="1"/>
    <col min="7" max="8" width="4.7265625" style="1801" customWidth="1"/>
    <col min="9" max="256" width="10.7265625" style="1801"/>
    <col min="257" max="257" width="4.81640625" style="1801" customWidth="1"/>
    <col min="258" max="258" width="5.7265625" style="1801" customWidth="1"/>
    <col min="259" max="259" width="42.7265625" style="1801" customWidth="1"/>
    <col min="260" max="262" width="13.7265625" style="1801" customWidth="1"/>
    <col min="263" max="264" width="4.7265625" style="1801" customWidth="1"/>
    <col min="265" max="512" width="10.7265625" style="1801"/>
    <col min="513" max="513" width="4.81640625" style="1801" customWidth="1"/>
    <col min="514" max="514" width="5.7265625" style="1801" customWidth="1"/>
    <col min="515" max="515" width="42.7265625" style="1801" customWidth="1"/>
    <col min="516" max="518" width="13.7265625" style="1801" customWidth="1"/>
    <col min="519" max="520" width="4.7265625" style="1801" customWidth="1"/>
    <col min="521" max="768" width="10.7265625" style="1801"/>
    <col min="769" max="769" width="4.81640625" style="1801" customWidth="1"/>
    <col min="770" max="770" width="5.7265625" style="1801" customWidth="1"/>
    <col min="771" max="771" width="42.7265625" style="1801" customWidth="1"/>
    <col min="772" max="774" width="13.7265625" style="1801" customWidth="1"/>
    <col min="775" max="776" width="4.7265625" style="1801" customWidth="1"/>
    <col min="777" max="1024" width="10.7265625" style="1801"/>
    <col min="1025" max="1025" width="4.81640625" style="1801" customWidth="1"/>
    <col min="1026" max="1026" width="5.7265625" style="1801" customWidth="1"/>
    <col min="1027" max="1027" width="42.7265625" style="1801" customWidth="1"/>
    <col min="1028" max="1030" width="13.7265625" style="1801" customWidth="1"/>
    <col min="1031" max="1032" width="4.7265625" style="1801" customWidth="1"/>
    <col min="1033" max="1280" width="10.7265625" style="1801"/>
    <col min="1281" max="1281" width="4.81640625" style="1801" customWidth="1"/>
    <col min="1282" max="1282" width="5.7265625" style="1801" customWidth="1"/>
    <col min="1283" max="1283" width="42.7265625" style="1801" customWidth="1"/>
    <col min="1284" max="1286" width="13.7265625" style="1801" customWidth="1"/>
    <col min="1287" max="1288" width="4.7265625" style="1801" customWidth="1"/>
    <col min="1289" max="1536" width="10.7265625" style="1801"/>
    <col min="1537" max="1537" width="4.81640625" style="1801" customWidth="1"/>
    <col min="1538" max="1538" width="5.7265625" style="1801" customWidth="1"/>
    <col min="1539" max="1539" width="42.7265625" style="1801" customWidth="1"/>
    <col min="1540" max="1542" width="13.7265625" style="1801" customWidth="1"/>
    <col min="1543" max="1544" width="4.7265625" style="1801" customWidth="1"/>
    <col min="1545" max="1792" width="10.7265625" style="1801"/>
    <col min="1793" max="1793" width="4.81640625" style="1801" customWidth="1"/>
    <col min="1794" max="1794" width="5.7265625" style="1801" customWidth="1"/>
    <col min="1795" max="1795" width="42.7265625" style="1801" customWidth="1"/>
    <col min="1796" max="1798" width="13.7265625" style="1801" customWidth="1"/>
    <col min="1799" max="1800" width="4.7265625" style="1801" customWidth="1"/>
    <col min="1801" max="2048" width="10.7265625" style="1801"/>
    <col min="2049" max="2049" width="4.81640625" style="1801" customWidth="1"/>
    <col min="2050" max="2050" width="5.7265625" style="1801" customWidth="1"/>
    <col min="2051" max="2051" width="42.7265625" style="1801" customWidth="1"/>
    <col min="2052" max="2054" width="13.7265625" style="1801" customWidth="1"/>
    <col min="2055" max="2056" width="4.7265625" style="1801" customWidth="1"/>
    <col min="2057" max="2304" width="10.7265625" style="1801"/>
    <col min="2305" max="2305" width="4.81640625" style="1801" customWidth="1"/>
    <col min="2306" max="2306" width="5.7265625" style="1801" customWidth="1"/>
    <col min="2307" max="2307" width="42.7265625" style="1801" customWidth="1"/>
    <col min="2308" max="2310" width="13.7265625" style="1801" customWidth="1"/>
    <col min="2311" max="2312" width="4.7265625" style="1801" customWidth="1"/>
    <col min="2313" max="2560" width="10.7265625" style="1801"/>
    <col min="2561" max="2561" width="4.81640625" style="1801" customWidth="1"/>
    <col min="2562" max="2562" width="5.7265625" style="1801" customWidth="1"/>
    <col min="2563" max="2563" width="42.7265625" style="1801" customWidth="1"/>
    <col min="2564" max="2566" width="13.7265625" style="1801" customWidth="1"/>
    <col min="2567" max="2568" width="4.7265625" style="1801" customWidth="1"/>
    <col min="2569" max="2816" width="10.7265625" style="1801"/>
    <col min="2817" max="2817" width="4.81640625" style="1801" customWidth="1"/>
    <col min="2818" max="2818" width="5.7265625" style="1801" customWidth="1"/>
    <col min="2819" max="2819" width="42.7265625" style="1801" customWidth="1"/>
    <col min="2820" max="2822" width="13.7265625" style="1801" customWidth="1"/>
    <col min="2823" max="2824" width="4.7265625" style="1801" customWidth="1"/>
    <col min="2825" max="3072" width="10.7265625" style="1801"/>
    <col min="3073" max="3073" width="4.81640625" style="1801" customWidth="1"/>
    <col min="3074" max="3074" width="5.7265625" style="1801" customWidth="1"/>
    <col min="3075" max="3075" width="42.7265625" style="1801" customWidth="1"/>
    <col min="3076" max="3078" width="13.7265625" style="1801" customWidth="1"/>
    <col min="3079" max="3080" width="4.7265625" style="1801" customWidth="1"/>
    <col min="3081" max="3328" width="10.7265625" style="1801"/>
    <col min="3329" max="3329" width="4.81640625" style="1801" customWidth="1"/>
    <col min="3330" max="3330" width="5.7265625" style="1801" customWidth="1"/>
    <col min="3331" max="3331" width="42.7265625" style="1801" customWidth="1"/>
    <col min="3332" max="3334" width="13.7265625" style="1801" customWidth="1"/>
    <col min="3335" max="3336" width="4.7265625" style="1801" customWidth="1"/>
    <col min="3337" max="3584" width="10.7265625" style="1801"/>
    <col min="3585" max="3585" width="4.81640625" style="1801" customWidth="1"/>
    <col min="3586" max="3586" width="5.7265625" style="1801" customWidth="1"/>
    <col min="3587" max="3587" width="42.7265625" style="1801" customWidth="1"/>
    <col min="3588" max="3590" width="13.7265625" style="1801" customWidth="1"/>
    <col min="3591" max="3592" width="4.7265625" style="1801" customWidth="1"/>
    <col min="3593" max="3840" width="10.7265625" style="1801"/>
    <col min="3841" max="3841" width="4.81640625" style="1801" customWidth="1"/>
    <col min="3842" max="3842" width="5.7265625" style="1801" customWidth="1"/>
    <col min="3843" max="3843" width="42.7265625" style="1801" customWidth="1"/>
    <col min="3844" max="3846" width="13.7265625" style="1801" customWidth="1"/>
    <col min="3847" max="3848" width="4.7265625" style="1801" customWidth="1"/>
    <col min="3849" max="4096" width="10.7265625" style="1801"/>
    <col min="4097" max="4097" width="4.81640625" style="1801" customWidth="1"/>
    <col min="4098" max="4098" width="5.7265625" style="1801" customWidth="1"/>
    <col min="4099" max="4099" width="42.7265625" style="1801" customWidth="1"/>
    <col min="4100" max="4102" width="13.7265625" style="1801" customWidth="1"/>
    <col min="4103" max="4104" width="4.7265625" style="1801" customWidth="1"/>
    <col min="4105" max="4352" width="10.7265625" style="1801"/>
    <col min="4353" max="4353" width="4.81640625" style="1801" customWidth="1"/>
    <col min="4354" max="4354" width="5.7265625" style="1801" customWidth="1"/>
    <col min="4355" max="4355" width="42.7265625" style="1801" customWidth="1"/>
    <col min="4356" max="4358" width="13.7265625" style="1801" customWidth="1"/>
    <col min="4359" max="4360" width="4.7265625" style="1801" customWidth="1"/>
    <col min="4361" max="4608" width="10.7265625" style="1801"/>
    <col min="4609" max="4609" width="4.81640625" style="1801" customWidth="1"/>
    <col min="4610" max="4610" width="5.7265625" style="1801" customWidth="1"/>
    <col min="4611" max="4611" width="42.7265625" style="1801" customWidth="1"/>
    <col min="4612" max="4614" width="13.7265625" style="1801" customWidth="1"/>
    <col min="4615" max="4616" width="4.7265625" style="1801" customWidth="1"/>
    <col min="4617" max="4864" width="10.7265625" style="1801"/>
    <col min="4865" max="4865" width="4.81640625" style="1801" customWidth="1"/>
    <col min="4866" max="4866" width="5.7265625" style="1801" customWidth="1"/>
    <col min="4867" max="4867" width="42.7265625" style="1801" customWidth="1"/>
    <col min="4868" max="4870" width="13.7265625" style="1801" customWidth="1"/>
    <col min="4871" max="4872" width="4.7265625" style="1801" customWidth="1"/>
    <col min="4873" max="5120" width="10.7265625" style="1801"/>
    <col min="5121" max="5121" width="4.81640625" style="1801" customWidth="1"/>
    <col min="5122" max="5122" width="5.7265625" style="1801" customWidth="1"/>
    <col min="5123" max="5123" width="42.7265625" style="1801" customWidth="1"/>
    <col min="5124" max="5126" width="13.7265625" style="1801" customWidth="1"/>
    <col min="5127" max="5128" width="4.7265625" style="1801" customWidth="1"/>
    <col min="5129" max="5376" width="10.7265625" style="1801"/>
    <col min="5377" max="5377" width="4.81640625" style="1801" customWidth="1"/>
    <col min="5378" max="5378" width="5.7265625" style="1801" customWidth="1"/>
    <col min="5379" max="5379" width="42.7265625" style="1801" customWidth="1"/>
    <col min="5380" max="5382" width="13.7265625" style="1801" customWidth="1"/>
    <col min="5383" max="5384" width="4.7265625" style="1801" customWidth="1"/>
    <col min="5385" max="5632" width="10.7265625" style="1801"/>
    <col min="5633" max="5633" width="4.81640625" style="1801" customWidth="1"/>
    <col min="5634" max="5634" width="5.7265625" style="1801" customWidth="1"/>
    <col min="5635" max="5635" width="42.7265625" style="1801" customWidth="1"/>
    <col min="5636" max="5638" width="13.7265625" style="1801" customWidth="1"/>
    <col min="5639" max="5640" width="4.7265625" style="1801" customWidth="1"/>
    <col min="5641" max="5888" width="10.7265625" style="1801"/>
    <col min="5889" max="5889" width="4.81640625" style="1801" customWidth="1"/>
    <col min="5890" max="5890" width="5.7265625" style="1801" customWidth="1"/>
    <col min="5891" max="5891" width="42.7265625" style="1801" customWidth="1"/>
    <col min="5892" max="5894" width="13.7265625" style="1801" customWidth="1"/>
    <col min="5895" max="5896" width="4.7265625" style="1801" customWidth="1"/>
    <col min="5897" max="6144" width="10.7265625" style="1801"/>
    <col min="6145" max="6145" width="4.81640625" style="1801" customWidth="1"/>
    <col min="6146" max="6146" width="5.7265625" style="1801" customWidth="1"/>
    <col min="6147" max="6147" width="42.7265625" style="1801" customWidth="1"/>
    <col min="6148" max="6150" width="13.7265625" style="1801" customWidth="1"/>
    <col min="6151" max="6152" width="4.7265625" style="1801" customWidth="1"/>
    <col min="6153" max="6400" width="10.7265625" style="1801"/>
    <col min="6401" max="6401" width="4.81640625" style="1801" customWidth="1"/>
    <col min="6402" max="6402" width="5.7265625" style="1801" customWidth="1"/>
    <col min="6403" max="6403" width="42.7265625" style="1801" customWidth="1"/>
    <col min="6404" max="6406" width="13.7265625" style="1801" customWidth="1"/>
    <col min="6407" max="6408" width="4.7265625" style="1801" customWidth="1"/>
    <col min="6409" max="6656" width="10.7265625" style="1801"/>
    <col min="6657" max="6657" width="4.81640625" style="1801" customWidth="1"/>
    <col min="6658" max="6658" width="5.7265625" style="1801" customWidth="1"/>
    <col min="6659" max="6659" width="42.7265625" style="1801" customWidth="1"/>
    <col min="6660" max="6662" width="13.7265625" style="1801" customWidth="1"/>
    <col min="6663" max="6664" width="4.7265625" style="1801" customWidth="1"/>
    <col min="6665" max="6912" width="10.7265625" style="1801"/>
    <col min="6913" max="6913" width="4.81640625" style="1801" customWidth="1"/>
    <col min="6914" max="6914" width="5.7265625" style="1801" customWidth="1"/>
    <col min="6915" max="6915" width="42.7265625" style="1801" customWidth="1"/>
    <col min="6916" max="6918" width="13.7265625" style="1801" customWidth="1"/>
    <col min="6919" max="6920" width="4.7265625" style="1801" customWidth="1"/>
    <col min="6921" max="7168" width="10.7265625" style="1801"/>
    <col min="7169" max="7169" width="4.81640625" style="1801" customWidth="1"/>
    <col min="7170" max="7170" width="5.7265625" style="1801" customWidth="1"/>
    <col min="7171" max="7171" width="42.7265625" style="1801" customWidth="1"/>
    <col min="7172" max="7174" width="13.7265625" style="1801" customWidth="1"/>
    <col min="7175" max="7176" width="4.7265625" style="1801" customWidth="1"/>
    <col min="7177" max="7424" width="10.7265625" style="1801"/>
    <col min="7425" max="7425" width="4.81640625" style="1801" customWidth="1"/>
    <col min="7426" max="7426" width="5.7265625" style="1801" customWidth="1"/>
    <col min="7427" max="7427" width="42.7265625" style="1801" customWidth="1"/>
    <col min="7428" max="7430" width="13.7265625" style="1801" customWidth="1"/>
    <col min="7431" max="7432" width="4.7265625" style="1801" customWidth="1"/>
    <col min="7433" max="7680" width="10.7265625" style="1801"/>
    <col min="7681" max="7681" width="4.81640625" style="1801" customWidth="1"/>
    <col min="7682" max="7682" width="5.7265625" style="1801" customWidth="1"/>
    <col min="7683" max="7683" width="42.7265625" style="1801" customWidth="1"/>
    <col min="7684" max="7686" width="13.7265625" style="1801" customWidth="1"/>
    <col min="7687" max="7688" width="4.7265625" style="1801" customWidth="1"/>
    <col min="7689" max="7936" width="10.7265625" style="1801"/>
    <col min="7937" max="7937" width="4.81640625" style="1801" customWidth="1"/>
    <col min="7938" max="7938" width="5.7265625" style="1801" customWidth="1"/>
    <col min="7939" max="7939" width="42.7265625" style="1801" customWidth="1"/>
    <col min="7940" max="7942" width="13.7265625" style="1801" customWidth="1"/>
    <col min="7943" max="7944" width="4.7265625" style="1801" customWidth="1"/>
    <col min="7945" max="8192" width="10.7265625" style="1801"/>
    <col min="8193" max="8193" width="4.81640625" style="1801" customWidth="1"/>
    <col min="8194" max="8194" width="5.7265625" style="1801" customWidth="1"/>
    <col min="8195" max="8195" width="42.7265625" style="1801" customWidth="1"/>
    <col min="8196" max="8198" width="13.7265625" style="1801" customWidth="1"/>
    <col min="8199" max="8200" width="4.7265625" style="1801" customWidth="1"/>
    <col min="8201" max="8448" width="10.7265625" style="1801"/>
    <col min="8449" max="8449" width="4.81640625" style="1801" customWidth="1"/>
    <col min="8450" max="8450" width="5.7265625" style="1801" customWidth="1"/>
    <col min="8451" max="8451" width="42.7265625" style="1801" customWidth="1"/>
    <col min="8452" max="8454" width="13.7265625" style="1801" customWidth="1"/>
    <col min="8455" max="8456" width="4.7265625" style="1801" customWidth="1"/>
    <col min="8457" max="8704" width="10.7265625" style="1801"/>
    <col min="8705" max="8705" width="4.81640625" style="1801" customWidth="1"/>
    <col min="8706" max="8706" width="5.7265625" style="1801" customWidth="1"/>
    <col min="8707" max="8707" width="42.7265625" style="1801" customWidth="1"/>
    <col min="8708" max="8710" width="13.7265625" style="1801" customWidth="1"/>
    <col min="8711" max="8712" width="4.7265625" style="1801" customWidth="1"/>
    <col min="8713" max="8960" width="10.7265625" style="1801"/>
    <col min="8961" max="8961" width="4.81640625" style="1801" customWidth="1"/>
    <col min="8962" max="8962" width="5.7265625" style="1801" customWidth="1"/>
    <col min="8963" max="8963" width="42.7265625" style="1801" customWidth="1"/>
    <col min="8964" max="8966" width="13.7265625" style="1801" customWidth="1"/>
    <col min="8967" max="8968" width="4.7265625" style="1801" customWidth="1"/>
    <col min="8969" max="9216" width="10.7265625" style="1801"/>
    <col min="9217" max="9217" width="4.81640625" style="1801" customWidth="1"/>
    <col min="9218" max="9218" width="5.7265625" style="1801" customWidth="1"/>
    <col min="9219" max="9219" width="42.7265625" style="1801" customWidth="1"/>
    <col min="9220" max="9222" width="13.7265625" style="1801" customWidth="1"/>
    <col min="9223" max="9224" width="4.7265625" style="1801" customWidth="1"/>
    <col min="9225" max="9472" width="10.7265625" style="1801"/>
    <col min="9473" max="9473" width="4.81640625" style="1801" customWidth="1"/>
    <col min="9474" max="9474" width="5.7265625" style="1801" customWidth="1"/>
    <col min="9475" max="9475" width="42.7265625" style="1801" customWidth="1"/>
    <col min="9476" max="9478" width="13.7265625" style="1801" customWidth="1"/>
    <col min="9479" max="9480" width="4.7265625" style="1801" customWidth="1"/>
    <col min="9481" max="9728" width="10.7265625" style="1801"/>
    <col min="9729" max="9729" width="4.81640625" style="1801" customWidth="1"/>
    <col min="9730" max="9730" width="5.7265625" style="1801" customWidth="1"/>
    <col min="9731" max="9731" width="42.7265625" style="1801" customWidth="1"/>
    <col min="9732" max="9734" width="13.7265625" style="1801" customWidth="1"/>
    <col min="9735" max="9736" width="4.7265625" style="1801" customWidth="1"/>
    <col min="9737" max="9984" width="10.7265625" style="1801"/>
    <col min="9985" max="9985" width="4.81640625" style="1801" customWidth="1"/>
    <col min="9986" max="9986" width="5.7265625" style="1801" customWidth="1"/>
    <col min="9987" max="9987" width="42.7265625" style="1801" customWidth="1"/>
    <col min="9988" max="9990" width="13.7265625" style="1801" customWidth="1"/>
    <col min="9991" max="9992" width="4.7265625" style="1801" customWidth="1"/>
    <col min="9993" max="10240" width="10.7265625" style="1801"/>
    <col min="10241" max="10241" width="4.81640625" style="1801" customWidth="1"/>
    <col min="10242" max="10242" width="5.7265625" style="1801" customWidth="1"/>
    <col min="10243" max="10243" width="42.7265625" style="1801" customWidth="1"/>
    <col min="10244" max="10246" width="13.7265625" style="1801" customWidth="1"/>
    <col min="10247" max="10248" width="4.7265625" style="1801" customWidth="1"/>
    <col min="10249" max="10496" width="10.7265625" style="1801"/>
    <col min="10497" max="10497" width="4.81640625" style="1801" customWidth="1"/>
    <col min="10498" max="10498" width="5.7265625" style="1801" customWidth="1"/>
    <col min="10499" max="10499" width="42.7265625" style="1801" customWidth="1"/>
    <col min="10500" max="10502" width="13.7265625" style="1801" customWidth="1"/>
    <col min="10503" max="10504" width="4.7265625" style="1801" customWidth="1"/>
    <col min="10505" max="10752" width="10.7265625" style="1801"/>
    <col min="10753" max="10753" width="4.81640625" style="1801" customWidth="1"/>
    <col min="10754" max="10754" width="5.7265625" style="1801" customWidth="1"/>
    <col min="10755" max="10755" width="42.7265625" style="1801" customWidth="1"/>
    <col min="10756" max="10758" width="13.7265625" style="1801" customWidth="1"/>
    <col min="10759" max="10760" width="4.7265625" style="1801" customWidth="1"/>
    <col min="10761" max="11008" width="10.7265625" style="1801"/>
    <col min="11009" max="11009" width="4.81640625" style="1801" customWidth="1"/>
    <col min="11010" max="11010" width="5.7265625" style="1801" customWidth="1"/>
    <col min="11011" max="11011" width="42.7265625" style="1801" customWidth="1"/>
    <col min="11012" max="11014" width="13.7265625" style="1801" customWidth="1"/>
    <col min="11015" max="11016" width="4.7265625" style="1801" customWidth="1"/>
    <col min="11017" max="11264" width="10.7265625" style="1801"/>
    <col min="11265" max="11265" width="4.81640625" style="1801" customWidth="1"/>
    <col min="11266" max="11266" width="5.7265625" style="1801" customWidth="1"/>
    <col min="11267" max="11267" width="42.7265625" style="1801" customWidth="1"/>
    <col min="11268" max="11270" width="13.7265625" style="1801" customWidth="1"/>
    <col min="11271" max="11272" width="4.7265625" style="1801" customWidth="1"/>
    <col min="11273" max="11520" width="10.7265625" style="1801"/>
    <col min="11521" max="11521" width="4.81640625" style="1801" customWidth="1"/>
    <col min="11522" max="11522" width="5.7265625" style="1801" customWidth="1"/>
    <col min="11523" max="11523" width="42.7265625" style="1801" customWidth="1"/>
    <col min="11524" max="11526" width="13.7265625" style="1801" customWidth="1"/>
    <col min="11527" max="11528" width="4.7265625" style="1801" customWidth="1"/>
    <col min="11529" max="11776" width="10.7265625" style="1801"/>
    <col min="11777" max="11777" width="4.81640625" style="1801" customWidth="1"/>
    <col min="11778" max="11778" width="5.7265625" style="1801" customWidth="1"/>
    <col min="11779" max="11779" width="42.7265625" style="1801" customWidth="1"/>
    <col min="11780" max="11782" width="13.7265625" style="1801" customWidth="1"/>
    <col min="11783" max="11784" width="4.7265625" style="1801" customWidth="1"/>
    <col min="11785" max="12032" width="10.7265625" style="1801"/>
    <col min="12033" max="12033" width="4.81640625" style="1801" customWidth="1"/>
    <col min="12034" max="12034" width="5.7265625" style="1801" customWidth="1"/>
    <col min="12035" max="12035" width="42.7265625" style="1801" customWidth="1"/>
    <col min="12036" max="12038" width="13.7265625" style="1801" customWidth="1"/>
    <col min="12039" max="12040" width="4.7265625" style="1801" customWidth="1"/>
    <col min="12041" max="12288" width="10.7265625" style="1801"/>
    <col min="12289" max="12289" width="4.81640625" style="1801" customWidth="1"/>
    <col min="12290" max="12290" width="5.7265625" style="1801" customWidth="1"/>
    <col min="12291" max="12291" width="42.7265625" style="1801" customWidth="1"/>
    <col min="12292" max="12294" width="13.7265625" style="1801" customWidth="1"/>
    <col min="12295" max="12296" width="4.7265625" style="1801" customWidth="1"/>
    <col min="12297" max="12544" width="10.7265625" style="1801"/>
    <col min="12545" max="12545" width="4.81640625" style="1801" customWidth="1"/>
    <col min="12546" max="12546" width="5.7265625" style="1801" customWidth="1"/>
    <col min="12547" max="12547" width="42.7265625" style="1801" customWidth="1"/>
    <col min="12548" max="12550" width="13.7265625" style="1801" customWidth="1"/>
    <col min="12551" max="12552" width="4.7265625" style="1801" customWidth="1"/>
    <col min="12553" max="12800" width="10.7265625" style="1801"/>
    <col min="12801" max="12801" width="4.81640625" style="1801" customWidth="1"/>
    <col min="12802" max="12802" width="5.7265625" style="1801" customWidth="1"/>
    <col min="12803" max="12803" width="42.7265625" style="1801" customWidth="1"/>
    <col min="12804" max="12806" width="13.7265625" style="1801" customWidth="1"/>
    <col min="12807" max="12808" width="4.7265625" style="1801" customWidth="1"/>
    <col min="12809" max="13056" width="10.7265625" style="1801"/>
    <col min="13057" max="13057" width="4.81640625" style="1801" customWidth="1"/>
    <col min="13058" max="13058" width="5.7265625" style="1801" customWidth="1"/>
    <col min="13059" max="13059" width="42.7265625" style="1801" customWidth="1"/>
    <col min="13060" max="13062" width="13.7265625" style="1801" customWidth="1"/>
    <col min="13063" max="13064" width="4.7265625" style="1801" customWidth="1"/>
    <col min="13065" max="13312" width="10.7265625" style="1801"/>
    <col min="13313" max="13313" width="4.81640625" style="1801" customWidth="1"/>
    <col min="13314" max="13314" width="5.7265625" style="1801" customWidth="1"/>
    <col min="13315" max="13315" width="42.7265625" style="1801" customWidth="1"/>
    <col min="13316" max="13318" width="13.7265625" style="1801" customWidth="1"/>
    <col min="13319" max="13320" width="4.7265625" style="1801" customWidth="1"/>
    <col min="13321" max="13568" width="10.7265625" style="1801"/>
    <col min="13569" max="13569" width="4.81640625" style="1801" customWidth="1"/>
    <col min="13570" max="13570" width="5.7265625" style="1801" customWidth="1"/>
    <col min="13571" max="13571" width="42.7265625" style="1801" customWidth="1"/>
    <col min="13572" max="13574" width="13.7265625" style="1801" customWidth="1"/>
    <col min="13575" max="13576" width="4.7265625" style="1801" customWidth="1"/>
    <col min="13577" max="13824" width="10.7265625" style="1801"/>
    <col min="13825" max="13825" width="4.81640625" style="1801" customWidth="1"/>
    <col min="13826" max="13826" width="5.7265625" style="1801" customWidth="1"/>
    <col min="13827" max="13827" width="42.7265625" style="1801" customWidth="1"/>
    <col min="13828" max="13830" width="13.7265625" style="1801" customWidth="1"/>
    <col min="13831" max="13832" width="4.7265625" style="1801" customWidth="1"/>
    <col min="13833" max="14080" width="10.7265625" style="1801"/>
    <col min="14081" max="14081" width="4.81640625" style="1801" customWidth="1"/>
    <col min="14082" max="14082" width="5.7265625" style="1801" customWidth="1"/>
    <col min="14083" max="14083" width="42.7265625" style="1801" customWidth="1"/>
    <col min="14084" max="14086" width="13.7265625" style="1801" customWidth="1"/>
    <col min="14087" max="14088" width="4.7265625" style="1801" customWidth="1"/>
    <col min="14089" max="14336" width="10.7265625" style="1801"/>
    <col min="14337" max="14337" width="4.81640625" style="1801" customWidth="1"/>
    <col min="14338" max="14338" width="5.7265625" style="1801" customWidth="1"/>
    <col min="14339" max="14339" width="42.7265625" style="1801" customWidth="1"/>
    <col min="14340" max="14342" width="13.7265625" style="1801" customWidth="1"/>
    <col min="14343" max="14344" width="4.7265625" style="1801" customWidth="1"/>
    <col min="14345" max="14592" width="10.7265625" style="1801"/>
    <col min="14593" max="14593" width="4.81640625" style="1801" customWidth="1"/>
    <col min="14594" max="14594" width="5.7265625" style="1801" customWidth="1"/>
    <col min="14595" max="14595" width="42.7265625" style="1801" customWidth="1"/>
    <col min="14596" max="14598" width="13.7265625" style="1801" customWidth="1"/>
    <col min="14599" max="14600" width="4.7265625" style="1801" customWidth="1"/>
    <col min="14601" max="14848" width="10.7265625" style="1801"/>
    <col min="14849" max="14849" width="4.81640625" style="1801" customWidth="1"/>
    <col min="14850" max="14850" width="5.7265625" style="1801" customWidth="1"/>
    <col min="14851" max="14851" width="42.7265625" style="1801" customWidth="1"/>
    <col min="14852" max="14854" width="13.7265625" style="1801" customWidth="1"/>
    <col min="14855" max="14856" width="4.7265625" style="1801" customWidth="1"/>
    <col min="14857" max="15104" width="10.7265625" style="1801"/>
    <col min="15105" max="15105" width="4.81640625" style="1801" customWidth="1"/>
    <col min="15106" max="15106" width="5.7265625" style="1801" customWidth="1"/>
    <col min="15107" max="15107" width="42.7265625" style="1801" customWidth="1"/>
    <col min="15108" max="15110" width="13.7265625" style="1801" customWidth="1"/>
    <col min="15111" max="15112" width="4.7265625" style="1801" customWidth="1"/>
    <col min="15113" max="15360" width="10.7265625" style="1801"/>
    <col min="15361" max="15361" width="4.81640625" style="1801" customWidth="1"/>
    <col min="15362" max="15362" width="5.7265625" style="1801" customWidth="1"/>
    <col min="15363" max="15363" width="42.7265625" style="1801" customWidth="1"/>
    <col min="15364" max="15366" width="13.7265625" style="1801" customWidth="1"/>
    <col min="15367" max="15368" width="4.7265625" style="1801" customWidth="1"/>
    <col min="15369" max="15616" width="10.7265625" style="1801"/>
    <col min="15617" max="15617" width="4.81640625" style="1801" customWidth="1"/>
    <col min="15618" max="15618" width="5.7265625" style="1801" customWidth="1"/>
    <col min="15619" max="15619" width="42.7265625" style="1801" customWidth="1"/>
    <col min="15620" max="15622" width="13.7265625" style="1801" customWidth="1"/>
    <col min="15623" max="15624" width="4.7265625" style="1801" customWidth="1"/>
    <col min="15625" max="15872" width="10.7265625" style="1801"/>
    <col min="15873" max="15873" width="4.81640625" style="1801" customWidth="1"/>
    <col min="15874" max="15874" width="5.7265625" style="1801" customWidth="1"/>
    <col min="15875" max="15875" width="42.7265625" style="1801" customWidth="1"/>
    <col min="15876" max="15878" width="13.7265625" style="1801" customWidth="1"/>
    <col min="15879" max="15880" width="4.7265625" style="1801" customWidth="1"/>
    <col min="15881" max="16128" width="10.7265625" style="1801"/>
    <col min="16129" max="16129" width="4.81640625" style="1801" customWidth="1"/>
    <col min="16130" max="16130" width="5.7265625" style="1801" customWidth="1"/>
    <col min="16131" max="16131" width="42.7265625" style="1801" customWidth="1"/>
    <col min="16132" max="16134" width="13.7265625" style="1801" customWidth="1"/>
    <col min="16135" max="16136" width="4.7265625" style="1801" customWidth="1"/>
    <col min="16137" max="16384" width="10.7265625" style="1801"/>
  </cols>
  <sheetData>
    <row r="1" spans="1:8" s="1796" customFormat="1">
      <c r="A1" s="1791" t="s">
        <v>878</v>
      </c>
      <c r="B1" s="1792"/>
      <c r="C1" s="1792"/>
      <c r="D1" s="1792"/>
      <c r="E1" s="1793"/>
      <c r="F1" s="1793"/>
      <c r="G1" s="1794" t="str">
        <f>'Annual Report'!$A$2</f>
        <v>Road Initials:    GTC           Year  2013</v>
      </c>
      <c r="H1" s="1795"/>
    </row>
    <row r="2" spans="1:8">
      <c r="A2" s="1797"/>
      <c r="B2" s="1798"/>
      <c r="C2" s="1798"/>
      <c r="D2" s="1798"/>
      <c r="E2" s="1798"/>
      <c r="F2" s="1798"/>
      <c r="G2" s="1799"/>
      <c r="H2" s="1800"/>
    </row>
    <row r="3" spans="1:8">
      <c r="A3" s="1802" t="s">
        <v>149</v>
      </c>
      <c r="B3" s="1803"/>
      <c r="C3" s="1804"/>
      <c r="D3" s="1803"/>
      <c r="E3" s="1803"/>
      <c r="F3" s="1803"/>
      <c r="G3" s="1805"/>
      <c r="H3" s="1800"/>
    </row>
    <row r="4" spans="1:8">
      <c r="A4" s="1806" t="s">
        <v>808</v>
      </c>
      <c r="B4" s="1803"/>
      <c r="C4" s="1803"/>
      <c r="D4" s="1803"/>
      <c r="E4" s="1803"/>
      <c r="F4" s="1803"/>
      <c r="G4" s="1805"/>
      <c r="H4" s="1800"/>
    </row>
    <row r="5" spans="1:8" ht="11.15" customHeight="1">
      <c r="A5" s="1807" t="s">
        <v>949</v>
      </c>
      <c r="B5" s="1808"/>
      <c r="C5" s="1808"/>
      <c r="D5" s="1808"/>
      <c r="E5" s="1808"/>
      <c r="F5" s="1808"/>
      <c r="G5" s="1809"/>
      <c r="H5" s="1800"/>
    </row>
    <row r="6" spans="1:8" ht="11.15" customHeight="1">
      <c r="A6" s="1807" t="s">
        <v>950</v>
      </c>
      <c r="B6" s="1808"/>
      <c r="C6" s="1808"/>
      <c r="D6" s="1808"/>
      <c r="E6" s="1808"/>
      <c r="F6" s="1808"/>
      <c r="G6" s="1809"/>
      <c r="H6" s="1800"/>
    </row>
    <row r="7" spans="1:8" ht="11.15" customHeight="1">
      <c r="A7" s="1807" t="s">
        <v>951</v>
      </c>
      <c r="B7" s="1808"/>
      <c r="C7" s="1808"/>
      <c r="D7" s="1808"/>
      <c r="E7" s="1808"/>
      <c r="F7" s="1808"/>
      <c r="G7" s="1809"/>
      <c r="H7" s="1800"/>
    </row>
    <row r="8" spans="1:8" ht="11.15" customHeight="1">
      <c r="A8" s="1807" t="s">
        <v>952</v>
      </c>
      <c r="B8" s="1808"/>
      <c r="C8" s="1808"/>
      <c r="D8" s="1808"/>
      <c r="E8" s="1808"/>
      <c r="F8" s="1808"/>
      <c r="G8" s="1809"/>
      <c r="H8" s="1800"/>
    </row>
    <row r="9" spans="1:8" ht="11.15" customHeight="1">
      <c r="A9" s="1807" t="s">
        <v>953</v>
      </c>
      <c r="B9" s="1808"/>
      <c r="C9" s="1808"/>
      <c r="D9" s="1808"/>
      <c r="E9" s="1808"/>
      <c r="F9" s="1808"/>
      <c r="G9" s="1809"/>
      <c r="H9" s="1800"/>
    </row>
    <row r="10" spans="1:8" ht="11.15" customHeight="1">
      <c r="A10" s="1807" t="s">
        <v>954</v>
      </c>
      <c r="B10" s="1808"/>
      <c r="C10" s="1808"/>
      <c r="D10" s="1808"/>
      <c r="E10" s="1808"/>
      <c r="F10" s="1808"/>
      <c r="G10" s="1809"/>
      <c r="H10" s="1800"/>
    </row>
    <row r="11" spans="1:8" ht="11.15" customHeight="1">
      <c r="A11" s="1807" t="s">
        <v>955</v>
      </c>
      <c r="B11" s="1808"/>
      <c r="C11" s="1808"/>
      <c r="D11" s="1808"/>
      <c r="E11" s="1808"/>
      <c r="F11" s="1808"/>
      <c r="G11" s="1809"/>
      <c r="H11" s="1800"/>
    </row>
    <row r="12" spans="1:8" ht="11.15" customHeight="1">
      <c r="A12" s="1807" t="s">
        <v>821</v>
      </c>
      <c r="B12" s="1808"/>
      <c r="C12" s="1808"/>
      <c r="D12" s="1808"/>
      <c r="E12" s="1808"/>
      <c r="F12" s="1808"/>
      <c r="G12" s="1809"/>
      <c r="H12" s="1800"/>
    </row>
    <row r="13" spans="1:8" ht="5.15" customHeight="1">
      <c r="A13" s="1810"/>
      <c r="B13" s="1808"/>
      <c r="C13" s="1808"/>
      <c r="D13" s="1808"/>
      <c r="E13" s="1808"/>
      <c r="F13" s="1808"/>
      <c r="G13" s="1809"/>
      <c r="H13" s="1800"/>
    </row>
    <row r="14" spans="1:8" ht="11.15" customHeight="1">
      <c r="A14" s="1807" t="s">
        <v>1669</v>
      </c>
      <c r="B14" s="1808"/>
      <c r="C14" s="1808"/>
      <c r="D14" s="1808"/>
      <c r="E14" s="1808"/>
      <c r="F14" s="1808"/>
      <c r="G14" s="1809"/>
      <c r="H14" s="1800"/>
    </row>
    <row r="15" spans="1:8" ht="11.15" customHeight="1">
      <c r="A15" s="1810" t="s">
        <v>822</v>
      </c>
      <c r="B15" s="1808"/>
      <c r="C15" s="1808"/>
      <c r="D15" s="1808"/>
      <c r="E15" s="1808"/>
      <c r="F15" s="1808"/>
      <c r="G15" s="1809"/>
      <c r="H15" s="1800"/>
    </row>
    <row r="16" spans="1:8" ht="5.15" customHeight="1">
      <c r="A16" s="1810"/>
      <c r="B16" s="1808"/>
      <c r="C16" s="1808"/>
      <c r="D16" s="1808"/>
      <c r="E16" s="1808"/>
      <c r="F16" s="1808"/>
      <c r="G16" s="1809"/>
      <c r="H16" s="1800"/>
    </row>
    <row r="17" spans="1:8" ht="11.15" customHeight="1">
      <c r="A17" s="1807" t="s">
        <v>823</v>
      </c>
      <c r="B17" s="1808"/>
      <c r="C17" s="1808"/>
      <c r="D17" s="1808"/>
      <c r="E17" s="1808"/>
      <c r="F17" s="1808"/>
      <c r="G17" s="1809"/>
      <c r="H17" s="1800"/>
    </row>
    <row r="18" spans="1:8" ht="11.15" customHeight="1">
      <c r="A18" s="1807" t="s">
        <v>824</v>
      </c>
      <c r="B18" s="1808"/>
      <c r="C18" s="1808"/>
      <c r="D18" s="1808"/>
      <c r="E18" s="1808"/>
      <c r="F18" s="1808"/>
      <c r="G18" s="1809"/>
      <c r="H18" s="1800"/>
    </row>
    <row r="19" spans="1:8" ht="11.15" customHeight="1">
      <c r="A19" s="1807" t="s">
        <v>825</v>
      </c>
      <c r="B19" s="1808"/>
      <c r="C19" s="1808"/>
      <c r="D19" s="1808"/>
      <c r="E19" s="1808"/>
      <c r="F19" s="1808"/>
      <c r="G19" s="1809"/>
      <c r="H19" s="1800"/>
    </row>
    <row r="20" spans="1:8" ht="11.15" customHeight="1">
      <c r="A20" s="1810" t="s">
        <v>1670</v>
      </c>
      <c r="B20" s="1808"/>
      <c r="C20" s="1808"/>
      <c r="D20" s="1808"/>
      <c r="E20" s="1808"/>
      <c r="F20" s="1808"/>
      <c r="G20" s="1809"/>
      <c r="H20" s="1800"/>
    </row>
    <row r="21" spans="1:8" ht="5.15" customHeight="1">
      <c r="A21" s="1810"/>
      <c r="B21" s="1808"/>
      <c r="C21" s="1808"/>
      <c r="D21" s="1808"/>
      <c r="E21" s="1808"/>
      <c r="F21" s="1808"/>
      <c r="G21" s="1809"/>
      <c r="H21" s="1800"/>
    </row>
    <row r="22" spans="1:8" ht="11.15" customHeight="1">
      <c r="A22" s="1810" t="s">
        <v>826</v>
      </c>
      <c r="B22" s="1808"/>
      <c r="C22" s="1808"/>
      <c r="D22" s="1808"/>
      <c r="E22" s="1808"/>
      <c r="F22" s="1808"/>
      <c r="G22" s="1809"/>
      <c r="H22" s="1800"/>
    </row>
    <row r="23" spans="1:8" ht="5.15" customHeight="1">
      <c r="A23" s="1810"/>
      <c r="B23" s="1808"/>
      <c r="C23" s="1808"/>
      <c r="D23" s="1808"/>
      <c r="E23" s="1808"/>
      <c r="F23" s="1808"/>
      <c r="G23" s="1809"/>
      <c r="H23" s="1800"/>
    </row>
    <row r="24" spans="1:8" ht="11.15" customHeight="1">
      <c r="A24" s="1807" t="s">
        <v>1671</v>
      </c>
      <c r="B24" s="1808"/>
      <c r="C24" s="1808"/>
      <c r="D24" s="1808"/>
      <c r="E24" s="1808"/>
      <c r="F24" s="1808"/>
      <c r="G24" s="1809"/>
      <c r="H24" s="1800"/>
    </row>
    <row r="25" spans="1:8" ht="11.15" customHeight="1">
      <c r="A25" s="1807" t="s">
        <v>1672</v>
      </c>
      <c r="B25" s="1808"/>
      <c r="C25" s="1808"/>
      <c r="D25" s="1808"/>
      <c r="E25" s="1808"/>
      <c r="F25" s="1808"/>
      <c r="G25" s="1809"/>
      <c r="H25" s="1800"/>
    </row>
    <row r="26" spans="1:8" ht="11.15" customHeight="1">
      <c r="A26" s="1807" t="s">
        <v>827</v>
      </c>
      <c r="B26" s="1808"/>
      <c r="C26" s="1808"/>
      <c r="D26" s="1808"/>
      <c r="E26" s="1808"/>
      <c r="F26" s="1808"/>
      <c r="G26" s="1809"/>
      <c r="H26" s="1800"/>
    </row>
    <row r="27" spans="1:8" ht="11.15" customHeight="1">
      <c r="A27" s="1810" t="s">
        <v>828</v>
      </c>
      <c r="B27" s="1808"/>
      <c r="C27" s="1808"/>
      <c r="D27" s="1808"/>
      <c r="E27" s="1808"/>
      <c r="F27" s="1808"/>
      <c r="G27" s="1809"/>
      <c r="H27" s="1800"/>
    </row>
    <row r="28" spans="1:8" ht="11.15" customHeight="1">
      <c r="A28" s="1807" t="s">
        <v>870</v>
      </c>
      <c r="B28" s="1808"/>
      <c r="C28" s="1808"/>
      <c r="D28" s="1808"/>
      <c r="E28" s="1808"/>
      <c r="F28" s="1808"/>
      <c r="G28" s="1809"/>
      <c r="H28" s="1800"/>
    </row>
    <row r="29" spans="1:8" ht="11.15" customHeight="1">
      <c r="A29" s="1807" t="s">
        <v>871</v>
      </c>
      <c r="B29" s="1808"/>
      <c r="C29" s="1808"/>
      <c r="D29" s="1808"/>
      <c r="E29" s="1808"/>
      <c r="F29" s="1808"/>
      <c r="G29" s="1809"/>
      <c r="H29" s="1800"/>
    </row>
    <row r="30" spans="1:8" ht="11.15" customHeight="1">
      <c r="A30" s="1807" t="s">
        <v>872</v>
      </c>
      <c r="B30" s="1808"/>
      <c r="C30" s="1808"/>
      <c r="D30" s="1808"/>
      <c r="E30" s="1808"/>
      <c r="F30" s="1808"/>
      <c r="G30" s="1809"/>
      <c r="H30" s="1800"/>
    </row>
    <row r="31" spans="1:8" ht="5.15" customHeight="1">
      <c r="A31" s="1810"/>
      <c r="B31" s="1808"/>
      <c r="C31" s="1808"/>
      <c r="D31" s="1808"/>
      <c r="E31" s="1808"/>
      <c r="F31" s="1808"/>
      <c r="G31" s="1809"/>
      <c r="H31" s="1800"/>
    </row>
    <row r="32" spans="1:8" ht="11.15" customHeight="1">
      <c r="A32" s="1807" t="s">
        <v>849</v>
      </c>
      <c r="B32" s="1808"/>
      <c r="C32" s="1808"/>
      <c r="D32" s="1808"/>
      <c r="E32" s="1808"/>
      <c r="F32" s="1808"/>
      <c r="G32" s="1809"/>
      <c r="H32" s="1800"/>
    </row>
    <row r="33" spans="1:8" ht="11.15" customHeight="1">
      <c r="A33" s="1811" t="s">
        <v>850</v>
      </c>
      <c r="B33" s="1812"/>
      <c r="C33" s="1812"/>
      <c r="D33" s="1812"/>
      <c r="E33" s="1812"/>
      <c r="F33" s="1812"/>
      <c r="G33" s="1813"/>
      <c r="H33" s="1800"/>
    </row>
    <row r="34" spans="1:8">
      <c r="A34" s="1814"/>
      <c r="B34" s="1815"/>
      <c r="C34" s="1816"/>
      <c r="D34" s="1815"/>
      <c r="E34" s="1817"/>
      <c r="F34" s="1818" t="s">
        <v>851</v>
      </c>
      <c r="G34" s="1817"/>
      <c r="H34" s="1800"/>
    </row>
    <row r="35" spans="1:8">
      <c r="A35" s="1814"/>
      <c r="B35" s="1819" t="s">
        <v>378</v>
      </c>
      <c r="C35" s="1816"/>
      <c r="D35" s="1819" t="s">
        <v>852</v>
      </c>
      <c r="E35" s="1820" t="s">
        <v>853</v>
      </c>
      <c r="F35" s="1821" t="s">
        <v>854</v>
      </c>
      <c r="G35" s="1817"/>
      <c r="H35" s="1800"/>
    </row>
    <row r="36" spans="1:8">
      <c r="A36" s="1822" t="s">
        <v>704</v>
      </c>
      <c r="B36" s="1819" t="s">
        <v>855</v>
      </c>
      <c r="C36" s="1820" t="s">
        <v>856</v>
      </c>
      <c r="D36" s="1819" t="s">
        <v>857</v>
      </c>
      <c r="E36" s="1820" t="s">
        <v>858</v>
      </c>
      <c r="F36" s="1819" t="s">
        <v>859</v>
      </c>
      <c r="G36" s="1818" t="s">
        <v>704</v>
      </c>
      <c r="H36" s="1800"/>
    </row>
    <row r="37" spans="1:8">
      <c r="A37" s="1822" t="s">
        <v>750</v>
      </c>
      <c r="B37" s="1819" t="s">
        <v>860</v>
      </c>
      <c r="C37" s="1816"/>
      <c r="D37" s="1821" t="s">
        <v>861</v>
      </c>
      <c r="E37" s="1820" t="s">
        <v>862</v>
      </c>
      <c r="F37" s="1819" t="s">
        <v>863</v>
      </c>
      <c r="G37" s="1818" t="s">
        <v>750</v>
      </c>
      <c r="H37" s="1800"/>
    </row>
    <row r="38" spans="1:8">
      <c r="A38" s="1823"/>
      <c r="B38" s="1824" t="s">
        <v>756</v>
      </c>
      <c r="C38" s="1825" t="s">
        <v>757</v>
      </c>
      <c r="D38" s="1824" t="s">
        <v>640</v>
      </c>
      <c r="E38" s="1825" t="s">
        <v>641</v>
      </c>
      <c r="F38" s="1824" t="s">
        <v>642</v>
      </c>
      <c r="G38" s="1826"/>
      <c r="H38" s="1800"/>
    </row>
    <row r="39" spans="1:8" ht="12" customHeight="1">
      <c r="A39" s="1827">
        <v>1</v>
      </c>
      <c r="B39" s="1828" t="s">
        <v>864</v>
      </c>
      <c r="C39" s="1829" t="s">
        <v>865</v>
      </c>
      <c r="D39" s="2376">
        <v>6112</v>
      </c>
      <c r="E39" s="2376">
        <v>12711826</v>
      </c>
      <c r="F39" s="2376">
        <v>2140742</v>
      </c>
      <c r="G39" s="1827">
        <v>1</v>
      </c>
      <c r="H39" s="1800"/>
    </row>
    <row r="40" spans="1:8" ht="12" customHeight="1">
      <c r="A40" s="1827">
        <f t="shared" ref="A40:A69" si="0">A39+1</f>
        <v>2</v>
      </c>
      <c r="B40" s="1828"/>
      <c r="C40" s="1829"/>
      <c r="D40" s="1830"/>
      <c r="E40" s="1830"/>
      <c r="F40" s="1830"/>
      <c r="G40" s="1827">
        <f t="shared" ref="G40:G69" si="1">G39+1</f>
        <v>2</v>
      </c>
      <c r="H40" s="1800"/>
    </row>
    <row r="41" spans="1:8" ht="12" customHeight="1">
      <c r="A41" s="1827">
        <f t="shared" si="0"/>
        <v>3</v>
      </c>
      <c r="B41" s="1828"/>
      <c r="C41" s="1829"/>
      <c r="D41" s="1830"/>
      <c r="E41" s="1830"/>
      <c r="F41" s="1830"/>
      <c r="G41" s="1827">
        <f t="shared" si="1"/>
        <v>3</v>
      </c>
      <c r="H41" s="1800"/>
    </row>
    <row r="42" spans="1:8" ht="12" customHeight="1">
      <c r="A42" s="1827">
        <f t="shared" si="0"/>
        <v>4</v>
      </c>
      <c r="B42" s="1828"/>
      <c r="C42" s="1829"/>
      <c r="D42" s="1830"/>
      <c r="E42" s="1830"/>
      <c r="F42" s="1830"/>
      <c r="G42" s="1827">
        <f t="shared" si="1"/>
        <v>4</v>
      </c>
      <c r="H42" s="1800"/>
    </row>
    <row r="43" spans="1:8" ht="12" customHeight="1">
      <c r="A43" s="1827">
        <f t="shared" si="0"/>
        <v>5</v>
      </c>
      <c r="B43" s="1831"/>
      <c r="C43" s="1831"/>
      <c r="D43" s="1830"/>
      <c r="E43" s="1830"/>
      <c r="F43" s="1830"/>
      <c r="G43" s="1827">
        <f t="shared" si="1"/>
        <v>5</v>
      </c>
      <c r="H43" s="1800"/>
    </row>
    <row r="44" spans="1:8" ht="12" customHeight="1">
      <c r="A44" s="1827">
        <f t="shared" si="0"/>
        <v>6</v>
      </c>
      <c r="B44" s="1828"/>
      <c r="C44" s="1829"/>
      <c r="D44" s="1830"/>
      <c r="E44" s="1830"/>
      <c r="F44" s="1830"/>
      <c r="G44" s="1827">
        <f t="shared" si="1"/>
        <v>6</v>
      </c>
      <c r="H44" s="1800"/>
    </row>
    <row r="45" spans="1:8" ht="12" customHeight="1">
      <c r="A45" s="1827">
        <f t="shared" si="0"/>
        <v>7</v>
      </c>
      <c r="B45" s="1831"/>
      <c r="C45" s="1832"/>
      <c r="D45" s="1830"/>
      <c r="E45" s="1830"/>
      <c r="F45" s="1830"/>
      <c r="G45" s="1827">
        <f t="shared" si="1"/>
        <v>7</v>
      </c>
      <c r="H45" s="1800"/>
    </row>
    <row r="46" spans="1:8" ht="12" customHeight="1">
      <c r="A46" s="1827">
        <f t="shared" si="0"/>
        <v>8</v>
      </c>
      <c r="B46" s="1828"/>
      <c r="C46" s="1833"/>
      <c r="D46" s="1830"/>
      <c r="E46" s="1830"/>
      <c r="F46" s="1830"/>
      <c r="G46" s="1827">
        <f t="shared" si="1"/>
        <v>8</v>
      </c>
      <c r="H46" s="1800"/>
    </row>
    <row r="47" spans="1:8" ht="12" customHeight="1">
      <c r="A47" s="1827">
        <f t="shared" si="0"/>
        <v>9</v>
      </c>
      <c r="B47" s="1828"/>
      <c r="C47" s="1834"/>
      <c r="D47" s="1830"/>
      <c r="E47" s="1830"/>
      <c r="F47" s="1830"/>
      <c r="G47" s="1827">
        <f t="shared" si="1"/>
        <v>9</v>
      </c>
      <c r="H47" s="1800"/>
    </row>
    <row r="48" spans="1:8" ht="12" customHeight="1">
      <c r="A48" s="1827">
        <f t="shared" si="0"/>
        <v>10</v>
      </c>
      <c r="B48" s="1828"/>
      <c r="C48" s="1829"/>
      <c r="D48" s="1830"/>
      <c r="E48" s="1830"/>
      <c r="F48" s="1830"/>
      <c r="G48" s="1827">
        <f t="shared" si="1"/>
        <v>10</v>
      </c>
      <c r="H48" s="1800"/>
    </row>
    <row r="49" spans="1:8" ht="12" customHeight="1">
      <c r="A49" s="1827">
        <f t="shared" si="0"/>
        <v>11</v>
      </c>
      <c r="B49" s="1828"/>
      <c r="C49" s="1835"/>
      <c r="D49" s="1830"/>
      <c r="E49" s="1830"/>
      <c r="F49" s="1830"/>
      <c r="G49" s="1827">
        <f t="shared" si="1"/>
        <v>11</v>
      </c>
      <c r="H49" s="1800"/>
    </row>
    <row r="50" spans="1:8" ht="12" customHeight="1">
      <c r="A50" s="1827">
        <f t="shared" si="0"/>
        <v>12</v>
      </c>
      <c r="B50" s="1828"/>
      <c r="C50" s="1835"/>
      <c r="D50" s="1830"/>
      <c r="E50" s="1830"/>
      <c r="F50" s="1830"/>
      <c r="G50" s="1827">
        <f t="shared" si="1"/>
        <v>12</v>
      </c>
      <c r="H50" s="1800"/>
    </row>
    <row r="51" spans="1:8" ht="12" customHeight="1">
      <c r="A51" s="1827">
        <f t="shared" si="0"/>
        <v>13</v>
      </c>
      <c r="B51" s="1828"/>
      <c r="C51" s="1833"/>
      <c r="D51" s="1830"/>
      <c r="E51" s="1830"/>
      <c r="F51" s="1830"/>
      <c r="G51" s="1827">
        <f t="shared" si="1"/>
        <v>13</v>
      </c>
      <c r="H51" s="1800"/>
    </row>
    <row r="52" spans="1:8" ht="12" customHeight="1">
      <c r="A52" s="1827">
        <f t="shared" si="0"/>
        <v>14</v>
      </c>
      <c r="B52" s="1828"/>
      <c r="C52" s="1833"/>
      <c r="D52" s="1830"/>
      <c r="E52" s="1830"/>
      <c r="F52" s="1830"/>
      <c r="G52" s="1827">
        <f t="shared" si="1"/>
        <v>14</v>
      </c>
      <c r="H52" s="1800"/>
    </row>
    <row r="53" spans="1:8" ht="12" customHeight="1">
      <c r="A53" s="1827">
        <f t="shared" si="0"/>
        <v>15</v>
      </c>
      <c r="B53" s="1828"/>
      <c r="C53" s="1833"/>
      <c r="D53" s="1830"/>
      <c r="E53" s="1830"/>
      <c r="F53" s="1830"/>
      <c r="G53" s="1827">
        <f t="shared" si="1"/>
        <v>15</v>
      </c>
      <c r="H53" s="1800"/>
    </row>
    <row r="54" spans="1:8" ht="12" customHeight="1">
      <c r="A54" s="1827">
        <f t="shared" si="0"/>
        <v>16</v>
      </c>
      <c r="B54" s="1828"/>
      <c r="C54" s="1834"/>
      <c r="D54" s="1830"/>
      <c r="E54" s="1830"/>
      <c r="F54" s="1830"/>
      <c r="G54" s="1827">
        <f t="shared" si="1"/>
        <v>16</v>
      </c>
      <c r="H54" s="1800"/>
    </row>
    <row r="55" spans="1:8" ht="12" customHeight="1">
      <c r="A55" s="1827">
        <f t="shared" si="0"/>
        <v>17</v>
      </c>
      <c r="B55" s="1828"/>
      <c r="C55" s="1829"/>
      <c r="D55" s="1830"/>
      <c r="E55" s="1830"/>
      <c r="F55" s="1830"/>
      <c r="G55" s="1827">
        <f t="shared" si="1"/>
        <v>17</v>
      </c>
      <c r="H55" s="1800"/>
    </row>
    <row r="56" spans="1:8" ht="12" customHeight="1">
      <c r="A56" s="1827">
        <f t="shared" si="0"/>
        <v>18</v>
      </c>
      <c r="B56" s="1828"/>
      <c r="C56" s="1836"/>
      <c r="D56" s="1830" t="s">
        <v>1200</v>
      </c>
      <c r="E56" s="1830" t="s">
        <v>1200</v>
      </c>
      <c r="F56" s="1830" t="s">
        <v>1200</v>
      </c>
      <c r="G56" s="1827">
        <f t="shared" si="1"/>
        <v>18</v>
      </c>
      <c r="H56" s="1800"/>
    </row>
    <row r="57" spans="1:8" ht="12" customHeight="1">
      <c r="A57" s="1827">
        <f t="shared" si="0"/>
        <v>19</v>
      </c>
      <c r="B57" s="1828"/>
      <c r="C57" s="1829"/>
      <c r="D57" s="1830"/>
      <c r="E57" s="1830"/>
      <c r="F57" s="1830"/>
      <c r="G57" s="1827">
        <f t="shared" si="1"/>
        <v>19</v>
      </c>
      <c r="H57" s="1800"/>
    </row>
    <row r="58" spans="1:8" ht="12" customHeight="1">
      <c r="A58" s="1827">
        <f t="shared" si="0"/>
        <v>20</v>
      </c>
      <c r="B58" s="1828"/>
      <c r="C58" s="1828"/>
      <c r="D58" s="1830"/>
      <c r="E58" s="1830"/>
      <c r="F58" s="1830"/>
      <c r="G58" s="1827">
        <f t="shared" si="1"/>
        <v>20</v>
      </c>
      <c r="H58" s="1800"/>
    </row>
    <row r="59" spans="1:8" ht="12" customHeight="1">
      <c r="A59" s="1827">
        <f t="shared" si="0"/>
        <v>21</v>
      </c>
      <c r="B59" s="1828"/>
      <c r="C59" s="1829"/>
      <c r="D59" s="1830"/>
      <c r="E59" s="1830"/>
      <c r="F59" s="1830"/>
      <c r="G59" s="1827">
        <f t="shared" si="1"/>
        <v>21</v>
      </c>
      <c r="H59" s="1800"/>
    </row>
    <row r="60" spans="1:8" ht="12" customHeight="1">
      <c r="A60" s="1827">
        <f t="shared" si="0"/>
        <v>22</v>
      </c>
      <c r="B60" s="1828"/>
      <c r="C60" s="1829"/>
      <c r="D60" s="1830"/>
      <c r="E60" s="1830"/>
      <c r="F60" s="1830"/>
      <c r="G60" s="1827">
        <f t="shared" si="1"/>
        <v>22</v>
      </c>
      <c r="H60" s="1800"/>
    </row>
    <row r="61" spans="1:8" ht="12" customHeight="1">
      <c r="A61" s="1827">
        <f t="shared" si="0"/>
        <v>23</v>
      </c>
      <c r="B61" s="1828"/>
      <c r="C61" s="1829"/>
      <c r="D61" s="1830"/>
      <c r="E61" s="1830"/>
      <c r="F61" s="1830"/>
      <c r="G61" s="1827">
        <f t="shared" si="1"/>
        <v>23</v>
      </c>
      <c r="H61" s="1800"/>
    </row>
    <row r="62" spans="1:8" ht="12" customHeight="1">
      <c r="A62" s="1827">
        <f t="shared" si="0"/>
        <v>24</v>
      </c>
      <c r="B62" s="1828"/>
      <c r="C62" s="1829"/>
      <c r="D62" s="1830"/>
      <c r="E62" s="1830"/>
      <c r="F62" s="1830"/>
      <c r="G62" s="1827">
        <f t="shared" si="1"/>
        <v>24</v>
      </c>
      <c r="H62" s="1800"/>
    </row>
    <row r="63" spans="1:8" ht="12" customHeight="1">
      <c r="A63" s="1827">
        <f t="shared" si="0"/>
        <v>25</v>
      </c>
      <c r="B63" s="1828"/>
      <c r="C63" s="1829"/>
      <c r="D63" s="1830"/>
      <c r="E63" s="1830"/>
      <c r="F63" s="1830"/>
      <c r="G63" s="1827">
        <f t="shared" si="1"/>
        <v>25</v>
      </c>
      <c r="H63" s="1800"/>
    </row>
    <row r="64" spans="1:8" ht="12" customHeight="1">
      <c r="A64" s="1827">
        <f t="shared" si="0"/>
        <v>26</v>
      </c>
      <c r="B64" s="1828"/>
      <c r="C64" s="1829"/>
      <c r="D64" s="1830"/>
      <c r="E64" s="1830"/>
      <c r="F64" s="1830"/>
      <c r="G64" s="1827">
        <f t="shared" si="1"/>
        <v>26</v>
      </c>
      <c r="H64" s="1800"/>
    </row>
    <row r="65" spans="1:8" ht="12" customHeight="1">
      <c r="A65" s="1827">
        <f t="shared" si="0"/>
        <v>27</v>
      </c>
      <c r="B65" s="1828"/>
      <c r="C65" s="1829"/>
      <c r="D65" s="1830"/>
      <c r="E65" s="1830"/>
      <c r="F65" s="1830"/>
      <c r="G65" s="1827">
        <f t="shared" si="1"/>
        <v>27</v>
      </c>
      <c r="H65" s="1800"/>
    </row>
    <row r="66" spans="1:8" ht="12" customHeight="1">
      <c r="A66" s="1827">
        <f t="shared" si="0"/>
        <v>28</v>
      </c>
      <c r="B66" s="1828"/>
      <c r="C66" s="1829"/>
      <c r="D66" s="1830"/>
      <c r="E66" s="1830"/>
      <c r="F66" s="1830"/>
      <c r="G66" s="1827">
        <f t="shared" si="1"/>
        <v>28</v>
      </c>
      <c r="H66" s="1800"/>
    </row>
    <row r="67" spans="1:8" ht="12" customHeight="1">
      <c r="A67" s="1827">
        <f t="shared" si="0"/>
        <v>29</v>
      </c>
      <c r="B67" s="1828"/>
      <c r="C67" s="1829"/>
      <c r="D67" s="1830"/>
      <c r="E67" s="1830"/>
      <c r="F67" s="1830"/>
      <c r="G67" s="1827">
        <f t="shared" si="1"/>
        <v>29</v>
      </c>
      <c r="H67" s="1800"/>
    </row>
    <row r="68" spans="1:8" ht="12" customHeight="1">
      <c r="A68" s="1827">
        <f t="shared" si="0"/>
        <v>30</v>
      </c>
      <c r="B68" s="1828"/>
      <c r="C68" s="1829"/>
      <c r="D68" s="1830"/>
      <c r="E68" s="1830"/>
      <c r="F68" s="1830"/>
      <c r="G68" s="1827">
        <f t="shared" si="1"/>
        <v>30</v>
      </c>
      <c r="H68" s="1800"/>
    </row>
    <row r="69" spans="1:8" ht="12" customHeight="1">
      <c r="A69" s="1827">
        <f t="shared" si="0"/>
        <v>31</v>
      </c>
      <c r="B69" s="1828"/>
      <c r="C69" s="1834" t="s">
        <v>650</v>
      </c>
      <c r="D69" s="1830">
        <f>SUM(D39:D68)</f>
        <v>6112</v>
      </c>
      <c r="E69" s="1830">
        <f>SUM(E39:E68)</f>
        <v>12711826</v>
      </c>
      <c r="F69" s="1830">
        <f>SUM(F39:F68)</f>
        <v>2140742</v>
      </c>
      <c r="G69" s="1827">
        <f t="shared" si="1"/>
        <v>31</v>
      </c>
      <c r="H69" s="1800"/>
    </row>
    <row r="70" spans="1:8">
      <c r="A70" s="1837"/>
      <c r="B70" s="1838"/>
      <c r="C70" s="1838"/>
      <c r="D70" s="1838"/>
      <c r="E70" s="1838"/>
      <c r="F70" s="1838"/>
      <c r="G70" s="1839"/>
      <c r="H70" s="1800"/>
    </row>
    <row r="71" spans="1:8">
      <c r="A71" s="1800"/>
      <c r="B71" s="1800"/>
      <c r="C71" s="1800"/>
      <c r="D71" s="1800"/>
      <c r="E71" s="1840"/>
      <c r="F71" s="1841"/>
      <c r="G71" s="1842" t="s">
        <v>445</v>
      </c>
      <c r="H71" s="1800"/>
    </row>
    <row r="72" spans="1:8">
      <c r="B72" s="1843"/>
    </row>
    <row r="73" spans="1:8">
      <c r="B73" s="1843"/>
    </row>
    <row r="74" spans="1:8">
      <c r="B74" s="1843"/>
    </row>
    <row r="75" spans="1:8">
      <c r="B75" s="1843"/>
    </row>
    <row r="76" spans="1:8">
      <c r="B76" s="1843"/>
    </row>
    <row r="77" spans="1:8">
      <c r="B77" s="1843"/>
    </row>
    <row r="78" spans="1:8">
      <c r="B78" s="1843"/>
    </row>
    <row r="79" spans="1:8">
      <c r="B79" s="1843"/>
    </row>
    <row r="80" spans="1:8">
      <c r="B80" s="1843"/>
    </row>
    <row r="81" spans="2:2">
      <c r="B81" s="1843"/>
    </row>
    <row r="82" spans="2:2">
      <c r="B82" s="1843"/>
    </row>
    <row r="83" spans="2:2">
      <c r="B83" s="1843"/>
    </row>
    <row r="84" spans="2:2">
      <c r="B84" s="1843"/>
    </row>
    <row r="85" spans="2:2">
      <c r="B85" s="1843"/>
    </row>
    <row r="86" spans="2:2">
      <c r="B86" s="1843"/>
    </row>
    <row r="87" spans="2:2">
      <c r="B87" s="1843"/>
    </row>
    <row r="88" spans="2:2">
      <c r="B88" s="1843"/>
    </row>
    <row r="89" spans="2:2">
      <c r="B89" s="1843"/>
    </row>
    <row r="90" spans="2:2">
      <c r="B90" s="1843"/>
    </row>
    <row r="91" spans="2:2">
      <c r="B91" s="1843"/>
    </row>
  </sheetData>
  <phoneticPr fontId="9" type="noConversion"/>
  <printOptions horizontalCentered="1"/>
  <pageMargins left="0.25" right="0.1" top="0.3" bottom="0.1" header="0" footer="0"/>
  <pageSetup scale="94" orientation="portrait" horizontalDpi="4294967292" verticalDpi="4294967292" r:id="rId1"/>
  <headerFooter alignWithMargins="0">
    <oddHeader xml:space="preserve">&amp;C </oddHeader>
    <oddFooter xml:space="preserve">&amp;C </oddFooter>
  </headerFooter>
</worksheet>
</file>

<file path=xl/worksheets/sheet49.xml><?xml version="1.0" encoding="utf-8"?>
<worksheet xmlns="http://schemas.openxmlformats.org/spreadsheetml/2006/main" xmlns:r="http://schemas.openxmlformats.org/officeDocument/2006/relationships">
  <sheetPr codeName="Sheet47">
    <tabColor rgb="FF92D050"/>
    <pageSetUpPr fitToPage="1"/>
  </sheetPr>
  <dimension ref="A1:H87"/>
  <sheetViews>
    <sheetView showGridLines="0" zoomScaleNormal="100" workbookViewId="0"/>
  </sheetViews>
  <sheetFormatPr defaultColWidth="10.7265625" defaultRowHeight="10.5"/>
  <cols>
    <col min="1" max="1" width="4.81640625" style="1852" customWidth="1"/>
    <col min="2" max="2" width="5.7265625" style="1852" customWidth="1"/>
    <col min="3" max="3" width="40.7265625" style="1852" customWidth="1"/>
    <col min="4" max="4" width="10.7265625" style="1852" customWidth="1"/>
    <col min="5" max="5" width="9.7265625" style="1852" customWidth="1"/>
    <col min="6" max="6" width="11.54296875" style="1852" customWidth="1"/>
    <col min="7" max="7" width="9.7265625" style="1852" customWidth="1"/>
    <col min="8" max="8" width="4.81640625" style="1852" customWidth="1"/>
    <col min="9" max="256" width="10.7265625" style="1852"/>
    <col min="257" max="257" width="4.81640625" style="1852" customWidth="1"/>
    <col min="258" max="258" width="5.7265625" style="1852" customWidth="1"/>
    <col min="259" max="259" width="39.7265625" style="1852" customWidth="1"/>
    <col min="260" max="260" width="10.7265625" style="1852" customWidth="1"/>
    <col min="261" max="261" width="9.7265625" style="1852" customWidth="1"/>
    <col min="262" max="262" width="11.54296875" style="1852" customWidth="1"/>
    <col min="263" max="263" width="9.7265625" style="1852" customWidth="1"/>
    <col min="264" max="264" width="4.81640625" style="1852" customWidth="1"/>
    <col min="265" max="512" width="10.7265625" style="1852"/>
    <col min="513" max="513" width="4.81640625" style="1852" customWidth="1"/>
    <col min="514" max="514" width="5.7265625" style="1852" customWidth="1"/>
    <col min="515" max="515" width="39.7265625" style="1852" customWidth="1"/>
    <col min="516" max="516" width="10.7265625" style="1852" customWidth="1"/>
    <col min="517" max="517" width="9.7265625" style="1852" customWidth="1"/>
    <col min="518" max="518" width="11.54296875" style="1852" customWidth="1"/>
    <col min="519" max="519" width="9.7265625" style="1852" customWidth="1"/>
    <col min="520" max="520" width="4.81640625" style="1852" customWidth="1"/>
    <col min="521" max="768" width="10.7265625" style="1852"/>
    <col min="769" max="769" width="4.81640625" style="1852" customWidth="1"/>
    <col min="770" max="770" width="5.7265625" style="1852" customWidth="1"/>
    <col min="771" max="771" width="39.7265625" style="1852" customWidth="1"/>
    <col min="772" max="772" width="10.7265625" style="1852" customWidth="1"/>
    <col min="773" max="773" width="9.7265625" style="1852" customWidth="1"/>
    <col min="774" max="774" width="11.54296875" style="1852" customWidth="1"/>
    <col min="775" max="775" width="9.7265625" style="1852" customWidth="1"/>
    <col min="776" max="776" width="4.81640625" style="1852" customWidth="1"/>
    <col min="777" max="1024" width="10.7265625" style="1852"/>
    <col min="1025" max="1025" width="4.81640625" style="1852" customWidth="1"/>
    <col min="1026" max="1026" width="5.7265625" style="1852" customWidth="1"/>
    <col min="1027" max="1027" width="39.7265625" style="1852" customWidth="1"/>
    <col min="1028" max="1028" width="10.7265625" style="1852" customWidth="1"/>
    <col min="1029" max="1029" width="9.7265625" style="1852" customWidth="1"/>
    <col min="1030" max="1030" width="11.54296875" style="1852" customWidth="1"/>
    <col min="1031" max="1031" width="9.7265625" style="1852" customWidth="1"/>
    <col min="1032" max="1032" width="4.81640625" style="1852" customWidth="1"/>
    <col min="1033" max="1280" width="10.7265625" style="1852"/>
    <col min="1281" max="1281" width="4.81640625" style="1852" customWidth="1"/>
    <col min="1282" max="1282" width="5.7265625" style="1852" customWidth="1"/>
    <col min="1283" max="1283" width="39.7265625" style="1852" customWidth="1"/>
    <col min="1284" max="1284" width="10.7265625" style="1852" customWidth="1"/>
    <col min="1285" max="1285" width="9.7265625" style="1852" customWidth="1"/>
    <col min="1286" max="1286" width="11.54296875" style="1852" customWidth="1"/>
    <col min="1287" max="1287" width="9.7265625" style="1852" customWidth="1"/>
    <col min="1288" max="1288" width="4.81640625" style="1852" customWidth="1"/>
    <col min="1289" max="1536" width="10.7265625" style="1852"/>
    <col min="1537" max="1537" width="4.81640625" style="1852" customWidth="1"/>
    <col min="1538" max="1538" width="5.7265625" style="1852" customWidth="1"/>
    <col min="1539" max="1539" width="39.7265625" style="1852" customWidth="1"/>
    <col min="1540" max="1540" width="10.7265625" style="1852" customWidth="1"/>
    <col min="1541" max="1541" width="9.7265625" style="1852" customWidth="1"/>
    <col min="1542" max="1542" width="11.54296875" style="1852" customWidth="1"/>
    <col min="1543" max="1543" width="9.7265625" style="1852" customWidth="1"/>
    <col min="1544" max="1544" width="4.81640625" style="1852" customWidth="1"/>
    <col min="1545" max="1792" width="10.7265625" style="1852"/>
    <col min="1793" max="1793" width="4.81640625" style="1852" customWidth="1"/>
    <col min="1794" max="1794" width="5.7265625" style="1852" customWidth="1"/>
    <col min="1795" max="1795" width="39.7265625" style="1852" customWidth="1"/>
    <col min="1796" max="1796" width="10.7265625" style="1852" customWidth="1"/>
    <col min="1797" max="1797" width="9.7265625" style="1852" customWidth="1"/>
    <col min="1798" max="1798" width="11.54296875" style="1852" customWidth="1"/>
    <col min="1799" max="1799" width="9.7265625" style="1852" customWidth="1"/>
    <col min="1800" max="1800" width="4.81640625" style="1852" customWidth="1"/>
    <col min="1801" max="2048" width="10.7265625" style="1852"/>
    <col min="2049" max="2049" width="4.81640625" style="1852" customWidth="1"/>
    <col min="2050" max="2050" width="5.7265625" style="1852" customWidth="1"/>
    <col min="2051" max="2051" width="39.7265625" style="1852" customWidth="1"/>
    <col min="2052" max="2052" width="10.7265625" style="1852" customWidth="1"/>
    <col min="2053" max="2053" width="9.7265625" style="1852" customWidth="1"/>
    <col min="2054" max="2054" width="11.54296875" style="1852" customWidth="1"/>
    <col min="2055" max="2055" width="9.7265625" style="1852" customWidth="1"/>
    <col min="2056" max="2056" width="4.81640625" style="1852" customWidth="1"/>
    <col min="2057" max="2304" width="10.7265625" style="1852"/>
    <col min="2305" max="2305" width="4.81640625" style="1852" customWidth="1"/>
    <col min="2306" max="2306" width="5.7265625" style="1852" customWidth="1"/>
    <col min="2307" max="2307" width="39.7265625" style="1852" customWidth="1"/>
    <col min="2308" max="2308" width="10.7265625" style="1852" customWidth="1"/>
    <col min="2309" max="2309" width="9.7265625" style="1852" customWidth="1"/>
    <col min="2310" max="2310" width="11.54296875" style="1852" customWidth="1"/>
    <col min="2311" max="2311" width="9.7265625" style="1852" customWidth="1"/>
    <col min="2312" max="2312" width="4.81640625" style="1852" customWidth="1"/>
    <col min="2313" max="2560" width="10.7265625" style="1852"/>
    <col min="2561" max="2561" width="4.81640625" style="1852" customWidth="1"/>
    <col min="2562" max="2562" width="5.7265625" style="1852" customWidth="1"/>
    <col min="2563" max="2563" width="39.7265625" style="1852" customWidth="1"/>
    <col min="2564" max="2564" width="10.7265625" style="1852" customWidth="1"/>
    <col min="2565" max="2565" width="9.7265625" style="1852" customWidth="1"/>
    <col min="2566" max="2566" width="11.54296875" style="1852" customWidth="1"/>
    <col min="2567" max="2567" width="9.7265625" style="1852" customWidth="1"/>
    <col min="2568" max="2568" width="4.81640625" style="1852" customWidth="1"/>
    <col min="2569" max="2816" width="10.7265625" style="1852"/>
    <col min="2817" max="2817" width="4.81640625" style="1852" customWidth="1"/>
    <col min="2818" max="2818" width="5.7265625" style="1852" customWidth="1"/>
    <col min="2819" max="2819" width="39.7265625" style="1852" customWidth="1"/>
    <col min="2820" max="2820" width="10.7265625" style="1852" customWidth="1"/>
    <col min="2821" max="2821" width="9.7265625" style="1852" customWidth="1"/>
    <col min="2822" max="2822" width="11.54296875" style="1852" customWidth="1"/>
    <col min="2823" max="2823" width="9.7265625" style="1852" customWidth="1"/>
    <col min="2824" max="2824" width="4.81640625" style="1852" customWidth="1"/>
    <col min="2825" max="3072" width="10.7265625" style="1852"/>
    <col min="3073" max="3073" width="4.81640625" style="1852" customWidth="1"/>
    <col min="3074" max="3074" width="5.7265625" style="1852" customWidth="1"/>
    <col min="3075" max="3075" width="39.7265625" style="1852" customWidth="1"/>
    <col min="3076" max="3076" width="10.7265625" style="1852" customWidth="1"/>
    <col min="3077" max="3077" width="9.7265625" style="1852" customWidth="1"/>
    <col min="3078" max="3078" width="11.54296875" style="1852" customWidth="1"/>
    <col min="3079" max="3079" width="9.7265625" style="1852" customWidth="1"/>
    <col min="3080" max="3080" width="4.81640625" style="1852" customWidth="1"/>
    <col min="3081" max="3328" width="10.7265625" style="1852"/>
    <col min="3329" max="3329" width="4.81640625" style="1852" customWidth="1"/>
    <col min="3330" max="3330" width="5.7265625" style="1852" customWidth="1"/>
    <col min="3331" max="3331" width="39.7265625" style="1852" customWidth="1"/>
    <col min="3332" max="3332" width="10.7265625" style="1852" customWidth="1"/>
    <col min="3333" max="3333" width="9.7265625" style="1852" customWidth="1"/>
    <col min="3334" max="3334" width="11.54296875" style="1852" customWidth="1"/>
    <col min="3335" max="3335" width="9.7265625" style="1852" customWidth="1"/>
    <col min="3336" max="3336" width="4.81640625" style="1852" customWidth="1"/>
    <col min="3337" max="3584" width="10.7265625" style="1852"/>
    <col min="3585" max="3585" width="4.81640625" style="1852" customWidth="1"/>
    <col min="3586" max="3586" width="5.7265625" style="1852" customWidth="1"/>
    <col min="3587" max="3587" width="39.7265625" style="1852" customWidth="1"/>
    <col min="3588" max="3588" width="10.7265625" style="1852" customWidth="1"/>
    <col min="3589" max="3589" width="9.7265625" style="1852" customWidth="1"/>
    <col min="3590" max="3590" width="11.54296875" style="1852" customWidth="1"/>
    <col min="3591" max="3591" width="9.7265625" style="1852" customWidth="1"/>
    <col min="3592" max="3592" width="4.81640625" style="1852" customWidth="1"/>
    <col min="3593" max="3840" width="10.7265625" style="1852"/>
    <col min="3841" max="3841" width="4.81640625" style="1852" customWidth="1"/>
    <col min="3842" max="3842" width="5.7265625" style="1852" customWidth="1"/>
    <col min="3843" max="3843" width="39.7265625" style="1852" customWidth="1"/>
    <col min="3844" max="3844" width="10.7265625" style="1852" customWidth="1"/>
    <col min="3845" max="3845" width="9.7265625" style="1852" customWidth="1"/>
    <col min="3846" max="3846" width="11.54296875" style="1852" customWidth="1"/>
    <col min="3847" max="3847" width="9.7265625" style="1852" customWidth="1"/>
    <col min="3848" max="3848" width="4.81640625" style="1852" customWidth="1"/>
    <col min="3849" max="4096" width="10.7265625" style="1852"/>
    <col min="4097" max="4097" width="4.81640625" style="1852" customWidth="1"/>
    <col min="4098" max="4098" width="5.7265625" style="1852" customWidth="1"/>
    <col min="4099" max="4099" width="39.7265625" style="1852" customWidth="1"/>
    <col min="4100" max="4100" width="10.7265625" style="1852" customWidth="1"/>
    <col min="4101" max="4101" width="9.7265625" style="1852" customWidth="1"/>
    <col min="4102" max="4102" width="11.54296875" style="1852" customWidth="1"/>
    <col min="4103" max="4103" width="9.7265625" style="1852" customWidth="1"/>
    <col min="4104" max="4104" width="4.81640625" style="1852" customWidth="1"/>
    <col min="4105" max="4352" width="10.7265625" style="1852"/>
    <col min="4353" max="4353" width="4.81640625" style="1852" customWidth="1"/>
    <col min="4354" max="4354" width="5.7265625" style="1852" customWidth="1"/>
    <col min="4355" max="4355" width="39.7265625" style="1852" customWidth="1"/>
    <col min="4356" max="4356" width="10.7265625" style="1852" customWidth="1"/>
    <col min="4357" max="4357" width="9.7265625" style="1852" customWidth="1"/>
    <col min="4358" max="4358" width="11.54296875" style="1852" customWidth="1"/>
    <col min="4359" max="4359" width="9.7265625" style="1852" customWidth="1"/>
    <col min="4360" max="4360" width="4.81640625" style="1852" customWidth="1"/>
    <col min="4361" max="4608" width="10.7265625" style="1852"/>
    <col min="4609" max="4609" width="4.81640625" style="1852" customWidth="1"/>
    <col min="4610" max="4610" width="5.7265625" style="1852" customWidth="1"/>
    <col min="4611" max="4611" width="39.7265625" style="1852" customWidth="1"/>
    <col min="4612" max="4612" width="10.7265625" style="1852" customWidth="1"/>
    <col min="4613" max="4613" width="9.7265625" style="1852" customWidth="1"/>
    <col min="4614" max="4614" width="11.54296875" style="1852" customWidth="1"/>
    <col min="4615" max="4615" width="9.7265625" style="1852" customWidth="1"/>
    <col min="4616" max="4616" width="4.81640625" style="1852" customWidth="1"/>
    <col min="4617" max="4864" width="10.7265625" style="1852"/>
    <col min="4865" max="4865" width="4.81640625" style="1852" customWidth="1"/>
    <col min="4866" max="4866" width="5.7265625" style="1852" customWidth="1"/>
    <col min="4867" max="4867" width="39.7265625" style="1852" customWidth="1"/>
    <col min="4868" max="4868" width="10.7265625" style="1852" customWidth="1"/>
    <col min="4869" max="4869" width="9.7265625" style="1852" customWidth="1"/>
    <col min="4870" max="4870" width="11.54296875" style="1852" customWidth="1"/>
    <col min="4871" max="4871" width="9.7265625" style="1852" customWidth="1"/>
    <col min="4872" max="4872" width="4.81640625" style="1852" customWidth="1"/>
    <col min="4873" max="5120" width="10.7265625" style="1852"/>
    <col min="5121" max="5121" width="4.81640625" style="1852" customWidth="1"/>
    <col min="5122" max="5122" width="5.7265625" style="1852" customWidth="1"/>
    <col min="5123" max="5123" width="39.7265625" style="1852" customWidth="1"/>
    <col min="5124" max="5124" width="10.7265625" style="1852" customWidth="1"/>
    <col min="5125" max="5125" width="9.7265625" style="1852" customWidth="1"/>
    <col min="5126" max="5126" width="11.54296875" style="1852" customWidth="1"/>
    <col min="5127" max="5127" width="9.7265625" style="1852" customWidth="1"/>
    <col min="5128" max="5128" width="4.81640625" style="1852" customWidth="1"/>
    <col min="5129" max="5376" width="10.7265625" style="1852"/>
    <col min="5377" max="5377" width="4.81640625" style="1852" customWidth="1"/>
    <col min="5378" max="5378" width="5.7265625" style="1852" customWidth="1"/>
    <col min="5379" max="5379" width="39.7265625" style="1852" customWidth="1"/>
    <col min="5380" max="5380" width="10.7265625" style="1852" customWidth="1"/>
    <col min="5381" max="5381" width="9.7265625" style="1852" customWidth="1"/>
    <col min="5382" max="5382" width="11.54296875" style="1852" customWidth="1"/>
    <col min="5383" max="5383" width="9.7265625" style="1852" customWidth="1"/>
    <col min="5384" max="5384" width="4.81640625" style="1852" customWidth="1"/>
    <col min="5385" max="5632" width="10.7265625" style="1852"/>
    <col min="5633" max="5633" width="4.81640625" style="1852" customWidth="1"/>
    <col min="5634" max="5634" width="5.7265625" style="1852" customWidth="1"/>
    <col min="5635" max="5635" width="39.7265625" style="1852" customWidth="1"/>
    <col min="5636" max="5636" width="10.7265625" style="1852" customWidth="1"/>
    <col min="5637" max="5637" width="9.7265625" style="1852" customWidth="1"/>
    <col min="5638" max="5638" width="11.54296875" style="1852" customWidth="1"/>
    <col min="5639" max="5639" width="9.7265625" style="1852" customWidth="1"/>
    <col min="5640" max="5640" width="4.81640625" style="1852" customWidth="1"/>
    <col min="5641" max="5888" width="10.7265625" style="1852"/>
    <col min="5889" max="5889" width="4.81640625" style="1852" customWidth="1"/>
    <col min="5890" max="5890" width="5.7265625" style="1852" customWidth="1"/>
    <col min="5891" max="5891" width="39.7265625" style="1852" customWidth="1"/>
    <col min="5892" max="5892" width="10.7265625" style="1852" customWidth="1"/>
    <col min="5893" max="5893" width="9.7265625" style="1852" customWidth="1"/>
    <col min="5894" max="5894" width="11.54296875" style="1852" customWidth="1"/>
    <col min="5895" max="5895" width="9.7265625" style="1852" customWidth="1"/>
    <col min="5896" max="5896" width="4.81640625" style="1852" customWidth="1"/>
    <col min="5897" max="6144" width="10.7265625" style="1852"/>
    <col min="6145" max="6145" width="4.81640625" style="1852" customWidth="1"/>
    <col min="6146" max="6146" width="5.7265625" style="1852" customWidth="1"/>
    <col min="6147" max="6147" width="39.7265625" style="1852" customWidth="1"/>
    <col min="6148" max="6148" width="10.7265625" style="1852" customWidth="1"/>
    <col min="6149" max="6149" width="9.7265625" style="1852" customWidth="1"/>
    <col min="6150" max="6150" width="11.54296875" style="1852" customWidth="1"/>
    <col min="6151" max="6151" width="9.7265625" style="1852" customWidth="1"/>
    <col min="6152" max="6152" width="4.81640625" style="1852" customWidth="1"/>
    <col min="6153" max="6400" width="10.7265625" style="1852"/>
    <col min="6401" max="6401" width="4.81640625" style="1852" customWidth="1"/>
    <col min="6402" max="6402" width="5.7265625" style="1852" customWidth="1"/>
    <col min="6403" max="6403" width="39.7265625" style="1852" customWidth="1"/>
    <col min="6404" max="6404" width="10.7265625" style="1852" customWidth="1"/>
    <col min="6405" max="6405" width="9.7265625" style="1852" customWidth="1"/>
    <col min="6406" max="6406" width="11.54296875" style="1852" customWidth="1"/>
    <col min="6407" max="6407" width="9.7265625" style="1852" customWidth="1"/>
    <col min="6408" max="6408" width="4.81640625" style="1852" customWidth="1"/>
    <col min="6409" max="6656" width="10.7265625" style="1852"/>
    <col min="6657" max="6657" width="4.81640625" style="1852" customWidth="1"/>
    <col min="6658" max="6658" width="5.7265625" style="1852" customWidth="1"/>
    <col min="6659" max="6659" width="39.7265625" style="1852" customWidth="1"/>
    <col min="6660" max="6660" width="10.7265625" style="1852" customWidth="1"/>
    <col min="6661" max="6661" width="9.7265625" style="1852" customWidth="1"/>
    <col min="6662" max="6662" width="11.54296875" style="1852" customWidth="1"/>
    <col min="6663" max="6663" width="9.7265625" style="1852" customWidth="1"/>
    <col min="6664" max="6664" width="4.81640625" style="1852" customWidth="1"/>
    <col min="6665" max="6912" width="10.7265625" style="1852"/>
    <col min="6913" max="6913" width="4.81640625" style="1852" customWidth="1"/>
    <col min="6914" max="6914" width="5.7265625" style="1852" customWidth="1"/>
    <col min="6915" max="6915" width="39.7265625" style="1852" customWidth="1"/>
    <col min="6916" max="6916" width="10.7265625" style="1852" customWidth="1"/>
    <col min="6917" max="6917" width="9.7265625" style="1852" customWidth="1"/>
    <col min="6918" max="6918" width="11.54296875" style="1852" customWidth="1"/>
    <col min="6919" max="6919" width="9.7265625" style="1852" customWidth="1"/>
    <col min="6920" max="6920" width="4.81640625" style="1852" customWidth="1"/>
    <col min="6921" max="7168" width="10.7265625" style="1852"/>
    <col min="7169" max="7169" width="4.81640625" style="1852" customWidth="1"/>
    <col min="7170" max="7170" width="5.7265625" style="1852" customWidth="1"/>
    <col min="7171" max="7171" width="39.7265625" style="1852" customWidth="1"/>
    <col min="7172" max="7172" width="10.7265625" style="1852" customWidth="1"/>
    <col min="7173" max="7173" width="9.7265625" style="1852" customWidth="1"/>
    <col min="7174" max="7174" width="11.54296875" style="1852" customWidth="1"/>
    <col min="7175" max="7175" width="9.7265625" style="1852" customWidth="1"/>
    <col min="7176" max="7176" width="4.81640625" style="1852" customWidth="1"/>
    <col min="7177" max="7424" width="10.7265625" style="1852"/>
    <col min="7425" max="7425" width="4.81640625" style="1852" customWidth="1"/>
    <col min="7426" max="7426" width="5.7265625" style="1852" customWidth="1"/>
    <col min="7427" max="7427" width="39.7265625" style="1852" customWidth="1"/>
    <col min="7428" max="7428" width="10.7265625" style="1852" customWidth="1"/>
    <col min="7429" max="7429" width="9.7265625" style="1852" customWidth="1"/>
    <col min="7430" max="7430" width="11.54296875" style="1852" customWidth="1"/>
    <col min="7431" max="7431" width="9.7265625" style="1852" customWidth="1"/>
    <col min="7432" max="7432" width="4.81640625" style="1852" customWidth="1"/>
    <col min="7433" max="7680" width="10.7265625" style="1852"/>
    <col min="7681" max="7681" width="4.81640625" style="1852" customWidth="1"/>
    <col min="7682" max="7682" width="5.7265625" style="1852" customWidth="1"/>
    <col min="7683" max="7683" width="39.7265625" style="1852" customWidth="1"/>
    <col min="7684" max="7684" width="10.7265625" style="1852" customWidth="1"/>
    <col min="7685" max="7685" width="9.7265625" style="1852" customWidth="1"/>
    <col min="7686" max="7686" width="11.54296875" style="1852" customWidth="1"/>
    <col min="7687" max="7687" width="9.7265625" style="1852" customWidth="1"/>
    <col min="7688" max="7688" width="4.81640625" style="1852" customWidth="1"/>
    <col min="7689" max="7936" width="10.7265625" style="1852"/>
    <col min="7937" max="7937" width="4.81640625" style="1852" customWidth="1"/>
    <col min="7938" max="7938" width="5.7265625" style="1852" customWidth="1"/>
    <col min="7939" max="7939" width="39.7265625" style="1852" customWidth="1"/>
    <col min="7940" max="7940" width="10.7265625" style="1852" customWidth="1"/>
    <col min="7941" max="7941" width="9.7265625" style="1852" customWidth="1"/>
    <col min="7942" max="7942" width="11.54296875" style="1852" customWidth="1"/>
    <col min="7943" max="7943" width="9.7265625" style="1852" customWidth="1"/>
    <col min="7944" max="7944" width="4.81640625" style="1852" customWidth="1"/>
    <col min="7945" max="8192" width="10.7265625" style="1852"/>
    <col min="8193" max="8193" width="4.81640625" style="1852" customWidth="1"/>
    <col min="8194" max="8194" width="5.7265625" style="1852" customWidth="1"/>
    <col min="8195" max="8195" width="39.7265625" style="1852" customWidth="1"/>
    <col min="8196" max="8196" width="10.7265625" style="1852" customWidth="1"/>
    <col min="8197" max="8197" width="9.7265625" style="1852" customWidth="1"/>
    <col min="8198" max="8198" width="11.54296875" style="1852" customWidth="1"/>
    <col min="8199" max="8199" width="9.7265625" style="1852" customWidth="1"/>
    <col min="8200" max="8200" width="4.81640625" style="1852" customWidth="1"/>
    <col min="8201" max="8448" width="10.7265625" style="1852"/>
    <col min="8449" max="8449" width="4.81640625" style="1852" customWidth="1"/>
    <col min="8450" max="8450" width="5.7265625" style="1852" customWidth="1"/>
    <col min="8451" max="8451" width="39.7265625" style="1852" customWidth="1"/>
    <col min="8452" max="8452" width="10.7265625" style="1852" customWidth="1"/>
    <col min="8453" max="8453" width="9.7265625" style="1852" customWidth="1"/>
    <col min="8454" max="8454" width="11.54296875" style="1852" customWidth="1"/>
    <col min="8455" max="8455" width="9.7265625" style="1852" customWidth="1"/>
    <col min="8456" max="8456" width="4.81640625" style="1852" customWidth="1"/>
    <col min="8457" max="8704" width="10.7265625" style="1852"/>
    <col min="8705" max="8705" width="4.81640625" style="1852" customWidth="1"/>
    <col min="8706" max="8706" width="5.7265625" style="1852" customWidth="1"/>
    <col min="8707" max="8707" width="39.7265625" style="1852" customWidth="1"/>
    <col min="8708" max="8708" width="10.7265625" style="1852" customWidth="1"/>
    <col min="8709" max="8709" width="9.7265625" style="1852" customWidth="1"/>
    <col min="8710" max="8710" width="11.54296875" style="1852" customWidth="1"/>
    <col min="8711" max="8711" width="9.7265625" style="1852" customWidth="1"/>
    <col min="8712" max="8712" width="4.81640625" style="1852" customWidth="1"/>
    <col min="8713" max="8960" width="10.7265625" style="1852"/>
    <col min="8961" max="8961" width="4.81640625" style="1852" customWidth="1"/>
    <col min="8962" max="8962" width="5.7265625" style="1852" customWidth="1"/>
    <col min="8963" max="8963" width="39.7265625" style="1852" customWidth="1"/>
    <col min="8964" max="8964" width="10.7265625" style="1852" customWidth="1"/>
    <col min="8965" max="8965" width="9.7265625" style="1852" customWidth="1"/>
    <col min="8966" max="8966" width="11.54296875" style="1852" customWidth="1"/>
    <col min="8967" max="8967" width="9.7265625" style="1852" customWidth="1"/>
    <col min="8968" max="8968" width="4.81640625" style="1852" customWidth="1"/>
    <col min="8969" max="9216" width="10.7265625" style="1852"/>
    <col min="9217" max="9217" width="4.81640625" style="1852" customWidth="1"/>
    <col min="9218" max="9218" width="5.7265625" style="1852" customWidth="1"/>
    <col min="9219" max="9219" width="39.7265625" style="1852" customWidth="1"/>
    <col min="9220" max="9220" width="10.7265625" style="1852" customWidth="1"/>
    <col min="9221" max="9221" width="9.7265625" style="1852" customWidth="1"/>
    <col min="9222" max="9222" width="11.54296875" style="1852" customWidth="1"/>
    <col min="9223" max="9223" width="9.7265625" style="1852" customWidth="1"/>
    <col min="9224" max="9224" width="4.81640625" style="1852" customWidth="1"/>
    <col min="9225" max="9472" width="10.7265625" style="1852"/>
    <col min="9473" max="9473" width="4.81640625" style="1852" customWidth="1"/>
    <col min="9474" max="9474" width="5.7265625" style="1852" customWidth="1"/>
    <col min="9475" max="9475" width="39.7265625" style="1852" customWidth="1"/>
    <col min="9476" max="9476" width="10.7265625" style="1852" customWidth="1"/>
    <col min="9477" max="9477" width="9.7265625" style="1852" customWidth="1"/>
    <col min="9478" max="9478" width="11.54296875" style="1852" customWidth="1"/>
    <col min="9479" max="9479" width="9.7265625" style="1852" customWidth="1"/>
    <col min="9480" max="9480" width="4.81640625" style="1852" customWidth="1"/>
    <col min="9481" max="9728" width="10.7265625" style="1852"/>
    <col min="9729" max="9729" width="4.81640625" style="1852" customWidth="1"/>
    <col min="9730" max="9730" width="5.7265625" style="1852" customWidth="1"/>
    <col min="9731" max="9731" width="39.7265625" style="1852" customWidth="1"/>
    <col min="9732" max="9732" width="10.7265625" style="1852" customWidth="1"/>
    <col min="9733" max="9733" width="9.7265625" style="1852" customWidth="1"/>
    <col min="9734" max="9734" width="11.54296875" style="1852" customWidth="1"/>
    <col min="9735" max="9735" width="9.7265625" style="1852" customWidth="1"/>
    <col min="9736" max="9736" width="4.81640625" style="1852" customWidth="1"/>
    <col min="9737" max="9984" width="10.7265625" style="1852"/>
    <col min="9985" max="9985" width="4.81640625" style="1852" customWidth="1"/>
    <col min="9986" max="9986" width="5.7265625" style="1852" customWidth="1"/>
    <col min="9987" max="9987" width="39.7265625" style="1852" customWidth="1"/>
    <col min="9988" max="9988" width="10.7265625" style="1852" customWidth="1"/>
    <col min="9989" max="9989" width="9.7265625" style="1852" customWidth="1"/>
    <col min="9990" max="9990" width="11.54296875" style="1852" customWidth="1"/>
    <col min="9991" max="9991" width="9.7265625" style="1852" customWidth="1"/>
    <col min="9992" max="9992" width="4.81640625" style="1852" customWidth="1"/>
    <col min="9993" max="10240" width="10.7265625" style="1852"/>
    <col min="10241" max="10241" width="4.81640625" style="1852" customWidth="1"/>
    <col min="10242" max="10242" width="5.7265625" style="1852" customWidth="1"/>
    <col min="10243" max="10243" width="39.7265625" style="1852" customWidth="1"/>
    <col min="10244" max="10244" width="10.7265625" style="1852" customWidth="1"/>
    <col min="10245" max="10245" width="9.7265625" style="1852" customWidth="1"/>
    <col min="10246" max="10246" width="11.54296875" style="1852" customWidth="1"/>
    <col min="10247" max="10247" width="9.7265625" style="1852" customWidth="1"/>
    <col min="10248" max="10248" width="4.81640625" style="1852" customWidth="1"/>
    <col min="10249" max="10496" width="10.7265625" style="1852"/>
    <col min="10497" max="10497" width="4.81640625" style="1852" customWidth="1"/>
    <col min="10498" max="10498" width="5.7265625" style="1852" customWidth="1"/>
    <col min="10499" max="10499" width="39.7265625" style="1852" customWidth="1"/>
    <col min="10500" max="10500" width="10.7265625" style="1852" customWidth="1"/>
    <col min="10501" max="10501" width="9.7265625" style="1852" customWidth="1"/>
    <col min="10502" max="10502" width="11.54296875" style="1852" customWidth="1"/>
    <col min="10503" max="10503" width="9.7265625" style="1852" customWidth="1"/>
    <col min="10504" max="10504" width="4.81640625" style="1852" customWidth="1"/>
    <col min="10505" max="10752" width="10.7265625" style="1852"/>
    <col min="10753" max="10753" width="4.81640625" style="1852" customWidth="1"/>
    <col min="10754" max="10754" width="5.7265625" style="1852" customWidth="1"/>
    <col min="10755" max="10755" width="39.7265625" style="1852" customWidth="1"/>
    <col min="10756" max="10756" width="10.7265625" style="1852" customWidth="1"/>
    <col min="10757" max="10757" width="9.7265625" style="1852" customWidth="1"/>
    <col min="10758" max="10758" width="11.54296875" style="1852" customWidth="1"/>
    <col min="10759" max="10759" width="9.7265625" style="1852" customWidth="1"/>
    <col min="10760" max="10760" width="4.81640625" style="1852" customWidth="1"/>
    <col min="10761" max="11008" width="10.7265625" style="1852"/>
    <col min="11009" max="11009" width="4.81640625" style="1852" customWidth="1"/>
    <col min="11010" max="11010" width="5.7265625" style="1852" customWidth="1"/>
    <col min="11011" max="11011" width="39.7265625" style="1852" customWidth="1"/>
    <col min="11012" max="11012" width="10.7265625" style="1852" customWidth="1"/>
    <col min="11013" max="11013" width="9.7265625" style="1852" customWidth="1"/>
    <col min="11014" max="11014" width="11.54296875" style="1852" customWidth="1"/>
    <col min="11015" max="11015" width="9.7265625" style="1852" customWidth="1"/>
    <col min="11016" max="11016" width="4.81640625" style="1852" customWidth="1"/>
    <col min="11017" max="11264" width="10.7265625" style="1852"/>
    <col min="11265" max="11265" width="4.81640625" style="1852" customWidth="1"/>
    <col min="11266" max="11266" width="5.7265625" style="1852" customWidth="1"/>
    <col min="11267" max="11267" width="39.7265625" style="1852" customWidth="1"/>
    <col min="11268" max="11268" width="10.7265625" style="1852" customWidth="1"/>
    <col min="11269" max="11269" width="9.7265625" style="1852" customWidth="1"/>
    <col min="11270" max="11270" width="11.54296875" style="1852" customWidth="1"/>
    <col min="11271" max="11271" width="9.7265625" style="1852" customWidth="1"/>
    <col min="11272" max="11272" width="4.81640625" style="1852" customWidth="1"/>
    <col min="11273" max="11520" width="10.7265625" style="1852"/>
    <col min="11521" max="11521" width="4.81640625" style="1852" customWidth="1"/>
    <col min="11522" max="11522" width="5.7265625" style="1852" customWidth="1"/>
    <col min="11523" max="11523" width="39.7265625" style="1852" customWidth="1"/>
    <col min="11524" max="11524" width="10.7265625" style="1852" customWidth="1"/>
    <col min="11525" max="11525" width="9.7265625" style="1852" customWidth="1"/>
    <col min="11526" max="11526" width="11.54296875" style="1852" customWidth="1"/>
    <col min="11527" max="11527" width="9.7265625" style="1852" customWidth="1"/>
    <col min="11528" max="11528" width="4.81640625" style="1852" customWidth="1"/>
    <col min="11529" max="11776" width="10.7265625" style="1852"/>
    <col min="11777" max="11777" width="4.81640625" style="1852" customWidth="1"/>
    <col min="11778" max="11778" width="5.7265625" style="1852" customWidth="1"/>
    <col min="11779" max="11779" width="39.7265625" style="1852" customWidth="1"/>
    <col min="11780" max="11780" width="10.7265625" style="1852" customWidth="1"/>
    <col min="11781" max="11781" width="9.7265625" style="1852" customWidth="1"/>
    <col min="11782" max="11782" width="11.54296875" style="1852" customWidth="1"/>
    <col min="11783" max="11783" width="9.7265625" style="1852" customWidth="1"/>
    <col min="11784" max="11784" width="4.81640625" style="1852" customWidth="1"/>
    <col min="11785" max="12032" width="10.7265625" style="1852"/>
    <col min="12033" max="12033" width="4.81640625" style="1852" customWidth="1"/>
    <col min="12034" max="12034" width="5.7265625" style="1852" customWidth="1"/>
    <col min="12035" max="12035" width="39.7265625" style="1852" customWidth="1"/>
    <col min="12036" max="12036" width="10.7265625" style="1852" customWidth="1"/>
    <col min="12037" max="12037" width="9.7265625" style="1852" customWidth="1"/>
    <col min="12038" max="12038" width="11.54296875" style="1852" customWidth="1"/>
    <col min="12039" max="12039" width="9.7265625" style="1852" customWidth="1"/>
    <col min="12040" max="12040" width="4.81640625" style="1852" customWidth="1"/>
    <col min="12041" max="12288" width="10.7265625" style="1852"/>
    <col min="12289" max="12289" width="4.81640625" style="1852" customWidth="1"/>
    <col min="12290" max="12290" width="5.7265625" style="1852" customWidth="1"/>
    <col min="12291" max="12291" width="39.7265625" style="1852" customWidth="1"/>
    <col min="12292" max="12292" width="10.7265625" style="1852" customWidth="1"/>
    <col min="12293" max="12293" width="9.7265625" style="1852" customWidth="1"/>
    <col min="12294" max="12294" width="11.54296875" style="1852" customWidth="1"/>
    <col min="12295" max="12295" width="9.7265625" style="1852" customWidth="1"/>
    <col min="12296" max="12296" width="4.81640625" style="1852" customWidth="1"/>
    <col min="12297" max="12544" width="10.7265625" style="1852"/>
    <col min="12545" max="12545" width="4.81640625" style="1852" customWidth="1"/>
    <col min="12546" max="12546" width="5.7265625" style="1852" customWidth="1"/>
    <col min="12547" max="12547" width="39.7265625" style="1852" customWidth="1"/>
    <col min="12548" max="12548" width="10.7265625" style="1852" customWidth="1"/>
    <col min="12549" max="12549" width="9.7265625" style="1852" customWidth="1"/>
    <col min="12550" max="12550" width="11.54296875" style="1852" customWidth="1"/>
    <col min="12551" max="12551" width="9.7265625" style="1852" customWidth="1"/>
    <col min="12552" max="12552" width="4.81640625" style="1852" customWidth="1"/>
    <col min="12553" max="12800" width="10.7265625" style="1852"/>
    <col min="12801" max="12801" width="4.81640625" style="1852" customWidth="1"/>
    <col min="12802" max="12802" width="5.7265625" style="1852" customWidth="1"/>
    <col min="12803" max="12803" width="39.7265625" style="1852" customWidth="1"/>
    <col min="12804" max="12804" width="10.7265625" style="1852" customWidth="1"/>
    <col min="12805" max="12805" width="9.7265625" style="1852" customWidth="1"/>
    <col min="12806" max="12806" width="11.54296875" style="1852" customWidth="1"/>
    <col min="12807" max="12807" width="9.7265625" style="1852" customWidth="1"/>
    <col min="12808" max="12808" width="4.81640625" style="1852" customWidth="1"/>
    <col min="12809" max="13056" width="10.7265625" style="1852"/>
    <col min="13057" max="13057" width="4.81640625" style="1852" customWidth="1"/>
    <col min="13058" max="13058" width="5.7265625" style="1852" customWidth="1"/>
    <col min="13059" max="13059" width="39.7265625" style="1852" customWidth="1"/>
    <col min="13060" max="13060" width="10.7265625" style="1852" customWidth="1"/>
    <col min="13061" max="13061" width="9.7265625" style="1852" customWidth="1"/>
    <col min="13062" max="13062" width="11.54296875" style="1852" customWidth="1"/>
    <col min="13063" max="13063" width="9.7265625" style="1852" customWidth="1"/>
    <col min="13064" max="13064" width="4.81640625" style="1852" customWidth="1"/>
    <col min="13065" max="13312" width="10.7265625" style="1852"/>
    <col min="13313" max="13313" width="4.81640625" style="1852" customWidth="1"/>
    <col min="13314" max="13314" width="5.7265625" style="1852" customWidth="1"/>
    <col min="13315" max="13315" width="39.7265625" style="1852" customWidth="1"/>
    <col min="13316" max="13316" width="10.7265625" style="1852" customWidth="1"/>
    <col min="13317" max="13317" width="9.7265625" style="1852" customWidth="1"/>
    <col min="13318" max="13318" width="11.54296875" style="1852" customWidth="1"/>
    <col min="13319" max="13319" width="9.7265625" style="1852" customWidth="1"/>
    <col min="13320" max="13320" width="4.81640625" style="1852" customWidth="1"/>
    <col min="13321" max="13568" width="10.7265625" style="1852"/>
    <col min="13569" max="13569" width="4.81640625" style="1852" customWidth="1"/>
    <col min="13570" max="13570" width="5.7265625" style="1852" customWidth="1"/>
    <col min="13571" max="13571" width="39.7265625" style="1852" customWidth="1"/>
    <col min="13572" max="13572" width="10.7265625" style="1852" customWidth="1"/>
    <col min="13573" max="13573" width="9.7265625" style="1852" customWidth="1"/>
    <col min="13574" max="13574" width="11.54296875" style="1852" customWidth="1"/>
    <col min="13575" max="13575" width="9.7265625" style="1852" customWidth="1"/>
    <col min="13576" max="13576" width="4.81640625" style="1852" customWidth="1"/>
    <col min="13577" max="13824" width="10.7265625" style="1852"/>
    <col min="13825" max="13825" width="4.81640625" style="1852" customWidth="1"/>
    <col min="13826" max="13826" width="5.7265625" style="1852" customWidth="1"/>
    <col min="13827" max="13827" width="39.7265625" style="1852" customWidth="1"/>
    <col min="13828" max="13828" width="10.7265625" style="1852" customWidth="1"/>
    <col min="13829" max="13829" width="9.7265625" style="1852" customWidth="1"/>
    <col min="13830" max="13830" width="11.54296875" style="1852" customWidth="1"/>
    <col min="13831" max="13831" width="9.7265625" style="1852" customWidth="1"/>
    <col min="13832" max="13832" width="4.81640625" style="1852" customWidth="1"/>
    <col min="13833" max="14080" width="10.7265625" style="1852"/>
    <col min="14081" max="14081" width="4.81640625" style="1852" customWidth="1"/>
    <col min="14082" max="14082" width="5.7265625" style="1852" customWidth="1"/>
    <col min="14083" max="14083" width="39.7265625" style="1852" customWidth="1"/>
    <col min="14084" max="14084" width="10.7265625" style="1852" customWidth="1"/>
    <col min="14085" max="14085" width="9.7265625" style="1852" customWidth="1"/>
    <col min="14086" max="14086" width="11.54296875" style="1852" customWidth="1"/>
    <col min="14087" max="14087" width="9.7265625" style="1852" customWidth="1"/>
    <col min="14088" max="14088" width="4.81640625" style="1852" customWidth="1"/>
    <col min="14089" max="14336" width="10.7265625" style="1852"/>
    <col min="14337" max="14337" width="4.81640625" style="1852" customWidth="1"/>
    <col min="14338" max="14338" width="5.7265625" style="1852" customWidth="1"/>
    <col min="14339" max="14339" width="39.7265625" style="1852" customWidth="1"/>
    <col min="14340" max="14340" width="10.7265625" style="1852" customWidth="1"/>
    <col min="14341" max="14341" width="9.7265625" style="1852" customWidth="1"/>
    <col min="14342" max="14342" width="11.54296875" style="1852" customWidth="1"/>
    <col min="14343" max="14343" width="9.7265625" style="1852" customWidth="1"/>
    <col min="14344" max="14344" width="4.81640625" style="1852" customWidth="1"/>
    <col min="14345" max="14592" width="10.7265625" style="1852"/>
    <col min="14593" max="14593" width="4.81640625" style="1852" customWidth="1"/>
    <col min="14594" max="14594" width="5.7265625" style="1852" customWidth="1"/>
    <col min="14595" max="14595" width="39.7265625" style="1852" customWidth="1"/>
    <col min="14596" max="14596" width="10.7265625" style="1852" customWidth="1"/>
    <col min="14597" max="14597" width="9.7265625" style="1852" customWidth="1"/>
    <col min="14598" max="14598" width="11.54296875" style="1852" customWidth="1"/>
    <col min="14599" max="14599" width="9.7265625" style="1852" customWidth="1"/>
    <col min="14600" max="14600" width="4.81640625" style="1852" customWidth="1"/>
    <col min="14601" max="14848" width="10.7265625" style="1852"/>
    <col min="14849" max="14849" width="4.81640625" style="1852" customWidth="1"/>
    <col min="14850" max="14850" width="5.7265625" style="1852" customWidth="1"/>
    <col min="14851" max="14851" width="39.7265625" style="1852" customWidth="1"/>
    <col min="14852" max="14852" width="10.7265625" style="1852" customWidth="1"/>
    <col min="14853" max="14853" width="9.7265625" style="1852" customWidth="1"/>
    <col min="14854" max="14854" width="11.54296875" style="1852" customWidth="1"/>
    <col min="14855" max="14855" width="9.7265625" style="1852" customWidth="1"/>
    <col min="14856" max="14856" width="4.81640625" style="1852" customWidth="1"/>
    <col min="14857" max="15104" width="10.7265625" style="1852"/>
    <col min="15105" max="15105" width="4.81640625" style="1852" customWidth="1"/>
    <col min="15106" max="15106" width="5.7265625" style="1852" customWidth="1"/>
    <col min="15107" max="15107" width="39.7265625" style="1852" customWidth="1"/>
    <col min="15108" max="15108" width="10.7265625" style="1852" customWidth="1"/>
    <col min="15109" max="15109" width="9.7265625" style="1852" customWidth="1"/>
    <col min="15110" max="15110" width="11.54296875" style="1852" customWidth="1"/>
    <col min="15111" max="15111" width="9.7265625" style="1852" customWidth="1"/>
    <col min="15112" max="15112" width="4.81640625" style="1852" customWidth="1"/>
    <col min="15113" max="15360" width="10.7265625" style="1852"/>
    <col min="15361" max="15361" width="4.81640625" style="1852" customWidth="1"/>
    <col min="15362" max="15362" width="5.7265625" style="1852" customWidth="1"/>
    <col min="15363" max="15363" width="39.7265625" style="1852" customWidth="1"/>
    <col min="15364" max="15364" width="10.7265625" style="1852" customWidth="1"/>
    <col min="15365" max="15365" width="9.7265625" style="1852" customWidth="1"/>
    <col min="15366" max="15366" width="11.54296875" style="1852" customWidth="1"/>
    <col min="15367" max="15367" width="9.7265625" style="1852" customWidth="1"/>
    <col min="15368" max="15368" width="4.81640625" style="1852" customWidth="1"/>
    <col min="15369" max="15616" width="10.7265625" style="1852"/>
    <col min="15617" max="15617" width="4.81640625" style="1852" customWidth="1"/>
    <col min="15618" max="15618" width="5.7265625" style="1852" customWidth="1"/>
    <col min="15619" max="15619" width="39.7265625" style="1852" customWidth="1"/>
    <col min="15620" max="15620" width="10.7265625" style="1852" customWidth="1"/>
    <col min="15621" max="15621" width="9.7265625" style="1852" customWidth="1"/>
    <col min="15622" max="15622" width="11.54296875" style="1852" customWidth="1"/>
    <col min="15623" max="15623" width="9.7265625" style="1852" customWidth="1"/>
    <col min="15624" max="15624" width="4.81640625" style="1852" customWidth="1"/>
    <col min="15625" max="15872" width="10.7265625" style="1852"/>
    <col min="15873" max="15873" width="4.81640625" style="1852" customWidth="1"/>
    <col min="15874" max="15874" width="5.7265625" style="1852" customWidth="1"/>
    <col min="15875" max="15875" width="39.7265625" style="1852" customWidth="1"/>
    <col min="15876" max="15876" width="10.7265625" style="1852" customWidth="1"/>
    <col min="15877" max="15877" width="9.7265625" style="1852" customWidth="1"/>
    <col min="15878" max="15878" width="11.54296875" style="1852" customWidth="1"/>
    <col min="15879" max="15879" width="9.7265625" style="1852" customWidth="1"/>
    <col min="15880" max="15880" width="4.81640625" style="1852" customWidth="1"/>
    <col min="15881" max="16128" width="10.7265625" style="1852"/>
    <col min="16129" max="16129" width="4.81640625" style="1852" customWidth="1"/>
    <col min="16130" max="16130" width="5.7265625" style="1852" customWidth="1"/>
    <col min="16131" max="16131" width="39.7265625" style="1852" customWidth="1"/>
    <col min="16132" max="16132" width="10.7265625" style="1852" customWidth="1"/>
    <col min="16133" max="16133" width="9.7265625" style="1852" customWidth="1"/>
    <col min="16134" max="16134" width="11.54296875" style="1852" customWidth="1"/>
    <col min="16135" max="16135" width="9.7265625" style="1852" customWidth="1"/>
    <col min="16136" max="16136" width="4.81640625" style="1852" customWidth="1"/>
    <col min="16137" max="16384" width="10.7265625" style="1852"/>
  </cols>
  <sheetData>
    <row r="1" spans="1:8" s="1848" customFormat="1" ht="13.5" customHeight="1" thickBot="1">
      <c r="A1" s="1844" t="str">
        <f>'Annual Report'!$A$2</f>
        <v>Road Initials:    GTC           Year  2013</v>
      </c>
      <c r="B1" s="1845"/>
      <c r="C1" s="1845"/>
      <c r="D1" s="1846"/>
      <c r="E1" s="1846"/>
      <c r="F1" s="1846"/>
      <c r="G1" s="1846"/>
      <c r="H1" s="1847" t="s">
        <v>866</v>
      </c>
    </row>
    <row r="2" spans="1:8" ht="15.75" customHeight="1">
      <c r="A2" s="1849" t="s">
        <v>1673</v>
      </c>
      <c r="B2" s="1850"/>
      <c r="C2" s="1850"/>
      <c r="D2" s="1850"/>
      <c r="E2" s="1850"/>
      <c r="F2" s="1850"/>
      <c r="G2" s="1850"/>
      <c r="H2" s="1851"/>
    </row>
    <row r="3" spans="1:8" ht="14.25" customHeight="1">
      <c r="A3" s="1853" t="s">
        <v>808</v>
      </c>
      <c r="B3" s="1854"/>
      <c r="C3" s="1854"/>
      <c r="D3" s="1854"/>
      <c r="E3" s="1854"/>
      <c r="F3" s="1854"/>
      <c r="G3" s="1854"/>
      <c r="H3" s="1855"/>
    </row>
    <row r="4" spans="1:8" ht="11.25" customHeight="1">
      <c r="A4" s="1853"/>
      <c r="B4" s="1854"/>
      <c r="C4" s="1854"/>
      <c r="D4" s="1854"/>
      <c r="E4" s="1854"/>
      <c r="F4" s="1854"/>
      <c r="G4" s="1854"/>
      <c r="H4" s="1855"/>
    </row>
    <row r="5" spans="1:8" ht="11.25" customHeight="1">
      <c r="A5" s="1856" t="s">
        <v>867</v>
      </c>
      <c r="B5" s="1857"/>
      <c r="C5" s="1857"/>
      <c r="D5" s="1857"/>
      <c r="E5" s="1857"/>
      <c r="F5" s="1857"/>
      <c r="G5" s="1857"/>
      <c r="H5" s="1858"/>
    </row>
    <row r="6" spans="1:8" ht="11.25" customHeight="1">
      <c r="A6" s="1856" t="s">
        <v>868</v>
      </c>
      <c r="B6" s="1857"/>
      <c r="C6" s="1857"/>
      <c r="D6" s="1857"/>
      <c r="E6" s="1857"/>
      <c r="F6" s="1857"/>
      <c r="G6" s="1857"/>
      <c r="H6" s="1858"/>
    </row>
    <row r="7" spans="1:8" ht="5.15" customHeight="1">
      <c r="A7" s="1856"/>
      <c r="B7" s="1857"/>
      <c r="C7" s="1857"/>
      <c r="D7" s="1857"/>
      <c r="E7" s="1857"/>
      <c r="F7" s="1857"/>
      <c r="G7" s="1857"/>
      <c r="H7" s="1858"/>
    </row>
    <row r="8" spans="1:8" ht="11.25" customHeight="1">
      <c r="A8" s="1856" t="s">
        <v>1674</v>
      </c>
      <c r="B8" s="1857"/>
      <c r="C8" s="1857"/>
      <c r="D8" s="1857"/>
      <c r="E8" s="1857"/>
      <c r="F8" s="1857"/>
      <c r="G8" s="1857"/>
      <c r="H8" s="1858"/>
    </row>
    <row r="9" spans="1:8" ht="11.25" customHeight="1">
      <c r="A9" s="1856" t="s">
        <v>879</v>
      </c>
      <c r="B9" s="1857"/>
      <c r="C9" s="1857"/>
      <c r="D9" s="1857"/>
      <c r="E9" s="1857"/>
      <c r="F9" s="1857"/>
      <c r="G9" s="1857"/>
      <c r="H9" s="1858"/>
    </row>
    <row r="10" spans="1:8" ht="11.25" customHeight="1">
      <c r="A10" s="1856" t="s">
        <v>880</v>
      </c>
      <c r="B10" s="1857"/>
      <c r="C10" s="1857"/>
      <c r="D10" s="1857"/>
      <c r="E10" s="1857"/>
      <c r="F10" s="1857"/>
      <c r="G10" s="1857"/>
      <c r="H10" s="1858"/>
    </row>
    <row r="11" spans="1:8" ht="5.15" customHeight="1">
      <c r="A11" s="1856"/>
      <c r="B11" s="1857"/>
      <c r="C11" s="1857"/>
      <c r="D11" s="1857"/>
      <c r="E11" s="1857"/>
      <c r="F11" s="1857"/>
      <c r="G11" s="1857"/>
      <c r="H11" s="1858"/>
    </row>
    <row r="12" spans="1:8" ht="11.25" customHeight="1">
      <c r="A12" s="1856" t="s">
        <v>1675</v>
      </c>
      <c r="B12" s="1857"/>
      <c r="C12" s="1857"/>
      <c r="D12" s="1857"/>
      <c r="E12" s="1857"/>
      <c r="F12" s="1857"/>
      <c r="G12" s="1857"/>
      <c r="H12" s="1858"/>
    </row>
    <row r="13" spans="1:8" ht="11.25" customHeight="1">
      <c r="A13" s="1856" t="s">
        <v>1676</v>
      </c>
      <c r="B13" s="1857"/>
      <c r="C13" s="1857"/>
      <c r="D13" s="1857"/>
      <c r="E13" s="1857"/>
      <c r="F13" s="1857"/>
      <c r="G13" s="1857"/>
      <c r="H13" s="1858"/>
    </row>
    <row r="14" spans="1:8" ht="11.25" customHeight="1">
      <c r="A14" s="1856" t="s">
        <v>881</v>
      </c>
      <c r="B14" s="1857"/>
      <c r="C14" s="1857"/>
      <c r="D14" s="1857"/>
      <c r="E14" s="1857"/>
      <c r="F14" s="1857"/>
      <c r="G14" s="1857"/>
      <c r="H14" s="1858"/>
    </row>
    <row r="15" spans="1:8" ht="5.15" customHeight="1">
      <c r="A15" s="1856"/>
      <c r="B15" s="1857"/>
      <c r="C15" s="1857"/>
      <c r="D15" s="1857"/>
      <c r="E15" s="1857"/>
      <c r="F15" s="1857"/>
      <c r="G15" s="1857"/>
      <c r="H15" s="1858"/>
    </row>
    <row r="16" spans="1:8" ht="11.25" customHeight="1">
      <c r="A16" s="1856" t="s">
        <v>1677</v>
      </c>
      <c r="B16" s="1857"/>
      <c r="C16" s="1857"/>
      <c r="D16" s="1857"/>
      <c r="E16" s="1857"/>
      <c r="F16" s="1857"/>
      <c r="G16" s="1857"/>
      <c r="H16" s="1858"/>
    </row>
    <row r="17" spans="1:8" ht="11.25" customHeight="1">
      <c r="A17" s="1856" t="s">
        <v>1678</v>
      </c>
      <c r="B17" s="1857"/>
      <c r="C17" s="1857"/>
      <c r="D17" s="1857"/>
      <c r="E17" s="1857"/>
      <c r="F17" s="1857"/>
      <c r="G17" s="1857"/>
      <c r="H17" s="1858"/>
    </row>
    <row r="18" spans="1:8" ht="11.25" customHeight="1">
      <c r="A18" s="1856" t="s">
        <v>882</v>
      </c>
      <c r="B18" s="1857"/>
      <c r="C18" s="1857"/>
      <c r="D18" s="1857"/>
      <c r="E18" s="1857"/>
      <c r="F18" s="1857"/>
      <c r="G18" s="1857"/>
      <c r="H18" s="1858"/>
    </row>
    <row r="19" spans="1:8" ht="11.25" customHeight="1">
      <c r="A19" s="1856" t="s">
        <v>883</v>
      </c>
      <c r="B19" s="1857"/>
      <c r="C19" s="1857"/>
      <c r="D19" s="1857"/>
      <c r="E19" s="1857"/>
      <c r="F19" s="1857"/>
      <c r="G19" s="1857"/>
      <c r="H19" s="1858"/>
    </row>
    <row r="20" spans="1:8" ht="11.25" customHeight="1">
      <c r="A20" s="1859"/>
      <c r="B20" s="1860"/>
      <c r="C20" s="1860"/>
      <c r="D20" s="1860"/>
      <c r="E20" s="1860"/>
      <c r="F20" s="1860"/>
      <c r="G20" s="1860"/>
      <c r="H20" s="1861"/>
    </row>
    <row r="21" spans="1:8" ht="11.25" customHeight="1">
      <c r="A21" s="1862" t="s">
        <v>704</v>
      </c>
      <c r="B21" s="1863" t="s">
        <v>637</v>
      </c>
      <c r="C21" s="1864" t="s">
        <v>509</v>
      </c>
      <c r="D21" s="1863" t="s">
        <v>884</v>
      </c>
      <c r="E21" s="1865" t="s">
        <v>885</v>
      </c>
      <c r="F21" s="1863" t="s">
        <v>886</v>
      </c>
      <c r="G21" s="1866" t="s">
        <v>887</v>
      </c>
      <c r="H21" s="1867" t="s">
        <v>704</v>
      </c>
    </row>
    <row r="22" spans="1:8" ht="11.25" customHeight="1">
      <c r="A22" s="1862" t="s">
        <v>750</v>
      </c>
      <c r="B22" s="1863" t="s">
        <v>92</v>
      </c>
      <c r="C22" s="1868"/>
      <c r="D22" s="1869"/>
      <c r="E22" s="1865" t="s">
        <v>888</v>
      </c>
      <c r="F22" s="1863" t="s">
        <v>889</v>
      </c>
      <c r="G22" s="1866" t="s">
        <v>890</v>
      </c>
      <c r="H22" s="1867" t="s">
        <v>750</v>
      </c>
    </row>
    <row r="23" spans="1:8" ht="11.25" customHeight="1" thickBot="1">
      <c r="A23" s="1870"/>
      <c r="B23" s="1871"/>
      <c r="C23" s="1872" t="s">
        <v>756</v>
      </c>
      <c r="D23" s="1873" t="s">
        <v>757</v>
      </c>
      <c r="E23" s="1874" t="s">
        <v>640</v>
      </c>
      <c r="F23" s="1873" t="s">
        <v>641</v>
      </c>
      <c r="G23" s="1875" t="s">
        <v>642</v>
      </c>
      <c r="H23" s="1876" t="s">
        <v>1200</v>
      </c>
    </row>
    <row r="24" spans="1:8" ht="11.5" customHeight="1">
      <c r="A24" s="1870">
        <v>1</v>
      </c>
      <c r="B24" s="1871"/>
      <c r="C24" s="1877" t="s">
        <v>726</v>
      </c>
      <c r="D24" s="2377">
        <f>'330-P33'!G10:G10</f>
        <v>1504202</v>
      </c>
      <c r="E24" s="2378">
        <v>0</v>
      </c>
      <c r="F24" s="2379">
        <v>0</v>
      </c>
      <c r="G24" s="2380">
        <v>0</v>
      </c>
      <c r="H24" s="1876">
        <v>1</v>
      </c>
    </row>
    <row r="25" spans="1:8" ht="11.5" customHeight="1">
      <c r="A25" s="1870">
        <f t="shared" ref="A25:A52" si="0">A24+1</f>
        <v>2</v>
      </c>
      <c r="B25" s="1871"/>
      <c r="C25" s="1877" t="s">
        <v>727</v>
      </c>
      <c r="D25" s="2377">
        <f>'330-P33'!G11:G11</f>
        <v>1418930</v>
      </c>
      <c r="E25" s="2378">
        <v>0</v>
      </c>
      <c r="F25" s="2379">
        <v>0</v>
      </c>
      <c r="G25" s="2380">
        <v>0</v>
      </c>
      <c r="H25" s="1876">
        <f t="shared" ref="H25:H52" si="1">H24+1</f>
        <v>2</v>
      </c>
    </row>
    <row r="26" spans="1:8" ht="11.5" customHeight="1">
      <c r="A26" s="1870">
        <f t="shared" si="0"/>
        <v>3</v>
      </c>
      <c r="B26" s="1871"/>
      <c r="C26" s="1877" t="s">
        <v>728</v>
      </c>
      <c r="D26" s="2377">
        <f>'330-P33'!G12:G12</f>
        <v>249</v>
      </c>
      <c r="E26" s="2378">
        <v>0</v>
      </c>
      <c r="F26" s="2379">
        <v>0</v>
      </c>
      <c r="G26" s="2380">
        <v>0</v>
      </c>
      <c r="H26" s="1876">
        <f t="shared" si="1"/>
        <v>3</v>
      </c>
    </row>
    <row r="27" spans="1:8" ht="11.5" customHeight="1">
      <c r="A27" s="1870">
        <f t="shared" si="0"/>
        <v>4</v>
      </c>
      <c r="B27" s="1871"/>
      <c r="C27" s="1877" t="s">
        <v>765</v>
      </c>
      <c r="D27" s="2377">
        <f>'330-P33'!G13:G13</f>
        <v>149664</v>
      </c>
      <c r="E27" s="2378">
        <v>0</v>
      </c>
      <c r="F27" s="2379">
        <v>0</v>
      </c>
      <c r="G27" s="2380">
        <v>0</v>
      </c>
      <c r="H27" s="1876">
        <f t="shared" si="1"/>
        <v>4</v>
      </c>
    </row>
    <row r="28" spans="1:8" ht="11.5" customHeight="1">
      <c r="A28" s="1870">
        <f t="shared" si="0"/>
        <v>5</v>
      </c>
      <c r="B28" s="1871"/>
      <c r="C28" s="1877" t="s">
        <v>766</v>
      </c>
      <c r="D28" s="2377">
        <f>'330-P33'!G14:G14</f>
        <v>1773218</v>
      </c>
      <c r="E28" s="2378">
        <v>0</v>
      </c>
      <c r="F28" s="2379">
        <v>0</v>
      </c>
      <c r="G28" s="2380">
        <v>0</v>
      </c>
      <c r="H28" s="1876">
        <f t="shared" si="1"/>
        <v>5</v>
      </c>
    </row>
    <row r="29" spans="1:8" ht="11.5" customHeight="1">
      <c r="A29" s="1870">
        <f t="shared" si="0"/>
        <v>6</v>
      </c>
      <c r="B29" s="1871"/>
      <c r="C29" s="1877" t="s">
        <v>767</v>
      </c>
      <c r="D29" s="2377">
        <f>'330-P33'!G15:G15</f>
        <v>0</v>
      </c>
      <c r="E29" s="2378">
        <v>0</v>
      </c>
      <c r="F29" s="2379">
        <v>0</v>
      </c>
      <c r="G29" s="2380">
        <v>0</v>
      </c>
      <c r="H29" s="1876">
        <f t="shared" si="1"/>
        <v>6</v>
      </c>
    </row>
    <row r="30" spans="1:8" ht="11.5" customHeight="1">
      <c r="A30" s="1870">
        <f t="shared" si="0"/>
        <v>7</v>
      </c>
      <c r="B30" s="1871"/>
      <c r="C30" s="1877" t="s">
        <v>768</v>
      </c>
      <c r="D30" s="2377">
        <f>'330-P33'!G16:G16</f>
        <v>1147305</v>
      </c>
      <c r="E30" s="2378">
        <v>0</v>
      </c>
      <c r="F30" s="2379">
        <v>0</v>
      </c>
      <c r="G30" s="2380">
        <v>0</v>
      </c>
      <c r="H30" s="1876">
        <f t="shared" si="1"/>
        <v>7</v>
      </c>
    </row>
    <row r="31" spans="1:8" ht="11.5" customHeight="1">
      <c r="A31" s="1870">
        <f t="shared" si="0"/>
        <v>8</v>
      </c>
      <c r="B31" s="1871"/>
      <c r="C31" s="1877" t="s">
        <v>769</v>
      </c>
      <c r="D31" s="2377">
        <f>'330-P33'!G17:G17</f>
        <v>2988623</v>
      </c>
      <c r="E31" s="2378">
        <v>0</v>
      </c>
      <c r="F31" s="2379">
        <v>0</v>
      </c>
      <c r="G31" s="2380">
        <v>0</v>
      </c>
      <c r="H31" s="1876">
        <f t="shared" si="1"/>
        <v>8</v>
      </c>
    </row>
    <row r="32" spans="1:8" ht="11.5" customHeight="1">
      <c r="A32" s="1870">
        <f t="shared" si="0"/>
        <v>9</v>
      </c>
      <c r="B32" s="1871"/>
      <c r="C32" s="1877" t="s">
        <v>770</v>
      </c>
      <c r="D32" s="2377">
        <f>'330-P33'!G18:G18</f>
        <v>787967</v>
      </c>
      <c r="E32" s="2378">
        <v>0</v>
      </c>
      <c r="F32" s="2379">
        <v>0</v>
      </c>
      <c r="G32" s="2380">
        <v>0</v>
      </c>
      <c r="H32" s="1876">
        <f t="shared" si="1"/>
        <v>9</v>
      </c>
    </row>
    <row r="33" spans="1:8" ht="11.5" customHeight="1">
      <c r="A33" s="1870">
        <f t="shared" si="0"/>
        <v>10</v>
      </c>
      <c r="B33" s="1871"/>
      <c r="C33" s="1877" t="s">
        <v>771</v>
      </c>
      <c r="D33" s="2377">
        <f>'330-P33'!G19:G19</f>
        <v>2123</v>
      </c>
      <c r="E33" s="2378">
        <v>0</v>
      </c>
      <c r="F33" s="2379">
        <v>0</v>
      </c>
      <c r="G33" s="2380">
        <v>0</v>
      </c>
      <c r="H33" s="1876">
        <f t="shared" si="1"/>
        <v>10</v>
      </c>
    </row>
    <row r="34" spans="1:8" ht="11.5" customHeight="1">
      <c r="A34" s="1870">
        <f t="shared" si="0"/>
        <v>11</v>
      </c>
      <c r="B34" s="1871"/>
      <c r="C34" s="1877" t="s">
        <v>1031</v>
      </c>
      <c r="D34" s="2377">
        <f>'330-P33'!G20:G20</f>
        <v>131748</v>
      </c>
      <c r="E34" s="2378">
        <v>0</v>
      </c>
      <c r="F34" s="2379">
        <v>0</v>
      </c>
      <c r="G34" s="2380">
        <v>0</v>
      </c>
      <c r="H34" s="1876">
        <f t="shared" si="1"/>
        <v>11</v>
      </c>
    </row>
    <row r="35" spans="1:8" ht="11.5" customHeight="1">
      <c r="A35" s="1870">
        <f t="shared" si="0"/>
        <v>12</v>
      </c>
      <c r="B35" s="1871"/>
      <c r="C35" s="1877" t="s">
        <v>773</v>
      </c>
      <c r="D35" s="2377">
        <f>'330-P33'!G21:G21</f>
        <v>42621</v>
      </c>
      <c r="E35" s="2378">
        <v>0</v>
      </c>
      <c r="F35" s="2379">
        <v>0</v>
      </c>
      <c r="G35" s="2380">
        <v>0</v>
      </c>
      <c r="H35" s="1876">
        <f t="shared" si="1"/>
        <v>12</v>
      </c>
    </row>
    <row r="36" spans="1:8" ht="11.5" customHeight="1">
      <c r="A36" s="1870">
        <f t="shared" si="0"/>
        <v>13</v>
      </c>
      <c r="B36" s="1871"/>
      <c r="C36" s="1877" t="s">
        <v>774</v>
      </c>
      <c r="D36" s="2377">
        <f>'330-P33'!G22:G22</f>
        <v>1909</v>
      </c>
      <c r="E36" s="2378">
        <v>0</v>
      </c>
      <c r="F36" s="2379">
        <v>0</v>
      </c>
      <c r="G36" s="2380">
        <v>0</v>
      </c>
      <c r="H36" s="1876">
        <f t="shared" si="1"/>
        <v>13</v>
      </c>
    </row>
    <row r="37" spans="1:8" ht="11.5" customHeight="1">
      <c r="A37" s="1870">
        <f t="shared" si="0"/>
        <v>14</v>
      </c>
      <c r="B37" s="1871"/>
      <c r="C37" s="1877" t="s">
        <v>775</v>
      </c>
      <c r="D37" s="2377">
        <f>'330-P33'!G23:G23</f>
        <v>48919</v>
      </c>
      <c r="E37" s="2378">
        <v>0</v>
      </c>
      <c r="F37" s="2379">
        <v>0</v>
      </c>
      <c r="G37" s="2380">
        <v>0</v>
      </c>
      <c r="H37" s="1876">
        <f t="shared" si="1"/>
        <v>14</v>
      </c>
    </row>
    <row r="38" spans="1:8" ht="11.5" customHeight="1">
      <c r="A38" s="1870">
        <f t="shared" si="0"/>
        <v>15</v>
      </c>
      <c r="B38" s="1871"/>
      <c r="C38" s="1877" t="s">
        <v>776</v>
      </c>
      <c r="D38" s="2377">
        <f>'330-P33'!G24:G24</f>
        <v>91557</v>
      </c>
      <c r="E38" s="2378">
        <v>0</v>
      </c>
      <c r="F38" s="2379">
        <v>0</v>
      </c>
      <c r="G38" s="2380">
        <v>0</v>
      </c>
      <c r="H38" s="1876">
        <f t="shared" si="1"/>
        <v>15</v>
      </c>
    </row>
    <row r="39" spans="1:8" ht="11.5" customHeight="1">
      <c r="A39" s="1870">
        <f t="shared" si="0"/>
        <v>16</v>
      </c>
      <c r="B39" s="1871"/>
      <c r="C39" s="1877" t="s">
        <v>777</v>
      </c>
      <c r="D39" s="2377">
        <f>'330-P33'!G25:G25</f>
        <v>7679</v>
      </c>
      <c r="E39" s="2378">
        <v>0</v>
      </c>
      <c r="F39" s="2379">
        <v>0</v>
      </c>
      <c r="G39" s="2380">
        <v>0</v>
      </c>
      <c r="H39" s="1876">
        <f t="shared" si="1"/>
        <v>16</v>
      </c>
    </row>
    <row r="40" spans="1:8" ht="11.5" customHeight="1">
      <c r="A40" s="1870">
        <f t="shared" si="0"/>
        <v>17</v>
      </c>
      <c r="B40" s="1871"/>
      <c r="C40" s="1877" t="s">
        <v>778</v>
      </c>
      <c r="D40" s="2377">
        <f>'330-P33'!G26:G26</f>
        <v>858</v>
      </c>
      <c r="E40" s="2378">
        <v>0</v>
      </c>
      <c r="F40" s="2379">
        <v>0</v>
      </c>
      <c r="G40" s="2380">
        <v>0</v>
      </c>
      <c r="H40" s="1876">
        <f t="shared" si="1"/>
        <v>17</v>
      </c>
    </row>
    <row r="41" spans="1:8" ht="11.5" customHeight="1">
      <c r="A41" s="1870">
        <f t="shared" si="0"/>
        <v>18</v>
      </c>
      <c r="B41" s="1871"/>
      <c r="C41" s="1877" t="s">
        <v>779</v>
      </c>
      <c r="D41" s="2377">
        <f>'330-P33'!G27:G27</f>
        <v>181086</v>
      </c>
      <c r="E41" s="2378">
        <v>0</v>
      </c>
      <c r="F41" s="2379">
        <v>0</v>
      </c>
      <c r="G41" s="2380">
        <v>0</v>
      </c>
      <c r="H41" s="1876">
        <f t="shared" si="1"/>
        <v>18</v>
      </c>
    </row>
    <row r="42" spans="1:8" ht="11.5" customHeight="1">
      <c r="A42" s="1870">
        <f t="shared" si="0"/>
        <v>19</v>
      </c>
      <c r="B42" s="1871"/>
      <c r="C42" s="1877" t="s">
        <v>1032</v>
      </c>
      <c r="D42" s="2377">
        <f>'330-P33'!G28:G28</f>
        <v>60039</v>
      </c>
      <c r="E42" s="2378">
        <v>0</v>
      </c>
      <c r="F42" s="2379">
        <v>0</v>
      </c>
      <c r="G42" s="2380">
        <v>0</v>
      </c>
      <c r="H42" s="1876">
        <f t="shared" si="1"/>
        <v>19</v>
      </c>
    </row>
    <row r="43" spans="1:8" ht="11.5" customHeight="1">
      <c r="A43" s="1870">
        <f t="shared" si="0"/>
        <v>20</v>
      </c>
      <c r="B43" s="1871"/>
      <c r="C43" s="1877" t="s">
        <v>1679</v>
      </c>
      <c r="D43" s="2377">
        <f>'330-P33'!G29:G29</f>
        <v>83584</v>
      </c>
      <c r="E43" s="2378">
        <v>0</v>
      </c>
      <c r="F43" s="2379">
        <v>0</v>
      </c>
      <c r="G43" s="2380">
        <v>0</v>
      </c>
      <c r="H43" s="1876">
        <f t="shared" si="1"/>
        <v>20</v>
      </c>
    </row>
    <row r="44" spans="1:8" ht="11.5" customHeight="1">
      <c r="A44" s="1870">
        <f t="shared" si="0"/>
        <v>21</v>
      </c>
      <c r="B44" s="1871"/>
      <c r="C44" s="1877" t="s">
        <v>782</v>
      </c>
      <c r="D44" s="2377">
        <f>'330-P33'!G30:G30</f>
        <v>406775</v>
      </c>
      <c r="E44" s="2378">
        <v>0</v>
      </c>
      <c r="F44" s="2379">
        <v>0</v>
      </c>
      <c r="G44" s="2380">
        <v>0</v>
      </c>
      <c r="H44" s="1876">
        <f t="shared" si="1"/>
        <v>21</v>
      </c>
    </row>
    <row r="45" spans="1:8" ht="11.5" customHeight="1">
      <c r="A45" s="1870">
        <f t="shared" si="0"/>
        <v>22</v>
      </c>
      <c r="B45" s="1871"/>
      <c r="C45" s="1877" t="s">
        <v>783</v>
      </c>
      <c r="D45" s="2377">
        <f>'330-P33'!G31:G31</f>
        <v>143</v>
      </c>
      <c r="E45" s="2378">
        <v>0</v>
      </c>
      <c r="F45" s="2379">
        <v>0</v>
      </c>
      <c r="G45" s="2380">
        <v>0</v>
      </c>
      <c r="H45" s="1876">
        <f t="shared" si="1"/>
        <v>22</v>
      </c>
    </row>
    <row r="46" spans="1:8" ht="11.5" customHeight="1">
      <c r="A46" s="1870">
        <f t="shared" si="0"/>
        <v>23</v>
      </c>
      <c r="B46" s="1871"/>
      <c r="C46" s="1877" t="s">
        <v>1033</v>
      </c>
      <c r="D46" s="2377">
        <f>'330-P33'!G32:G32</f>
        <v>1834</v>
      </c>
      <c r="E46" s="2378">
        <v>0</v>
      </c>
      <c r="F46" s="2379">
        <v>0</v>
      </c>
      <c r="G46" s="2380">
        <v>0</v>
      </c>
      <c r="H46" s="1876">
        <f t="shared" si="1"/>
        <v>23</v>
      </c>
    </row>
    <row r="47" spans="1:8" ht="11.5" customHeight="1">
      <c r="A47" s="1870">
        <f t="shared" si="0"/>
        <v>24</v>
      </c>
      <c r="B47" s="1871"/>
      <c r="C47" s="1877" t="s">
        <v>784</v>
      </c>
      <c r="D47" s="2377">
        <f>'330-P33'!G33:G33</f>
        <v>12008</v>
      </c>
      <c r="E47" s="2378">
        <v>0</v>
      </c>
      <c r="F47" s="2379">
        <v>0</v>
      </c>
      <c r="G47" s="2380">
        <v>0</v>
      </c>
      <c r="H47" s="1876">
        <f t="shared" si="1"/>
        <v>24</v>
      </c>
    </row>
    <row r="48" spans="1:8" ht="11.5" customHeight="1">
      <c r="A48" s="1870">
        <f t="shared" si="0"/>
        <v>25</v>
      </c>
      <c r="B48" s="1871"/>
      <c r="C48" s="1877" t="s">
        <v>785</v>
      </c>
      <c r="D48" s="2377">
        <f>'330-P33'!G34:G34</f>
        <v>97945</v>
      </c>
      <c r="E48" s="2378">
        <v>0</v>
      </c>
      <c r="F48" s="2379">
        <v>0</v>
      </c>
      <c r="G48" s="2380">
        <v>0</v>
      </c>
      <c r="H48" s="1876">
        <f t="shared" si="1"/>
        <v>25</v>
      </c>
    </row>
    <row r="49" spans="1:8" ht="11.5" customHeight="1">
      <c r="A49" s="1870">
        <f t="shared" si="0"/>
        <v>26</v>
      </c>
      <c r="B49" s="1871"/>
      <c r="C49" s="1877" t="s">
        <v>786</v>
      </c>
      <c r="D49" s="2377">
        <f>'330-P33'!G35:G35</f>
        <v>181194</v>
      </c>
      <c r="E49" s="2378">
        <v>0</v>
      </c>
      <c r="F49" s="2379">
        <v>0</v>
      </c>
      <c r="G49" s="2380">
        <v>0</v>
      </c>
      <c r="H49" s="1876">
        <f t="shared" si="1"/>
        <v>26</v>
      </c>
    </row>
    <row r="50" spans="1:8" ht="11.5" customHeight="1">
      <c r="A50" s="1870">
        <f t="shared" si="0"/>
        <v>27</v>
      </c>
      <c r="B50" s="1871"/>
      <c r="C50" s="1877" t="s">
        <v>787</v>
      </c>
      <c r="D50" s="2377">
        <f>'330-P33'!G36:G36</f>
        <v>29350</v>
      </c>
      <c r="E50" s="2378">
        <v>0</v>
      </c>
      <c r="F50" s="2379">
        <v>0</v>
      </c>
      <c r="G50" s="2380">
        <v>0</v>
      </c>
      <c r="H50" s="1876">
        <f t="shared" si="1"/>
        <v>27</v>
      </c>
    </row>
    <row r="51" spans="1:8" ht="11.5" customHeight="1">
      <c r="A51" s="1870">
        <f t="shared" si="0"/>
        <v>28</v>
      </c>
      <c r="B51" s="1871"/>
      <c r="C51" s="1877" t="s">
        <v>1034</v>
      </c>
      <c r="D51" s="2377">
        <f>'330-P33'!G37:G37</f>
        <v>772</v>
      </c>
      <c r="E51" s="2378">
        <v>0</v>
      </c>
      <c r="F51" s="2379">
        <v>0</v>
      </c>
      <c r="G51" s="2380">
        <v>0</v>
      </c>
      <c r="H51" s="1876">
        <f t="shared" si="1"/>
        <v>28</v>
      </c>
    </row>
    <row r="52" spans="1:8" ht="11.5" customHeight="1">
      <c r="A52" s="1870">
        <f t="shared" si="0"/>
        <v>29</v>
      </c>
      <c r="B52" s="1871"/>
      <c r="C52" s="1877" t="s">
        <v>1680</v>
      </c>
      <c r="D52" s="2377">
        <v>0</v>
      </c>
      <c r="E52" s="2378">
        <v>0</v>
      </c>
      <c r="F52" s="2379">
        <v>0</v>
      </c>
      <c r="G52" s="2380">
        <v>0</v>
      </c>
      <c r="H52" s="1876">
        <f t="shared" si="1"/>
        <v>29</v>
      </c>
    </row>
    <row r="53" spans="1:8" ht="11.5" customHeight="1">
      <c r="A53" s="1870">
        <v>30</v>
      </c>
      <c r="B53" s="1871"/>
      <c r="C53" s="1878" t="s">
        <v>1681</v>
      </c>
      <c r="D53" s="2377">
        <v>0</v>
      </c>
      <c r="E53" s="2378">
        <v>0</v>
      </c>
      <c r="F53" s="2379">
        <v>0</v>
      </c>
      <c r="G53" s="2380">
        <v>0</v>
      </c>
      <c r="H53" s="1876">
        <v>30</v>
      </c>
    </row>
    <row r="54" spans="1:8" ht="13.9" customHeight="1">
      <c r="A54" s="1870">
        <f t="shared" ref="A54:A62" si="2">A53+1</f>
        <v>31</v>
      </c>
      <c r="B54" s="1871"/>
      <c r="C54" s="1877" t="s">
        <v>1066</v>
      </c>
      <c r="D54" s="2377">
        <f>SUM(D24:D53)</f>
        <v>11152302</v>
      </c>
      <c r="E54" s="2378">
        <f t="shared" ref="E54:G54" si="3">SUM(E24:E53)</f>
        <v>0</v>
      </c>
      <c r="F54" s="2379">
        <f t="shared" si="3"/>
        <v>0</v>
      </c>
      <c r="G54" s="2380">
        <f t="shared" si="3"/>
        <v>0</v>
      </c>
      <c r="H54" s="1876">
        <f t="shared" ref="H54:H62" si="4">H53+1</f>
        <v>31</v>
      </c>
    </row>
    <row r="55" spans="1:8" ht="11.5" customHeight="1">
      <c r="A55" s="1870">
        <f t="shared" si="2"/>
        <v>32</v>
      </c>
      <c r="B55" s="1871"/>
      <c r="C55" s="1877" t="s">
        <v>790</v>
      </c>
      <c r="D55" s="2377">
        <f>'330-P33'!G40</f>
        <v>429211</v>
      </c>
      <c r="E55" s="2378">
        <v>0</v>
      </c>
      <c r="F55" s="2379">
        <v>0</v>
      </c>
      <c r="G55" s="2380">
        <v>0</v>
      </c>
      <c r="H55" s="1876">
        <f t="shared" si="4"/>
        <v>32</v>
      </c>
    </row>
    <row r="56" spans="1:8" ht="11.5" customHeight="1">
      <c r="A56" s="1870">
        <f t="shared" si="2"/>
        <v>33</v>
      </c>
      <c r="B56" s="1871"/>
      <c r="C56" s="1877" t="s">
        <v>1067</v>
      </c>
      <c r="D56" s="2377">
        <f>'330-P33'!G41</f>
        <v>686311</v>
      </c>
      <c r="E56" s="2378">
        <v>0</v>
      </c>
      <c r="F56" s="2379">
        <v>0</v>
      </c>
      <c r="G56" s="2380">
        <v>0</v>
      </c>
      <c r="H56" s="1876">
        <f t="shared" si="4"/>
        <v>33</v>
      </c>
    </row>
    <row r="57" spans="1:8" ht="11.5" customHeight="1">
      <c r="A57" s="1870">
        <f t="shared" si="2"/>
        <v>34</v>
      </c>
      <c r="B57" s="1871"/>
      <c r="C57" s="1877" t="s">
        <v>1039</v>
      </c>
      <c r="D57" s="2377">
        <f>'330-P33'!G42</f>
        <v>995</v>
      </c>
      <c r="E57" s="2378">
        <v>0</v>
      </c>
      <c r="F57" s="2379">
        <v>0</v>
      </c>
      <c r="G57" s="2380">
        <v>0</v>
      </c>
      <c r="H57" s="1876">
        <f t="shared" si="4"/>
        <v>34</v>
      </c>
    </row>
    <row r="58" spans="1:8" ht="11.5" customHeight="1">
      <c r="A58" s="1870">
        <f t="shared" si="2"/>
        <v>35</v>
      </c>
      <c r="B58" s="1871"/>
      <c r="C58" s="1877" t="s">
        <v>791</v>
      </c>
      <c r="D58" s="2377">
        <f>'330-P33'!G43</f>
        <v>5995</v>
      </c>
      <c r="E58" s="2378">
        <v>0</v>
      </c>
      <c r="F58" s="2379">
        <v>0</v>
      </c>
      <c r="G58" s="2380">
        <v>0</v>
      </c>
      <c r="H58" s="1876">
        <f t="shared" si="4"/>
        <v>35</v>
      </c>
    </row>
    <row r="59" spans="1:8" ht="11.5" customHeight="1">
      <c r="A59" s="1870">
        <f t="shared" si="2"/>
        <v>36</v>
      </c>
      <c r="B59" s="1871"/>
      <c r="C59" s="1877" t="s">
        <v>792</v>
      </c>
      <c r="D59" s="2377">
        <f>'330-P33'!G44</f>
        <v>296055</v>
      </c>
      <c r="E59" s="2378">
        <v>0</v>
      </c>
      <c r="F59" s="2379">
        <v>0</v>
      </c>
      <c r="G59" s="2380">
        <v>0</v>
      </c>
      <c r="H59" s="1876">
        <f t="shared" si="4"/>
        <v>36</v>
      </c>
    </row>
    <row r="60" spans="1:8" ht="11.5" customHeight="1">
      <c r="A60" s="1870">
        <f t="shared" si="2"/>
        <v>37</v>
      </c>
      <c r="B60" s="1871"/>
      <c r="C60" s="1877" t="s">
        <v>793</v>
      </c>
      <c r="D60" s="2377">
        <f>'330-P33'!G45</f>
        <v>14400</v>
      </c>
      <c r="E60" s="2378">
        <v>0</v>
      </c>
      <c r="F60" s="2379">
        <v>0</v>
      </c>
      <c r="G60" s="2380">
        <v>0</v>
      </c>
      <c r="H60" s="1876">
        <f t="shared" si="4"/>
        <v>37</v>
      </c>
    </row>
    <row r="61" spans="1:8" ht="11.5" customHeight="1">
      <c r="A61" s="1870">
        <f t="shared" si="2"/>
        <v>38</v>
      </c>
      <c r="B61" s="1871"/>
      <c r="C61" s="1877" t="s">
        <v>794</v>
      </c>
      <c r="D61" s="2377">
        <f>'330-P33'!G46</f>
        <v>19130</v>
      </c>
      <c r="E61" s="2378">
        <v>0</v>
      </c>
      <c r="F61" s="2379">
        <v>0</v>
      </c>
      <c r="G61" s="2380">
        <v>0</v>
      </c>
      <c r="H61" s="1876">
        <f t="shared" si="4"/>
        <v>38</v>
      </c>
    </row>
    <row r="62" spans="1:8" ht="11.5" customHeight="1">
      <c r="A62" s="1870">
        <f t="shared" si="2"/>
        <v>39</v>
      </c>
      <c r="B62" s="1871"/>
      <c r="C62" s="1877" t="s">
        <v>1068</v>
      </c>
      <c r="D62" s="2377">
        <f>'330-P33'!G47</f>
        <v>95215</v>
      </c>
      <c r="E62" s="2378">
        <v>0</v>
      </c>
      <c r="F62" s="2379">
        <v>0</v>
      </c>
      <c r="G62" s="2380">
        <v>0</v>
      </c>
      <c r="H62" s="1876">
        <f t="shared" si="4"/>
        <v>39</v>
      </c>
    </row>
    <row r="63" spans="1:8" ht="13.9" customHeight="1">
      <c r="A63" s="1870">
        <v>40</v>
      </c>
      <c r="B63" s="1871"/>
      <c r="C63" s="1877" t="s">
        <v>1069</v>
      </c>
      <c r="D63" s="2377">
        <f>SUM(D55:D62)</f>
        <v>1547312</v>
      </c>
      <c r="E63" s="2379">
        <f t="shared" ref="E63:G63" si="5">SUM(E55:E62)</f>
        <v>0</v>
      </c>
      <c r="F63" s="2379">
        <f t="shared" si="5"/>
        <v>0</v>
      </c>
      <c r="G63" s="2380">
        <f t="shared" si="5"/>
        <v>0</v>
      </c>
      <c r="H63" s="1876">
        <v>40</v>
      </c>
    </row>
    <row r="64" spans="1:8" ht="11.5" customHeight="1">
      <c r="A64" s="1870">
        <f>A63+1</f>
        <v>41</v>
      </c>
      <c r="B64" s="1871"/>
      <c r="C64" s="1877" t="s">
        <v>797</v>
      </c>
      <c r="D64" s="2377">
        <f>'330-P33'!G49</f>
        <v>2113</v>
      </c>
      <c r="E64" s="2379">
        <v>0</v>
      </c>
      <c r="F64" s="2379">
        <v>0</v>
      </c>
      <c r="G64" s="2380">
        <v>0</v>
      </c>
      <c r="H64" s="1876">
        <f>H63+1</f>
        <v>41</v>
      </c>
    </row>
    <row r="65" spans="1:8" ht="11.5" customHeight="1">
      <c r="A65" s="1870">
        <f>A64+1</f>
        <v>42</v>
      </c>
      <c r="B65" s="1871"/>
      <c r="C65" s="1877" t="s">
        <v>798</v>
      </c>
      <c r="D65" s="2377">
        <f>'330-P33'!G50</f>
        <v>1788</v>
      </c>
      <c r="E65" s="2379">
        <v>0</v>
      </c>
      <c r="F65" s="2379">
        <v>0</v>
      </c>
      <c r="G65" s="2380">
        <v>0</v>
      </c>
      <c r="H65" s="1876">
        <f>H64+1</f>
        <v>42</v>
      </c>
    </row>
    <row r="66" spans="1:8" ht="11.5" customHeight="1">
      <c r="A66" s="1870">
        <f>A65+1</f>
        <v>43</v>
      </c>
      <c r="B66" s="1871"/>
      <c r="C66" s="1877" t="s">
        <v>1070</v>
      </c>
      <c r="D66" s="2377">
        <f>'330-P33'!G51</f>
        <v>8311</v>
      </c>
      <c r="E66" s="2379">
        <v>0</v>
      </c>
      <c r="F66" s="2379">
        <v>0</v>
      </c>
      <c r="G66" s="2380">
        <v>0</v>
      </c>
      <c r="H66" s="1876">
        <f>H65+1</f>
        <v>43</v>
      </c>
    </row>
    <row r="67" spans="1:8" ht="13.9" customHeight="1" thickBot="1">
      <c r="A67" s="1870">
        <f>A66+1</f>
        <v>44</v>
      </c>
      <c r="B67" s="1871"/>
      <c r="C67" s="1877" t="s">
        <v>602</v>
      </c>
      <c r="D67" s="2381">
        <f>SUM(D63:D66,D54)</f>
        <v>12711826</v>
      </c>
      <c r="E67" s="2382">
        <f t="shared" ref="E67:G67" si="6">SUM(E63:E66,E54)</f>
        <v>0</v>
      </c>
      <c r="F67" s="2382">
        <f t="shared" si="6"/>
        <v>0</v>
      </c>
      <c r="G67" s="2383">
        <f t="shared" si="6"/>
        <v>0</v>
      </c>
      <c r="H67" s="1876">
        <f>H66+1</f>
        <v>44</v>
      </c>
    </row>
    <row r="68" spans="1:8" ht="32.25" customHeight="1" thickBot="1">
      <c r="A68" s="1879"/>
      <c r="B68" s="1880"/>
      <c r="C68" s="1880"/>
      <c r="D68" s="1880"/>
      <c r="E68" s="1880"/>
      <c r="F68" s="1880"/>
      <c r="G68" s="1880"/>
      <c r="H68" s="1881"/>
    </row>
    <row r="69" spans="1:8" ht="11.25" customHeight="1">
      <c r="A69" s="1882" t="s">
        <v>195</v>
      </c>
      <c r="B69" s="1883"/>
      <c r="C69" s="1883"/>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9" type="noConversion"/>
  <printOptions horizontalCentered="1"/>
  <pageMargins left="0.2" right="0.2" top="0.5" bottom="0.1" header="0" footer="0"/>
  <pageSetup scale="91" orientation="portrait" horizontalDpi="4294967292" verticalDpi="4294967292" r:id="rId1"/>
  <headerFooter alignWithMargins="0">
    <oddFooter xml:space="preserve">&amp;C </oddFooter>
  </headerFooter>
</worksheet>
</file>

<file path=xl/worksheets/sheet50.xml><?xml version="1.0" encoding="utf-8"?>
<worksheet xmlns="http://schemas.openxmlformats.org/spreadsheetml/2006/main" xmlns:r="http://schemas.openxmlformats.org/officeDocument/2006/relationships">
  <sheetPr>
    <tabColor rgb="FF92D050"/>
    <pageSetUpPr fitToPage="1"/>
  </sheetPr>
  <dimension ref="B1:R159"/>
  <sheetViews>
    <sheetView showGridLines="0" workbookViewId="0">
      <selection activeCell="G15" sqref="G15"/>
    </sheetView>
  </sheetViews>
  <sheetFormatPr defaultColWidth="12" defaultRowHeight="10.5"/>
  <cols>
    <col min="1" max="1" width="3.6328125" style="2729" customWidth="1"/>
    <col min="2" max="2" width="1.36328125" style="2729" customWidth="1"/>
    <col min="3" max="3" width="18.08984375" style="2729" customWidth="1"/>
    <col min="4" max="4" width="4.6328125" style="2729" customWidth="1"/>
    <col min="5" max="5" width="23.54296875" style="2729" customWidth="1"/>
    <col min="6" max="6" width="13.7265625" style="2729" customWidth="1"/>
    <col min="7" max="7" width="14.81640625" style="2729" customWidth="1"/>
    <col min="8" max="8" width="18.08984375" style="2729" customWidth="1"/>
    <col min="9" max="9" width="4.6328125" style="2729" customWidth="1"/>
    <col min="10" max="10" width="14.81640625" style="2729" customWidth="1"/>
    <col min="11" max="11" width="15" style="2729" customWidth="1"/>
    <col min="12" max="12" width="4.08984375" style="2729" customWidth="1"/>
    <col min="13" max="13" width="1.6328125" style="2729" customWidth="1"/>
    <col min="14" max="16384" width="12" style="2729"/>
  </cols>
  <sheetData>
    <row r="1" spans="2:12" ht="15.75" customHeight="1">
      <c r="B1" s="2723"/>
      <c r="C1" s="2724" t="s">
        <v>1804</v>
      </c>
      <c r="D1" s="2725"/>
      <c r="E1" s="2725"/>
      <c r="F1" s="2725"/>
      <c r="G1" s="2725"/>
      <c r="H1" s="2725"/>
      <c r="I1" s="2726"/>
      <c r="J1" s="2726"/>
      <c r="K1" s="2727"/>
      <c r="L1" s="2728"/>
    </row>
    <row r="2" spans="2:12" ht="10" customHeight="1">
      <c r="B2" s="2730"/>
      <c r="C2" s="2731"/>
      <c r="D2" s="2732"/>
      <c r="E2" s="2731"/>
      <c r="F2" s="2731"/>
      <c r="G2" s="2731"/>
      <c r="H2" s="2732"/>
      <c r="I2" s="2733"/>
      <c r="J2" s="2733"/>
      <c r="K2" s="2734"/>
    </row>
    <row r="3" spans="2:12" ht="10" customHeight="1">
      <c r="B3" s="2730"/>
      <c r="C3" s="2735" t="s">
        <v>1805</v>
      </c>
      <c r="D3" s="2736"/>
      <c r="E3" s="2736"/>
      <c r="F3" s="2736"/>
      <c r="G3" s="2736"/>
      <c r="H3" s="2736"/>
      <c r="I3" s="2737"/>
      <c r="J3" s="2737"/>
      <c r="K3" s="2738"/>
    </row>
    <row r="4" spans="2:12" ht="10" customHeight="1">
      <c r="B4" s="2730"/>
      <c r="C4" s="2735"/>
      <c r="D4" s="2736"/>
      <c r="E4" s="2736"/>
      <c r="F4" s="2736"/>
      <c r="G4" s="2736"/>
      <c r="H4" s="2736"/>
      <c r="I4" s="2737"/>
      <c r="J4" s="2737"/>
      <c r="K4" s="2738"/>
    </row>
    <row r="5" spans="2:12" ht="10" customHeight="1">
      <c r="B5" s="2730"/>
      <c r="C5" s="2731"/>
      <c r="D5" s="2732"/>
      <c r="E5" s="2731"/>
      <c r="F5" s="2731"/>
      <c r="G5" s="2731"/>
      <c r="H5" s="2732"/>
      <c r="I5" s="2733"/>
      <c r="J5" s="2733"/>
      <c r="K5" s="2734"/>
    </row>
    <row r="6" spans="2:12" ht="10" customHeight="1">
      <c r="B6" s="2730"/>
      <c r="C6" s="2739" t="s">
        <v>240</v>
      </c>
      <c r="D6" s="2733"/>
      <c r="E6" s="2739" t="s">
        <v>230</v>
      </c>
      <c r="F6" s="2733"/>
      <c r="G6" s="2739" t="s">
        <v>1806</v>
      </c>
      <c r="H6" s="2731"/>
      <c r="I6" s="2732"/>
      <c r="J6" s="2739" t="s">
        <v>1807</v>
      </c>
      <c r="K6" s="2734"/>
    </row>
    <row r="7" spans="2:12" ht="10" customHeight="1">
      <c r="B7" s="2730"/>
      <c r="C7" s="2731"/>
      <c r="D7" s="2731"/>
      <c r="E7" s="2733"/>
      <c r="F7" s="2733"/>
      <c r="G7" s="2731"/>
      <c r="H7" s="2732"/>
      <c r="I7" s="2732"/>
      <c r="J7" s="2731"/>
      <c r="K7" s="2734"/>
    </row>
    <row r="8" spans="2:12" ht="10" customHeight="1">
      <c r="B8" s="2730"/>
      <c r="C8" s="2740" t="s">
        <v>1808</v>
      </c>
      <c r="D8" s="2740" t="s">
        <v>1809</v>
      </c>
      <c r="E8" s="2740" t="s">
        <v>1810</v>
      </c>
      <c r="F8" s="2733"/>
      <c r="G8" s="2740" t="s">
        <v>1811</v>
      </c>
      <c r="H8" s="2732"/>
      <c r="I8" s="2740" t="s">
        <v>1809</v>
      </c>
      <c r="J8" s="2740" t="s">
        <v>1812</v>
      </c>
      <c r="K8" s="2734"/>
    </row>
    <row r="9" spans="2:12" ht="10" customHeight="1">
      <c r="B9" s="2730"/>
      <c r="C9" s="2740" t="s">
        <v>1813</v>
      </c>
      <c r="D9" s="2740" t="s">
        <v>1809</v>
      </c>
      <c r="E9" s="2740" t="s">
        <v>1814</v>
      </c>
      <c r="F9" s="2733"/>
      <c r="G9" s="2740" t="s">
        <v>1815</v>
      </c>
      <c r="H9" s="2732"/>
      <c r="I9" s="2733"/>
      <c r="J9" s="2733"/>
      <c r="K9" s="2734"/>
    </row>
    <row r="10" spans="2:12" ht="10" customHeight="1">
      <c r="B10" s="2730"/>
      <c r="C10" s="2740" t="s">
        <v>1816</v>
      </c>
      <c r="D10" s="2740" t="s">
        <v>1809</v>
      </c>
      <c r="E10" s="2740" t="s">
        <v>1817</v>
      </c>
      <c r="F10" s="2733"/>
      <c r="G10" s="2740" t="s">
        <v>1818</v>
      </c>
      <c r="H10" s="2732"/>
      <c r="I10" s="2740" t="s">
        <v>1809</v>
      </c>
      <c r="J10" s="2740" t="s">
        <v>1819</v>
      </c>
      <c r="K10" s="2734"/>
    </row>
    <row r="11" spans="2:12" ht="10" customHeight="1">
      <c r="B11" s="2730"/>
      <c r="C11" s="2740"/>
      <c r="D11" s="2740"/>
      <c r="E11" s="2740"/>
      <c r="F11" s="2740"/>
      <c r="G11" s="2741"/>
      <c r="H11" s="2741"/>
      <c r="I11" s="2741"/>
      <c r="J11" s="2741"/>
      <c r="K11" s="2734"/>
    </row>
    <row r="12" spans="2:12" ht="10" customHeight="1">
      <c r="B12" s="2730"/>
      <c r="C12" s="2733"/>
      <c r="D12" s="2733"/>
      <c r="E12" s="2733"/>
      <c r="F12" s="2733"/>
      <c r="G12" s="2731"/>
      <c r="H12" s="2732"/>
      <c r="I12" s="2733"/>
      <c r="J12" s="2733"/>
      <c r="K12" s="2734"/>
    </row>
    <row r="13" spans="2:12" ht="10" customHeight="1">
      <c r="B13" s="2730"/>
      <c r="C13" s="2742"/>
      <c r="D13" s="2732"/>
      <c r="E13" s="2739" t="s">
        <v>1820</v>
      </c>
      <c r="F13" s="2743"/>
      <c r="G13" s="2742"/>
      <c r="H13" s="2732"/>
      <c r="I13" s="2733"/>
      <c r="J13" s="2739" t="s">
        <v>1821</v>
      </c>
      <c r="K13" s="2734"/>
    </row>
    <row r="14" spans="2:12" ht="10" customHeight="1">
      <c r="B14" s="2730"/>
      <c r="C14" s="2731"/>
      <c r="D14" s="2732"/>
      <c r="E14" s="2731"/>
      <c r="F14" s="2731"/>
      <c r="G14" s="2731"/>
      <c r="H14" s="2732"/>
      <c r="I14" s="2732"/>
      <c r="J14" s="2733"/>
      <c r="K14" s="2734"/>
    </row>
    <row r="15" spans="2:12" ht="10" customHeight="1">
      <c r="B15" s="2730"/>
      <c r="C15" s="2740" t="s">
        <v>1822</v>
      </c>
      <c r="D15" s="2740" t="s">
        <v>1809</v>
      </c>
      <c r="E15" s="2740" t="s">
        <v>1823</v>
      </c>
      <c r="F15" s="2740"/>
      <c r="G15" s="2740" t="s">
        <v>1824</v>
      </c>
      <c r="H15" s="2732"/>
      <c r="I15" s="2740" t="s">
        <v>1809</v>
      </c>
      <c r="J15" s="2740" t="s">
        <v>1825</v>
      </c>
      <c r="K15" s="2734"/>
    </row>
    <row r="16" spans="2:12" ht="10" customHeight="1">
      <c r="B16" s="2730"/>
      <c r="C16" s="2740" t="s">
        <v>1826</v>
      </c>
      <c r="D16" s="2740" t="s">
        <v>1809</v>
      </c>
      <c r="E16" s="2740" t="s">
        <v>1827</v>
      </c>
      <c r="F16" s="2740"/>
      <c r="G16" s="2740" t="s">
        <v>1828</v>
      </c>
      <c r="H16" s="2732"/>
      <c r="I16" s="2740" t="s">
        <v>1809</v>
      </c>
      <c r="J16" s="2740" t="s">
        <v>1829</v>
      </c>
      <c r="K16" s="2734"/>
    </row>
    <row r="17" spans="2:12" ht="10" customHeight="1">
      <c r="B17" s="2730"/>
      <c r="C17" s="2731"/>
      <c r="D17" s="2732"/>
      <c r="E17" s="2731"/>
      <c r="F17" s="2731"/>
      <c r="G17" s="2740" t="s">
        <v>1830</v>
      </c>
      <c r="H17" s="2732"/>
      <c r="I17" s="2740" t="s">
        <v>1809</v>
      </c>
      <c r="J17" s="2740" t="s">
        <v>1831</v>
      </c>
      <c r="K17" s="2734"/>
    </row>
    <row r="18" spans="2:12" ht="10" customHeight="1">
      <c r="B18" s="2730"/>
      <c r="C18" s="2733"/>
      <c r="D18" s="2733"/>
      <c r="E18" s="2733"/>
      <c r="F18" s="2733"/>
      <c r="G18" s="2731"/>
      <c r="H18" s="2732"/>
      <c r="I18" s="2733"/>
      <c r="J18" s="2733"/>
      <c r="K18" s="2734" t="s">
        <v>1832</v>
      </c>
    </row>
    <row r="19" spans="2:12" ht="10" customHeight="1">
      <c r="B19" s="2730"/>
      <c r="C19" s="2733"/>
      <c r="D19" s="2733"/>
      <c r="E19" s="2733"/>
      <c r="F19" s="2733"/>
      <c r="G19" s="2731"/>
      <c r="H19" s="2732"/>
      <c r="I19" s="2733"/>
      <c r="J19" s="2733"/>
      <c r="K19" s="2734"/>
    </row>
    <row r="20" spans="2:12" ht="10" customHeight="1">
      <c r="B20" s="2730"/>
      <c r="C20" s="2733"/>
      <c r="D20" s="2732"/>
      <c r="E20" s="2739" t="s">
        <v>1833</v>
      </c>
      <c r="F20" s="2743"/>
      <c r="G20" s="2731"/>
      <c r="H20" s="2732"/>
      <c r="I20" s="2733"/>
      <c r="J20" s="2739" t="s">
        <v>1820</v>
      </c>
      <c r="K20" s="2734"/>
    </row>
    <row r="21" spans="2:12" ht="10" customHeight="1">
      <c r="B21" s="2730"/>
      <c r="C21" s="2733"/>
      <c r="D21" s="2732"/>
      <c r="E21" s="2731"/>
      <c r="F21" s="2731"/>
      <c r="G21" s="2731"/>
      <c r="H21" s="2732"/>
      <c r="I21" s="2733"/>
      <c r="J21" s="2733"/>
      <c r="K21" s="2734"/>
    </row>
    <row r="22" spans="2:12" ht="10" customHeight="1">
      <c r="B22" s="2730"/>
      <c r="C22" s="2740" t="s">
        <v>1834</v>
      </c>
      <c r="D22" s="2740" t="s">
        <v>1809</v>
      </c>
      <c r="E22" s="2740" t="s">
        <v>1835</v>
      </c>
      <c r="F22" s="2740"/>
      <c r="G22" s="2731"/>
      <c r="H22" s="2732"/>
      <c r="I22" s="2733"/>
      <c r="J22" s="2731"/>
      <c r="K22" s="2734"/>
    </row>
    <row r="23" spans="2:12" ht="10" customHeight="1">
      <c r="B23" s="2730"/>
      <c r="C23" s="2740" t="s">
        <v>1836</v>
      </c>
      <c r="D23" s="2740" t="s">
        <v>1809</v>
      </c>
      <c r="E23" s="2740" t="s">
        <v>1837</v>
      </c>
      <c r="F23" s="2740"/>
      <c r="G23" s="2731"/>
      <c r="H23" s="2732"/>
      <c r="I23" s="2733"/>
      <c r="J23" s="2740" t="s">
        <v>1838</v>
      </c>
      <c r="K23" s="2734"/>
    </row>
    <row r="24" spans="2:12" ht="10" customHeight="1">
      <c r="B24" s="2730"/>
      <c r="C24" s="2744" t="s">
        <v>1839</v>
      </c>
      <c r="D24" s="2740" t="s">
        <v>1809</v>
      </c>
      <c r="E24" s="2740" t="s">
        <v>1840</v>
      </c>
      <c r="F24" s="2740"/>
      <c r="G24" s="2731"/>
      <c r="H24" s="2732"/>
      <c r="I24" s="2733"/>
      <c r="J24" s="2740" t="s">
        <v>1841</v>
      </c>
      <c r="K24" s="2734"/>
    </row>
    <row r="25" spans="2:12" ht="10" customHeight="1">
      <c r="B25" s="2730"/>
      <c r="C25" s="2744" t="s">
        <v>1842</v>
      </c>
      <c r="D25" s="2740" t="s">
        <v>1809</v>
      </c>
      <c r="E25" s="2740" t="s">
        <v>1843</v>
      </c>
      <c r="F25" s="2740"/>
      <c r="G25" s="2731"/>
      <c r="H25" s="2732"/>
      <c r="I25" s="2733"/>
      <c r="J25" s="2740"/>
      <c r="K25" s="2734"/>
      <c r="L25" s="2745"/>
    </row>
    <row r="26" spans="2:12" ht="10" customHeight="1">
      <c r="B26" s="2730"/>
      <c r="C26" s="2744" t="s">
        <v>1844</v>
      </c>
      <c r="D26" s="2740" t="s">
        <v>1809</v>
      </c>
      <c r="E26" s="2740" t="s">
        <v>1845</v>
      </c>
      <c r="F26" s="2740"/>
      <c r="G26" s="2731"/>
      <c r="H26" s="2732"/>
      <c r="I26" s="2732"/>
      <c r="J26" s="2739" t="s">
        <v>1821</v>
      </c>
      <c r="K26" s="2734"/>
      <c r="L26" s="2745"/>
    </row>
    <row r="27" spans="2:12" ht="10" customHeight="1">
      <c r="B27" s="2730"/>
      <c r="C27" s="2744" t="s">
        <v>1846</v>
      </c>
      <c r="D27" s="2740" t="s">
        <v>1809</v>
      </c>
      <c r="E27" s="2740" t="s">
        <v>1847</v>
      </c>
      <c r="F27" s="2740"/>
      <c r="G27" s="2731"/>
      <c r="H27" s="2732"/>
      <c r="I27" s="2732"/>
      <c r="J27" s="2743"/>
      <c r="K27" s="2734"/>
      <c r="L27" s="2745"/>
    </row>
    <row r="28" spans="2:12" ht="10" customHeight="1">
      <c r="B28" s="2730"/>
      <c r="C28" s="2744" t="s">
        <v>1848</v>
      </c>
      <c r="D28" s="2740" t="s">
        <v>1809</v>
      </c>
      <c r="E28" s="2740" t="s">
        <v>1849</v>
      </c>
      <c r="F28" s="2740"/>
      <c r="G28" s="2740" t="s">
        <v>1850</v>
      </c>
      <c r="H28" s="2732"/>
      <c r="I28" s="2740" t="s">
        <v>1809</v>
      </c>
      <c r="J28" s="2740" t="s">
        <v>1851</v>
      </c>
      <c r="K28" s="2734"/>
      <c r="L28" s="2745"/>
    </row>
    <row r="29" spans="2:12" ht="10" customHeight="1">
      <c r="B29" s="2730"/>
      <c r="C29" s="2744" t="s">
        <v>1852</v>
      </c>
      <c r="D29" s="2740" t="s">
        <v>1809</v>
      </c>
      <c r="E29" s="2740" t="s">
        <v>1853</v>
      </c>
      <c r="F29" s="2740"/>
      <c r="G29" s="2740" t="s">
        <v>1854</v>
      </c>
      <c r="H29" s="2732"/>
      <c r="I29" s="2740" t="s">
        <v>1809</v>
      </c>
      <c r="J29" s="2740" t="s">
        <v>1855</v>
      </c>
      <c r="K29" s="2734"/>
      <c r="L29" s="2745"/>
    </row>
    <row r="30" spans="2:12" ht="10" customHeight="1">
      <c r="B30" s="2730"/>
      <c r="C30" s="2744" t="s">
        <v>1856</v>
      </c>
      <c r="D30" s="2740" t="s">
        <v>1809</v>
      </c>
      <c r="E30" s="2740" t="s">
        <v>1857</v>
      </c>
      <c r="F30" s="2740"/>
      <c r="G30" s="2740" t="s">
        <v>1858</v>
      </c>
      <c r="H30" s="2732"/>
      <c r="I30" s="2740" t="s">
        <v>1809</v>
      </c>
      <c r="J30" s="2740" t="s">
        <v>1859</v>
      </c>
      <c r="K30" s="2734"/>
      <c r="L30" s="2745"/>
    </row>
    <row r="31" spans="2:12" ht="10" customHeight="1">
      <c r="B31" s="2730"/>
      <c r="C31" s="2744" t="s">
        <v>1860</v>
      </c>
      <c r="D31" s="2740" t="s">
        <v>1809</v>
      </c>
      <c r="E31" s="2740" t="s">
        <v>1861</v>
      </c>
      <c r="F31" s="2740"/>
      <c r="G31" s="2731"/>
      <c r="H31" s="2732"/>
      <c r="I31" s="2733"/>
      <c r="J31" s="2740" t="s">
        <v>1862</v>
      </c>
      <c r="K31" s="2734"/>
      <c r="L31" s="2745"/>
    </row>
    <row r="32" spans="2:12" ht="10" customHeight="1">
      <c r="B32" s="2730"/>
      <c r="C32" s="2744" t="s">
        <v>1863</v>
      </c>
      <c r="D32" s="2740" t="s">
        <v>1809</v>
      </c>
      <c r="E32" s="2740" t="s">
        <v>1864</v>
      </c>
      <c r="F32" s="2740"/>
      <c r="G32" s="2731"/>
      <c r="H32" s="2732"/>
      <c r="I32" s="2733"/>
      <c r="J32" s="2733"/>
      <c r="K32" s="2734"/>
      <c r="L32" s="2745"/>
    </row>
    <row r="33" spans="2:15" ht="10" customHeight="1">
      <c r="B33" s="2730"/>
      <c r="C33" s="2740"/>
      <c r="D33" s="2740"/>
      <c r="E33" s="2740"/>
      <c r="F33" s="2740"/>
      <c r="G33" s="2731"/>
      <c r="H33" s="2732"/>
      <c r="I33" s="2733"/>
      <c r="J33" s="2733"/>
      <c r="K33" s="2734"/>
      <c r="L33" s="2746" t="s">
        <v>1865</v>
      </c>
    </row>
    <row r="34" spans="2:15" ht="10" customHeight="1">
      <c r="B34" s="2730"/>
      <c r="C34" s="2731"/>
      <c r="D34" s="2732"/>
      <c r="E34" s="2733"/>
      <c r="F34" s="2733"/>
      <c r="G34" s="2740" t="s">
        <v>1866</v>
      </c>
      <c r="H34" s="2732"/>
      <c r="I34" s="2740"/>
      <c r="J34" s="2740" t="s">
        <v>1867</v>
      </c>
      <c r="K34" s="2734"/>
      <c r="L34" s="2746"/>
    </row>
    <row r="35" spans="2:15" ht="10" customHeight="1">
      <c r="B35" s="2730"/>
      <c r="C35" s="2731"/>
      <c r="D35" s="2732"/>
      <c r="E35" s="2739" t="s">
        <v>230</v>
      </c>
      <c r="F35" s="2733"/>
      <c r="G35" s="2740" t="s">
        <v>1868</v>
      </c>
      <c r="H35" s="2732"/>
      <c r="I35" s="2733"/>
      <c r="J35" s="2733"/>
      <c r="K35" s="2734"/>
      <c r="L35" s="2746"/>
      <c r="M35" s="2747"/>
      <c r="N35" s="2747"/>
      <c r="O35" s="2747"/>
    </row>
    <row r="36" spans="2:15" ht="10" customHeight="1">
      <c r="B36" s="2730"/>
      <c r="C36" s="2731"/>
      <c r="D36" s="2732"/>
      <c r="E36" s="2748"/>
      <c r="F36" s="2733"/>
      <c r="G36" s="2740" t="s">
        <v>1869</v>
      </c>
      <c r="H36" s="2732"/>
      <c r="I36" s="2733"/>
      <c r="J36" s="2733"/>
      <c r="K36" s="2734"/>
      <c r="L36" s="2746"/>
      <c r="M36" s="2747"/>
      <c r="N36" s="2747"/>
      <c r="O36" s="2747"/>
    </row>
    <row r="37" spans="2:15" ht="10" customHeight="1">
      <c r="B37" s="2730"/>
      <c r="C37" s="2731"/>
      <c r="D37" s="2732"/>
      <c r="E37" s="2733"/>
      <c r="F37" s="2733"/>
      <c r="G37" s="2740"/>
      <c r="H37" s="2732"/>
      <c r="I37" s="2733"/>
      <c r="J37" s="2733"/>
      <c r="K37" s="2734"/>
      <c r="L37" s="2746"/>
      <c r="M37" s="2747"/>
      <c r="N37" s="2747"/>
      <c r="O37" s="2747"/>
    </row>
    <row r="38" spans="2:15" ht="10" customHeight="1">
      <c r="B38" s="2730"/>
      <c r="C38" s="2740" t="s">
        <v>1870</v>
      </c>
      <c r="D38" s="2740" t="s">
        <v>1809</v>
      </c>
      <c r="E38" s="2740" t="s">
        <v>1871</v>
      </c>
      <c r="F38" s="2733"/>
      <c r="G38" s="2731"/>
      <c r="H38" s="2732"/>
      <c r="I38" s="2733"/>
      <c r="J38" s="2733"/>
      <c r="K38" s="2734"/>
      <c r="L38" s="2746"/>
      <c r="M38" s="2747"/>
      <c r="N38" s="2747"/>
      <c r="O38" s="2747"/>
    </row>
    <row r="39" spans="2:15" ht="10" customHeight="1">
      <c r="B39" s="2730"/>
      <c r="C39" s="2741"/>
      <c r="D39" s="2741"/>
      <c r="E39" s="2741"/>
      <c r="F39" s="2733"/>
      <c r="G39" s="2740" t="s">
        <v>1872</v>
      </c>
      <c r="H39" s="2732"/>
      <c r="I39" s="2740"/>
      <c r="J39" s="2740" t="s">
        <v>1873</v>
      </c>
      <c r="K39" s="2734"/>
      <c r="L39" s="2746"/>
      <c r="M39" s="2747"/>
      <c r="N39" s="2747"/>
      <c r="O39" s="2747"/>
    </row>
    <row r="40" spans="2:15" ht="10" customHeight="1">
      <c r="B40" s="2730"/>
      <c r="C40" s="2731"/>
      <c r="D40" s="2732"/>
      <c r="E40" s="2731"/>
      <c r="F40" s="2731"/>
      <c r="G40" s="2740" t="s">
        <v>1868</v>
      </c>
      <c r="H40" s="2732"/>
      <c r="I40" s="2733"/>
      <c r="J40" s="2733"/>
      <c r="K40" s="2734"/>
      <c r="L40" s="2746"/>
      <c r="M40" s="2747"/>
      <c r="N40" s="2747"/>
      <c r="O40" s="2747"/>
    </row>
    <row r="41" spans="2:15" ht="10" customHeight="1">
      <c r="B41" s="2730"/>
      <c r="C41" s="2731"/>
      <c r="D41" s="2732"/>
      <c r="E41" s="2731"/>
      <c r="F41" s="2731"/>
      <c r="G41" s="2740" t="s">
        <v>1874</v>
      </c>
      <c r="H41" s="2732"/>
      <c r="I41" s="2733"/>
      <c r="J41" s="2733"/>
      <c r="K41" s="2734"/>
      <c r="L41" s="2746"/>
      <c r="M41" s="2747"/>
      <c r="N41" s="2747"/>
      <c r="O41" s="2747"/>
    </row>
    <row r="42" spans="2:15" ht="10" customHeight="1">
      <c r="B42" s="2730"/>
      <c r="C42" s="2731"/>
      <c r="D42" s="2732"/>
      <c r="E42" s="2731"/>
      <c r="F42" s="2731"/>
      <c r="G42" s="2740"/>
      <c r="H42" s="2732"/>
      <c r="I42" s="2733"/>
      <c r="J42" s="2733"/>
      <c r="K42" s="2734"/>
      <c r="L42" s="2746"/>
      <c r="M42" s="2747"/>
      <c r="N42" s="2747"/>
      <c r="O42" s="2747"/>
    </row>
    <row r="43" spans="2:15" ht="10" customHeight="1">
      <c r="B43" s="2730"/>
      <c r="C43" s="2731"/>
      <c r="D43" s="2732"/>
      <c r="E43" s="2731"/>
      <c r="F43" s="2731"/>
      <c r="G43" s="2731"/>
      <c r="H43" s="2732"/>
      <c r="I43" s="2733"/>
      <c r="J43" s="2733"/>
      <c r="K43" s="2734"/>
      <c r="L43" s="2746"/>
      <c r="M43" s="2747"/>
      <c r="N43" s="2747"/>
      <c r="O43" s="2747"/>
    </row>
    <row r="44" spans="2:15" ht="10" customHeight="1">
      <c r="B44" s="2730"/>
      <c r="C44" s="2742"/>
      <c r="D44" s="2733"/>
      <c r="E44" s="2733"/>
      <c r="F44" s="2733"/>
      <c r="G44" s="2740" t="s">
        <v>1875</v>
      </c>
      <c r="H44" s="2732"/>
      <c r="I44" s="2740"/>
      <c r="J44" s="2740" t="s">
        <v>1876</v>
      </c>
      <c r="K44" s="2734"/>
      <c r="L44" s="2746"/>
      <c r="M44" s="2747"/>
      <c r="N44" s="2747"/>
      <c r="O44" s="2747"/>
    </row>
    <row r="45" spans="2:15" ht="10" customHeight="1">
      <c r="B45" s="2730"/>
      <c r="C45" s="2731"/>
      <c r="D45" s="2733"/>
      <c r="E45" s="2733"/>
      <c r="F45" s="2733"/>
      <c r="G45" s="2740" t="s">
        <v>1877</v>
      </c>
      <c r="H45" s="2732"/>
      <c r="I45" s="2733"/>
      <c r="J45" s="2733"/>
      <c r="K45" s="2734"/>
      <c r="L45" s="2746"/>
      <c r="M45" s="2747"/>
      <c r="N45" s="2747"/>
      <c r="O45" s="2747"/>
    </row>
    <row r="46" spans="2:15" ht="10" customHeight="1">
      <c r="B46" s="2730"/>
      <c r="C46" s="2733"/>
      <c r="D46" s="2733"/>
      <c r="E46" s="2733"/>
      <c r="F46" s="2733"/>
      <c r="G46" s="2740" t="s">
        <v>1878</v>
      </c>
      <c r="H46" s="2732"/>
      <c r="I46" s="2733"/>
      <c r="J46" s="2733"/>
      <c r="K46" s="2734"/>
      <c r="L46" s="2746"/>
      <c r="M46" s="2747"/>
      <c r="N46" s="2747"/>
      <c r="O46" s="2747"/>
    </row>
    <row r="47" spans="2:15" ht="10" customHeight="1">
      <c r="B47" s="2730"/>
      <c r="C47" s="2733"/>
      <c r="D47" s="2733"/>
      <c r="E47" s="2733"/>
      <c r="F47" s="2733"/>
      <c r="G47" s="2731"/>
      <c r="H47" s="2732"/>
      <c r="I47" s="2733"/>
      <c r="J47" s="2733"/>
      <c r="K47" s="2734"/>
      <c r="L47" s="2746"/>
      <c r="M47" s="2747"/>
      <c r="N47" s="2747"/>
      <c r="O47" s="2747"/>
    </row>
    <row r="48" spans="2:15" ht="10" customHeight="1">
      <c r="B48" s="2730"/>
      <c r="C48" s="2733"/>
      <c r="D48" s="2733"/>
      <c r="E48" s="2733"/>
      <c r="F48" s="2733"/>
      <c r="G48" s="2731"/>
      <c r="H48" s="2732"/>
      <c r="I48" s="2733"/>
      <c r="J48" s="2733"/>
      <c r="K48" s="2734"/>
      <c r="L48" s="2746"/>
      <c r="M48" s="2747"/>
      <c r="N48" s="2747"/>
      <c r="O48" s="2747"/>
    </row>
    <row r="49" spans="2:15" ht="10" customHeight="1" thickBot="1">
      <c r="B49" s="2749"/>
      <c r="C49" s="2750"/>
      <c r="D49" s="2750"/>
      <c r="E49" s="2750"/>
      <c r="F49" s="2750"/>
      <c r="G49" s="2751"/>
      <c r="H49" s="2752"/>
      <c r="I49" s="2750"/>
      <c r="J49" s="2750"/>
      <c r="K49" s="2753"/>
      <c r="L49" s="2746"/>
      <c r="M49" s="2747"/>
      <c r="N49" s="2747"/>
      <c r="O49" s="2747"/>
    </row>
    <row r="50" spans="2:15" ht="10" customHeight="1">
      <c r="G50" s="2754"/>
      <c r="H50" s="2755"/>
      <c r="L50" s="2747"/>
      <c r="M50" s="2747"/>
      <c r="N50" s="2747"/>
      <c r="O50" s="2747"/>
    </row>
    <row r="51" spans="2:15" ht="10" customHeight="1">
      <c r="G51" s="2754"/>
      <c r="H51" s="2755"/>
      <c r="L51" s="2747"/>
      <c r="M51" s="2747"/>
      <c r="N51" s="2747"/>
      <c r="O51" s="2747"/>
    </row>
    <row r="52" spans="2:15" ht="10" customHeight="1">
      <c r="G52" s="2754"/>
      <c r="H52" s="2755"/>
      <c r="L52" s="2747"/>
      <c r="M52" s="2747"/>
      <c r="N52" s="2747"/>
      <c r="O52" s="2747"/>
    </row>
    <row r="53" spans="2:15" ht="10" customHeight="1">
      <c r="G53" s="2754"/>
      <c r="H53" s="2755"/>
      <c r="L53" s="2747"/>
      <c r="M53" s="2747"/>
      <c r="N53" s="2747"/>
      <c r="O53" s="2747"/>
    </row>
    <row r="54" spans="2:15" ht="10" customHeight="1">
      <c r="G54" s="2754"/>
      <c r="H54" s="2755"/>
      <c r="L54" s="2747"/>
      <c r="M54" s="2747"/>
      <c r="N54" s="2747"/>
      <c r="O54" s="2747"/>
    </row>
    <row r="55" spans="2:15" ht="10" customHeight="1">
      <c r="C55" s="2754"/>
      <c r="D55" s="2755"/>
      <c r="E55" s="2754"/>
      <c r="F55" s="2754"/>
      <c r="G55" s="2754"/>
      <c r="H55" s="2755"/>
      <c r="L55" s="2747"/>
      <c r="M55" s="2747"/>
      <c r="N55" s="2747"/>
      <c r="O55" s="2747"/>
    </row>
    <row r="56" spans="2:15" ht="10" customHeight="1">
      <c r="C56" s="2756"/>
      <c r="G56" s="2754"/>
      <c r="H56" s="2755"/>
      <c r="L56" s="2747"/>
      <c r="M56" s="2747"/>
      <c r="N56" s="2747"/>
      <c r="O56" s="2747"/>
    </row>
    <row r="57" spans="2:15" ht="10" customHeight="1">
      <c r="C57" s="2754"/>
      <c r="G57" s="2754"/>
      <c r="H57" s="2755"/>
      <c r="L57" s="2747"/>
      <c r="M57" s="2747"/>
      <c r="N57" s="2747"/>
      <c r="O57" s="2747"/>
    </row>
    <row r="58" spans="2:15" ht="10" customHeight="1">
      <c r="G58" s="2754"/>
      <c r="H58" s="2755"/>
      <c r="L58" s="2747"/>
      <c r="M58" s="2747"/>
      <c r="N58" s="2747"/>
      <c r="O58" s="2747"/>
    </row>
    <row r="59" spans="2:15" ht="10" customHeight="1">
      <c r="G59" s="2754"/>
      <c r="H59" s="2755"/>
      <c r="L59" s="2747"/>
      <c r="M59" s="2747"/>
      <c r="N59" s="2747"/>
      <c r="O59" s="2747"/>
    </row>
    <row r="60" spans="2:15" ht="10" customHeight="1">
      <c r="G60" s="2754"/>
      <c r="H60" s="2755"/>
      <c r="L60" s="2747"/>
      <c r="M60" s="2747"/>
      <c r="N60" s="2747"/>
      <c r="O60" s="2747"/>
    </row>
    <row r="61" spans="2:15" ht="10" customHeight="1">
      <c r="G61" s="2754"/>
      <c r="H61" s="2755"/>
    </row>
    <row r="62" spans="2:15" ht="10" customHeight="1">
      <c r="G62" s="2754"/>
      <c r="H62" s="2755"/>
    </row>
    <row r="63" spans="2:15" ht="10" customHeight="1">
      <c r="G63" s="2754"/>
      <c r="H63" s="2755"/>
    </row>
    <row r="64" spans="2:15" ht="10" customHeight="1">
      <c r="G64" s="2754"/>
      <c r="H64" s="2755"/>
    </row>
    <row r="65" spans="3:8" ht="10" customHeight="1">
      <c r="G65" s="2754"/>
      <c r="H65" s="2755"/>
    </row>
    <row r="66" spans="3:8" ht="10" customHeight="1">
      <c r="G66" s="2754"/>
      <c r="H66" s="2755"/>
    </row>
    <row r="67" spans="3:8" ht="10" customHeight="1">
      <c r="G67" s="2754"/>
      <c r="H67" s="2755"/>
    </row>
    <row r="68" spans="3:8" ht="10" customHeight="1">
      <c r="G68" s="2754"/>
      <c r="H68" s="2755"/>
    </row>
    <row r="69" spans="3:8" ht="10" customHeight="1">
      <c r="C69" s="2754"/>
      <c r="D69" s="2755"/>
      <c r="E69" s="2754"/>
      <c r="F69" s="2754"/>
      <c r="G69" s="2754"/>
      <c r="H69" s="2755"/>
    </row>
    <row r="70" spans="3:8" ht="10" customHeight="1">
      <c r="C70" s="2754"/>
      <c r="D70" s="2755"/>
      <c r="E70" s="2754"/>
      <c r="F70" s="2754"/>
      <c r="G70" s="2754"/>
      <c r="H70" s="2755"/>
    </row>
    <row r="71" spans="3:8" ht="10" customHeight="1">
      <c r="C71" s="2756" t="s">
        <v>1879</v>
      </c>
      <c r="D71" s="2755"/>
      <c r="E71" s="2757" t="s">
        <v>1880</v>
      </c>
      <c r="F71" s="2757"/>
      <c r="G71" s="2754"/>
      <c r="H71" s="2755"/>
    </row>
    <row r="72" spans="3:8" ht="10" customHeight="1">
      <c r="C72" s="2755"/>
      <c r="D72" s="2755"/>
      <c r="E72" s="2755"/>
      <c r="F72" s="2755"/>
      <c r="G72" s="2755"/>
      <c r="H72" s="2755"/>
    </row>
    <row r="73" spans="3:8" ht="10" customHeight="1">
      <c r="C73" s="2758" t="s">
        <v>1881</v>
      </c>
      <c r="D73" s="2758" t="s">
        <v>1809</v>
      </c>
      <c r="E73" s="2758" t="s">
        <v>1882</v>
      </c>
      <c r="F73" s="2758"/>
      <c r="G73" s="2755"/>
      <c r="H73" s="2755"/>
    </row>
    <row r="74" spans="3:8" ht="10" customHeight="1">
      <c r="C74" s="2758"/>
      <c r="D74" s="2758"/>
      <c r="E74" s="2758"/>
      <c r="F74" s="2758"/>
      <c r="G74" s="2755"/>
      <c r="H74" s="2755"/>
    </row>
    <row r="75" spans="3:8" ht="10" customHeight="1">
      <c r="C75" s="2758"/>
      <c r="D75" s="2758"/>
      <c r="E75" s="2758"/>
      <c r="F75" s="2758"/>
      <c r="G75" s="2755"/>
      <c r="H75" s="2755"/>
    </row>
    <row r="76" spans="3:8" ht="10" customHeight="1">
      <c r="C76" s="2758"/>
      <c r="D76" s="2758"/>
      <c r="E76" s="2758"/>
      <c r="F76" s="2758"/>
      <c r="G76" s="2755"/>
      <c r="H76" s="2755"/>
    </row>
    <row r="77" spans="3:8" ht="10" customHeight="1">
      <c r="C77" s="2758"/>
      <c r="D77" s="2758"/>
      <c r="E77" s="2758"/>
      <c r="F77" s="2758"/>
      <c r="G77" s="2755"/>
      <c r="H77" s="2755"/>
    </row>
    <row r="78" spans="3:8" ht="10" customHeight="1">
      <c r="C78" s="2758"/>
      <c r="D78" s="2758"/>
      <c r="E78" s="2758"/>
      <c r="F78" s="2758"/>
      <c r="G78" s="2755"/>
      <c r="H78" s="2755"/>
    </row>
    <row r="79" spans="3:8" ht="10" customHeight="1" thickBot="1">
      <c r="C79" s="2759"/>
      <c r="D79" s="2759"/>
      <c r="E79" s="2759"/>
      <c r="F79" s="2759"/>
      <c r="G79" s="2759"/>
      <c r="H79" s="2755"/>
    </row>
    <row r="80" spans="3:8" ht="12.75" customHeight="1">
      <c r="C80" s="2755"/>
      <c r="D80" s="2755"/>
      <c r="E80" s="2758" t="s">
        <v>1200</v>
      </c>
      <c r="F80" s="2758"/>
      <c r="G80" s="2758"/>
      <c r="H80" s="2755"/>
    </row>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spans="10:11" ht="9" customHeight="1"/>
    <row r="98" spans="10:11" ht="9" customHeight="1"/>
    <row r="99" spans="10:11" ht="9" customHeight="1"/>
    <row r="102" spans="10:11">
      <c r="J102" s="2760"/>
      <c r="K102" s="2760"/>
    </row>
    <row r="103" spans="10:11">
      <c r="K103" s="2760"/>
    </row>
    <row r="104" spans="10:11">
      <c r="K104" s="2760"/>
    </row>
    <row r="105" spans="10:11">
      <c r="K105" s="2760"/>
    </row>
    <row r="106" spans="10:11">
      <c r="J106" s="2760"/>
      <c r="K106" s="2760"/>
    </row>
    <row r="107" spans="10:11">
      <c r="K107" s="2760"/>
    </row>
    <row r="108" spans="10:11">
      <c r="K108" s="2760"/>
    </row>
    <row r="109" spans="10:11">
      <c r="J109" s="2760"/>
      <c r="K109" s="2760"/>
    </row>
    <row r="110" spans="10:11">
      <c r="K110" s="2760"/>
    </row>
    <row r="111" spans="10:11">
      <c r="J111" s="2760"/>
      <c r="K111" s="2760"/>
    </row>
    <row r="112" spans="10:11">
      <c r="K112" s="2760"/>
    </row>
    <row r="130" spans="18:18">
      <c r="R130" s="2761"/>
    </row>
    <row r="158" spans="16:16">
      <c r="P158" s="2761"/>
    </row>
    <row r="159" spans="16:16">
      <c r="P159" s="2761"/>
    </row>
  </sheetData>
  <mergeCells count="1">
    <mergeCell ref="L33:L49"/>
  </mergeCells>
  <printOptions horizontalCentered="1" verticalCentered="1"/>
  <pageMargins left="0" right="0.3" top="0.5" bottom="0.5" header="0" footer="0"/>
  <pageSetup orientation="landscape" horizontalDpi="4294967293" verticalDpi="300" r:id="rId1"/>
  <headerFooter alignWithMargins="0"/>
  <drawing r:id="rId2"/>
</worksheet>
</file>

<file path=xl/worksheets/sheet51.xml><?xml version="1.0" encoding="utf-8"?>
<worksheet xmlns="http://schemas.openxmlformats.org/spreadsheetml/2006/main" xmlns:r="http://schemas.openxmlformats.org/officeDocument/2006/relationships">
  <sheetPr>
    <tabColor rgb="FF92D050"/>
    <pageSetUpPr fitToPage="1"/>
  </sheetPr>
  <dimension ref="A2:M51"/>
  <sheetViews>
    <sheetView showGridLines="0" zoomScale="75" zoomScaleNormal="50" workbookViewId="0"/>
  </sheetViews>
  <sheetFormatPr defaultColWidth="16.36328125" defaultRowHeight="15.5"/>
  <cols>
    <col min="1" max="1" width="4.36328125" style="2765" customWidth="1"/>
    <col min="2" max="2" width="5.81640625" style="2765" customWidth="1"/>
    <col min="3" max="3" width="7.7265625" style="2765" customWidth="1"/>
    <col min="4" max="4" width="62.54296875" style="2765" customWidth="1"/>
    <col min="5" max="5" width="13.90625" style="2765" customWidth="1"/>
    <col min="6" max="6" width="17.81640625" style="2765" customWidth="1"/>
    <col min="7" max="11" width="14.26953125" style="2765" customWidth="1"/>
    <col min="12" max="13" width="5.81640625" style="2765" customWidth="1"/>
    <col min="14" max="14" width="5.7265625" style="2765" customWidth="1"/>
    <col min="15" max="16384" width="16.36328125" style="2765"/>
  </cols>
  <sheetData>
    <row r="2" spans="1:13" s="2762" customFormat="1" ht="16.899999999999999" customHeight="1">
      <c r="D2" s="2763"/>
      <c r="E2" s="2763"/>
      <c r="F2" s="2763"/>
      <c r="G2" s="2764"/>
      <c r="H2" s="2763"/>
      <c r="I2" s="2763"/>
      <c r="J2" s="2763"/>
      <c r="K2" s="2763"/>
      <c r="L2" s="2763"/>
      <c r="M2" s="2763"/>
    </row>
    <row r="3" spans="1:13" ht="16" thickBot="1"/>
    <row r="4" spans="1:13" ht="16.899999999999999" customHeight="1">
      <c r="A4" s="2766" t="s">
        <v>195</v>
      </c>
      <c r="B4" s="2767"/>
      <c r="C4" s="2768"/>
      <c r="D4" s="2768"/>
      <c r="E4" s="2768"/>
      <c r="F4" s="2768"/>
      <c r="G4" s="2768"/>
      <c r="H4" s="2768"/>
      <c r="I4" s="2768"/>
      <c r="J4" s="2768"/>
      <c r="K4" s="2768"/>
      <c r="L4" s="2769"/>
      <c r="M4" s="2770" t="s">
        <v>1865</v>
      </c>
    </row>
    <row r="5" spans="1:13" ht="16.899999999999999" customHeight="1">
      <c r="A5" s="2766"/>
      <c r="B5" s="2771" t="s">
        <v>1883</v>
      </c>
      <c r="C5" s="2772"/>
      <c r="D5" s="2772"/>
      <c r="E5" s="2772"/>
      <c r="F5" s="2772"/>
      <c r="G5" s="2772"/>
      <c r="H5" s="2772"/>
      <c r="I5" s="2772"/>
      <c r="J5" s="2772"/>
      <c r="K5" s="2772"/>
      <c r="L5" s="2773"/>
      <c r="M5" s="2770"/>
    </row>
    <row r="6" spans="1:13" ht="16.899999999999999" customHeight="1">
      <c r="A6" s="2766"/>
      <c r="B6" s="2774" t="s">
        <v>1884</v>
      </c>
      <c r="C6" s="2775"/>
      <c r="D6" s="2775"/>
      <c r="E6" s="2775"/>
      <c r="F6" s="2775"/>
      <c r="G6" s="2775"/>
      <c r="H6" s="2775"/>
      <c r="I6" s="2775"/>
      <c r="J6" s="2775"/>
      <c r="K6" s="2775"/>
      <c r="L6" s="2776"/>
      <c r="M6" s="2770"/>
    </row>
    <row r="7" spans="1:13" ht="16.899999999999999" customHeight="1">
      <c r="A7" s="2766"/>
      <c r="B7" s="2777"/>
      <c r="C7" s="2778"/>
      <c r="D7" s="2778"/>
      <c r="E7" s="2778"/>
      <c r="F7" s="2778"/>
      <c r="G7" s="2778"/>
      <c r="H7" s="2778"/>
      <c r="I7" s="2778"/>
      <c r="J7" s="2778"/>
      <c r="K7" s="2778"/>
      <c r="L7" s="2776"/>
      <c r="M7" s="2770"/>
    </row>
    <row r="8" spans="1:13" ht="16.899999999999999" customHeight="1">
      <c r="A8" s="2766"/>
      <c r="B8" s="2779" t="s">
        <v>1885</v>
      </c>
      <c r="C8" s="2780"/>
      <c r="D8" s="2778"/>
      <c r="E8" s="2778"/>
      <c r="F8" s="2778"/>
      <c r="G8" s="2778"/>
      <c r="H8" s="2778"/>
      <c r="I8" s="2778"/>
      <c r="J8" s="2778"/>
      <c r="K8" s="2778"/>
      <c r="L8" s="2776"/>
      <c r="M8" s="2770"/>
    </row>
    <row r="9" spans="1:13" ht="16.899999999999999" customHeight="1">
      <c r="A9" s="2766"/>
      <c r="B9" s="2781" t="s">
        <v>1886</v>
      </c>
      <c r="C9" s="2782"/>
      <c r="D9" s="2778"/>
      <c r="E9" s="2778"/>
      <c r="F9" s="2778"/>
      <c r="G9" s="2778"/>
      <c r="H9" s="2778"/>
      <c r="I9" s="2778"/>
      <c r="J9" s="2778"/>
      <c r="K9" s="2778"/>
      <c r="L9" s="2776"/>
      <c r="M9" s="2770"/>
    </row>
    <row r="10" spans="1:13" ht="16.899999999999999" customHeight="1">
      <c r="A10" s="2766"/>
      <c r="B10" s="2783"/>
      <c r="C10" s="2784"/>
      <c r="D10" s="2784"/>
      <c r="E10" s="2763"/>
      <c r="F10" s="2763"/>
      <c r="G10" s="2763"/>
      <c r="H10" s="2763"/>
      <c r="I10" s="2763"/>
      <c r="J10" s="2763"/>
      <c r="K10" s="2784"/>
      <c r="L10" s="2785"/>
      <c r="M10" s="2770"/>
    </row>
    <row r="11" spans="1:13" ht="16.899999999999999" customHeight="1">
      <c r="A11" s="2766"/>
      <c r="B11" s="2786"/>
      <c r="C11" s="2787"/>
      <c r="D11" s="2788"/>
      <c r="E11" s="2789"/>
      <c r="F11" s="2790" t="s">
        <v>1887</v>
      </c>
      <c r="G11" s="2791" t="s">
        <v>1200</v>
      </c>
      <c r="H11" s="2792"/>
      <c r="I11" s="2793" t="s">
        <v>982</v>
      </c>
      <c r="J11" s="2794"/>
      <c r="K11" s="2792"/>
      <c r="L11" s="2795"/>
      <c r="M11" s="2770"/>
    </row>
    <row r="12" spans="1:13" ht="16.899999999999999" customHeight="1">
      <c r="A12" s="2766"/>
      <c r="B12" s="2796"/>
      <c r="C12" s="2797"/>
      <c r="D12" s="2798"/>
      <c r="E12" s="2799" t="s">
        <v>1888</v>
      </c>
      <c r="F12" s="2800" t="s">
        <v>1889</v>
      </c>
      <c r="G12" s="2801" t="s">
        <v>1890</v>
      </c>
      <c r="H12" s="2763"/>
      <c r="I12" s="2801" t="s">
        <v>1891</v>
      </c>
      <c r="J12" s="2802"/>
      <c r="K12" s="2763"/>
      <c r="L12" s="2803"/>
      <c r="M12" s="2770"/>
    </row>
    <row r="13" spans="1:13" ht="16.899999999999999" customHeight="1">
      <c r="A13" s="2766"/>
      <c r="B13" s="2796" t="s">
        <v>704</v>
      </c>
      <c r="C13" s="2804" t="s">
        <v>637</v>
      </c>
      <c r="D13" s="2801" t="s">
        <v>1892</v>
      </c>
      <c r="E13" s="2799" t="s">
        <v>1893</v>
      </c>
      <c r="F13" s="2800" t="s">
        <v>1894</v>
      </c>
      <c r="G13" s="2801" t="s">
        <v>1895</v>
      </c>
      <c r="H13" s="2800" t="s">
        <v>1896</v>
      </c>
      <c r="I13" s="2801" t="s">
        <v>1897</v>
      </c>
      <c r="J13" s="2805" t="s">
        <v>23</v>
      </c>
      <c r="K13" s="2800" t="s">
        <v>982</v>
      </c>
      <c r="L13" s="2803" t="s">
        <v>704</v>
      </c>
      <c r="M13" s="2770"/>
    </row>
    <row r="14" spans="1:13" ht="16.899999999999999" customHeight="1">
      <c r="A14" s="2806"/>
      <c r="B14" s="2796" t="s">
        <v>1898</v>
      </c>
      <c r="C14" s="2804" t="s">
        <v>638</v>
      </c>
      <c r="D14" s="2801" t="s">
        <v>756</v>
      </c>
      <c r="E14" s="2799" t="s">
        <v>757</v>
      </c>
      <c r="F14" s="2800" t="s">
        <v>640</v>
      </c>
      <c r="G14" s="2801" t="s">
        <v>641</v>
      </c>
      <c r="H14" s="2800" t="s">
        <v>642</v>
      </c>
      <c r="I14" s="2801" t="s">
        <v>643</v>
      </c>
      <c r="J14" s="2805" t="s">
        <v>644</v>
      </c>
      <c r="K14" s="2800" t="s">
        <v>645</v>
      </c>
      <c r="L14" s="2803" t="s">
        <v>1898</v>
      </c>
      <c r="M14" s="2770"/>
    </row>
    <row r="15" spans="1:13" s="2807" customFormat="1" ht="16.899999999999999" customHeight="1" thickBot="1">
      <c r="B15" s="2808"/>
      <c r="C15" s="2809"/>
      <c r="D15" s="2810"/>
      <c r="E15" s="2811"/>
      <c r="F15" s="2812"/>
      <c r="G15" s="2813"/>
      <c r="H15" s="2812"/>
      <c r="I15" s="2813"/>
      <c r="J15" s="2805"/>
      <c r="K15" s="2800"/>
      <c r="L15" s="2814"/>
      <c r="M15" s="2770"/>
    </row>
    <row r="16" spans="1:13" ht="16.899999999999999" customHeight="1">
      <c r="B16" s="2815"/>
      <c r="C16" s="2816"/>
      <c r="D16" s="2817" t="s">
        <v>1899</v>
      </c>
      <c r="E16" s="2818"/>
      <c r="F16" s="2819"/>
      <c r="G16" s="2819"/>
      <c r="H16" s="2819"/>
      <c r="I16" s="2819"/>
      <c r="J16" s="2819"/>
      <c r="K16" s="2819"/>
      <c r="L16" s="2820"/>
      <c r="M16" s="2821"/>
    </row>
    <row r="17" spans="1:13" ht="16.899999999999999" customHeight="1">
      <c r="B17" s="2815"/>
      <c r="C17" s="2816"/>
      <c r="D17" s="2817" t="s">
        <v>1900</v>
      </c>
      <c r="E17" s="2822"/>
      <c r="F17" s="2823"/>
      <c r="G17" s="2823"/>
      <c r="H17" s="2823"/>
      <c r="I17" s="2824"/>
      <c r="J17" s="2824"/>
      <c r="K17" s="2825"/>
      <c r="L17" s="2803"/>
    </row>
    <row r="18" spans="1:13" ht="16.899999999999999" customHeight="1">
      <c r="B18" s="2815" t="s">
        <v>983</v>
      </c>
      <c r="C18" s="2816"/>
      <c r="D18" s="2817" t="s">
        <v>1901</v>
      </c>
      <c r="E18" s="2826">
        <v>857</v>
      </c>
      <c r="F18" s="2827">
        <v>330</v>
      </c>
      <c r="G18" s="2827">
        <v>781</v>
      </c>
      <c r="H18" s="2827">
        <v>452</v>
      </c>
      <c r="I18" s="2828">
        <f>SUM(E18:H18)</f>
        <v>2420</v>
      </c>
      <c r="J18" s="2828">
        <v>0</v>
      </c>
      <c r="K18" s="2828">
        <f>SUM(I18:J18)</f>
        <v>2420</v>
      </c>
      <c r="L18" s="2803" t="s">
        <v>983</v>
      </c>
    </row>
    <row r="19" spans="1:13" ht="16.899999999999999" customHeight="1">
      <c r="B19" s="2829" t="s">
        <v>971</v>
      </c>
      <c r="C19" s="2830"/>
      <c r="D19" s="2831" t="s">
        <v>1902</v>
      </c>
      <c r="E19" s="2826">
        <v>773</v>
      </c>
      <c r="F19" s="2827">
        <v>119</v>
      </c>
      <c r="G19" s="2827">
        <v>481</v>
      </c>
      <c r="H19" s="2827">
        <v>135</v>
      </c>
      <c r="I19" s="2832">
        <f t="shared" ref="I19:I47" si="0">SUM(E19:H19)</f>
        <v>1508</v>
      </c>
      <c r="J19" s="2832">
        <v>0</v>
      </c>
      <c r="K19" s="2832">
        <f t="shared" ref="K19:K47" si="1">SUM(I19:J19)</f>
        <v>1508</v>
      </c>
      <c r="L19" s="2833" t="s">
        <v>971</v>
      </c>
    </row>
    <row r="20" spans="1:13" ht="16.899999999999999" customHeight="1">
      <c r="B20" s="2829" t="s">
        <v>984</v>
      </c>
      <c r="C20" s="2830"/>
      <c r="D20" s="2831" t="s">
        <v>1903</v>
      </c>
      <c r="E20" s="2826">
        <v>2358</v>
      </c>
      <c r="F20" s="2827">
        <v>83</v>
      </c>
      <c r="G20" s="2827">
        <v>1811</v>
      </c>
      <c r="H20" s="2827">
        <v>396</v>
      </c>
      <c r="I20" s="2832">
        <f t="shared" si="0"/>
        <v>4648</v>
      </c>
      <c r="J20" s="2832">
        <v>0</v>
      </c>
      <c r="K20" s="2832">
        <f t="shared" si="1"/>
        <v>4648</v>
      </c>
      <c r="L20" s="2833" t="s">
        <v>984</v>
      </c>
    </row>
    <row r="21" spans="1:13" ht="16.899999999999999" customHeight="1">
      <c r="B21" s="2829" t="s">
        <v>762</v>
      </c>
      <c r="C21" s="2830"/>
      <c r="D21" s="2831" t="s">
        <v>1904</v>
      </c>
      <c r="E21" s="2826">
        <v>508</v>
      </c>
      <c r="F21" s="2827">
        <v>104</v>
      </c>
      <c r="G21" s="2827">
        <v>647</v>
      </c>
      <c r="H21" s="2827">
        <v>173</v>
      </c>
      <c r="I21" s="2832">
        <f t="shared" si="0"/>
        <v>1432</v>
      </c>
      <c r="J21" s="2832">
        <v>0</v>
      </c>
      <c r="K21" s="2832">
        <f t="shared" si="1"/>
        <v>1432</v>
      </c>
      <c r="L21" s="2833" t="s">
        <v>762</v>
      </c>
    </row>
    <row r="22" spans="1:13" ht="16.899999999999999" customHeight="1">
      <c r="A22" s="2834"/>
      <c r="B22" s="2829" t="s">
        <v>985</v>
      </c>
      <c r="C22" s="2830"/>
      <c r="D22" s="2831" t="s">
        <v>1905</v>
      </c>
      <c r="E22" s="2826">
        <v>5212</v>
      </c>
      <c r="F22" s="2827">
        <v>335</v>
      </c>
      <c r="G22" s="2827">
        <v>3932</v>
      </c>
      <c r="H22" s="2827">
        <v>715</v>
      </c>
      <c r="I22" s="2832">
        <f t="shared" si="0"/>
        <v>10194</v>
      </c>
      <c r="J22" s="2832">
        <v>0</v>
      </c>
      <c r="K22" s="2832">
        <f t="shared" si="1"/>
        <v>10194</v>
      </c>
      <c r="L22" s="2833" t="s">
        <v>985</v>
      </c>
    </row>
    <row r="23" spans="1:13" ht="16.899999999999999" customHeight="1">
      <c r="A23" s="2834"/>
      <c r="B23" s="2829"/>
      <c r="C23" s="2830"/>
      <c r="D23" s="2831" t="s">
        <v>1906</v>
      </c>
      <c r="E23" s="2835"/>
      <c r="F23" s="2836"/>
      <c r="G23" s="2836"/>
      <c r="H23" s="2836"/>
      <c r="I23" s="2837"/>
      <c r="J23" s="2837"/>
      <c r="K23" s="2837"/>
      <c r="L23" s="2833"/>
    </row>
    <row r="24" spans="1:13" ht="16.899999999999999" customHeight="1">
      <c r="A24" s="2834"/>
      <c r="B24" s="2815" t="s">
        <v>986</v>
      </c>
      <c r="C24" s="2816"/>
      <c r="D24" s="2817" t="s">
        <v>1907</v>
      </c>
      <c r="E24" s="2826">
        <v>33934</v>
      </c>
      <c r="F24" s="2827">
        <v>6689</v>
      </c>
      <c r="G24" s="2827">
        <v>13668</v>
      </c>
      <c r="H24" s="2827">
        <v>1514</v>
      </c>
      <c r="I24" s="2828">
        <f t="shared" si="0"/>
        <v>55805</v>
      </c>
      <c r="J24" s="2828">
        <v>0</v>
      </c>
      <c r="K24" s="2828">
        <f t="shared" si="1"/>
        <v>55805</v>
      </c>
      <c r="L24" s="2803" t="s">
        <v>986</v>
      </c>
      <c r="M24" s="2838"/>
    </row>
    <row r="25" spans="1:13" ht="16.899999999999999" customHeight="1">
      <c r="A25" s="2834"/>
      <c r="B25" s="2829" t="s">
        <v>987</v>
      </c>
      <c r="C25" s="2830"/>
      <c r="D25" s="2831" t="s">
        <v>1908</v>
      </c>
      <c r="E25" s="2826">
        <v>10049</v>
      </c>
      <c r="F25" s="2827">
        <v>1747</v>
      </c>
      <c r="G25" s="2827">
        <v>3994</v>
      </c>
      <c r="H25" s="2827">
        <v>449</v>
      </c>
      <c r="I25" s="2832">
        <f t="shared" si="0"/>
        <v>16239</v>
      </c>
      <c r="J25" s="2832">
        <v>0</v>
      </c>
      <c r="K25" s="2832">
        <f t="shared" si="1"/>
        <v>16239</v>
      </c>
      <c r="L25" s="2833" t="s">
        <v>987</v>
      </c>
      <c r="M25" s="2838"/>
    </row>
    <row r="26" spans="1:13" ht="16.899999999999999" customHeight="1">
      <c r="A26" s="2834"/>
      <c r="B26" s="2829" t="s">
        <v>668</v>
      </c>
      <c r="C26" s="2830"/>
      <c r="D26" s="2831" t="s">
        <v>1909</v>
      </c>
      <c r="E26" s="2826">
        <v>0</v>
      </c>
      <c r="F26" s="2827">
        <v>0</v>
      </c>
      <c r="G26" s="2827">
        <v>0</v>
      </c>
      <c r="H26" s="2827">
        <v>0</v>
      </c>
      <c r="I26" s="2832">
        <f t="shared" si="0"/>
        <v>0</v>
      </c>
      <c r="J26" s="2832">
        <v>0</v>
      </c>
      <c r="K26" s="2832">
        <f t="shared" si="1"/>
        <v>0</v>
      </c>
      <c r="L26" s="2833" t="s">
        <v>668</v>
      </c>
      <c r="M26" s="2838"/>
    </row>
    <row r="27" spans="1:13" ht="16.899999999999999" customHeight="1">
      <c r="A27" s="2834"/>
      <c r="B27" s="2829" t="s">
        <v>988</v>
      </c>
      <c r="C27" s="2830"/>
      <c r="D27" s="2831" t="s">
        <v>1910</v>
      </c>
      <c r="E27" s="2826">
        <v>0</v>
      </c>
      <c r="F27" s="2827">
        <v>0</v>
      </c>
      <c r="G27" s="2827">
        <v>0</v>
      </c>
      <c r="H27" s="2827">
        <v>0</v>
      </c>
      <c r="I27" s="2832">
        <f t="shared" si="0"/>
        <v>0</v>
      </c>
      <c r="J27" s="2832">
        <v>0</v>
      </c>
      <c r="K27" s="2832">
        <f t="shared" si="1"/>
        <v>0</v>
      </c>
      <c r="L27" s="2833" t="s">
        <v>988</v>
      </c>
      <c r="M27" s="2838"/>
    </row>
    <row r="28" spans="1:13" ht="16.899999999999999" customHeight="1">
      <c r="A28" s="2834"/>
      <c r="B28" s="2839" t="s">
        <v>989</v>
      </c>
      <c r="C28" s="2840"/>
      <c r="D28" s="2841" t="s">
        <v>1911</v>
      </c>
      <c r="E28" s="2826">
        <v>5530</v>
      </c>
      <c r="F28" s="2827">
        <v>1598</v>
      </c>
      <c r="G28" s="2827">
        <v>1059</v>
      </c>
      <c r="H28" s="2827">
        <v>1269</v>
      </c>
      <c r="I28" s="2832">
        <f t="shared" si="0"/>
        <v>9456</v>
      </c>
      <c r="J28" s="2832">
        <v>0</v>
      </c>
      <c r="K28" s="2832">
        <f t="shared" si="1"/>
        <v>9456</v>
      </c>
      <c r="L28" s="2842" t="s">
        <v>989</v>
      </c>
      <c r="M28" s="2838"/>
    </row>
    <row r="29" spans="1:13" ht="16.899999999999999" customHeight="1">
      <c r="A29" s="2834"/>
      <c r="B29" s="2815" t="s">
        <v>990</v>
      </c>
      <c r="C29" s="2816"/>
      <c r="D29" s="2817" t="s">
        <v>1912</v>
      </c>
      <c r="E29" s="2826">
        <v>26</v>
      </c>
      <c r="F29" s="2827">
        <v>8</v>
      </c>
      <c r="G29" s="2827">
        <v>14</v>
      </c>
      <c r="H29" s="2827">
        <v>6</v>
      </c>
      <c r="I29" s="2832">
        <f t="shared" si="0"/>
        <v>54</v>
      </c>
      <c r="J29" s="2832">
        <v>0</v>
      </c>
      <c r="K29" s="2832">
        <f t="shared" si="1"/>
        <v>54</v>
      </c>
      <c r="L29" s="2803" t="s">
        <v>990</v>
      </c>
      <c r="M29" s="2838"/>
    </row>
    <row r="30" spans="1:13" ht="16.899999999999999" customHeight="1">
      <c r="A30" s="2834"/>
      <c r="B30" s="2829" t="s">
        <v>991</v>
      </c>
      <c r="C30" s="2830"/>
      <c r="D30" s="2831" t="s">
        <v>1913</v>
      </c>
      <c r="E30" s="2826">
        <v>1676</v>
      </c>
      <c r="F30" s="2827">
        <v>323</v>
      </c>
      <c r="G30" s="2827">
        <v>0</v>
      </c>
      <c r="H30" s="2827">
        <v>273</v>
      </c>
      <c r="I30" s="2832">
        <f t="shared" si="0"/>
        <v>2272</v>
      </c>
      <c r="J30" s="2832">
        <v>0</v>
      </c>
      <c r="K30" s="2832">
        <f t="shared" si="1"/>
        <v>2272</v>
      </c>
      <c r="L30" s="2833" t="s">
        <v>991</v>
      </c>
      <c r="M30" s="2838"/>
    </row>
    <row r="31" spans="1:13" ht="16.899999999999999" customHeight="1">
      <c r="A31" s="2834"/>
      <c r="B31" s="2829" t="s">
        <v>992</v>
      </c>
      <c r="C31" s="2830"/>
      <c r="D31" s="2831" t="s">
        <v>1914</v>
      </c>
      <c r="E31" s="2826">
        <v>528</v>
      </c>
      <c r="F31" s="2827">
        <v>93</v>
      </c>
      <c r="G31" s="2827">
        <v>0</v>
      </c>
      <c r="H31" s="2827">
        <v>96</v>
      </c>
      <c r="I31" s="2832">
        <f t="shared" si="0"/>
        <v>717</v>
      </c>
      <c r="J31" s="2832">
        <v>0</v>
      </c>
      <c r="K31" s="2832">
        <f t="shared" si="1"/>
        <v>717</v>
      </c>
      <c r="L31" s="2833" t="s">
        <v>992</v>
      </c>
      <c r="M31" s="2838"/>
    </row>
    <row r="32" spans="1:13" ht="16.899999999999999" customHeight="1">
      <c r="B32" s="2829" t="s">
        <v>993</v>
      </c>
      <c r="C32" s="2830"/>
      <c r="D32" s="2831" t="s">
        <v>1915</v>
      </c>
      <c r="E32" s="2826">
        <v>3315</v>
      </c>
      <c r="F32" s="2827">
        <v>404</v>
      </c>
      <c r="G32" s="2827">
        <v>0</v>
      </c>
      <c r="H32" s="2827">
        <v>0</v>
      </c>
      <c r="I32" s="2832">
        <f t="shared" si="0"/>
        <v>3719</v>
      </c>
      <c r="J32" s="2832">
        <v>0</v>
      </c>
      <c r="K32" s="2832">
        <f t="shared" si="1"/>
        <v>3719</v>
      </c>
      <c r="L32" s="2833" t="s">
        <v>993</v>
      </c>
      <c r="M32" s="2838"/>
    </row>
    <row r="33" spans="2:13" ht="16.899999999999999" customHeight="1">
      <c r="B33" s="2829" t="s">
        <v>994</v>
      </c>
      <c r="C33" s="2830"/>
      <c r="D33" s="2831" t="s">
        <v>1916</v>
      </c>
      <c r="E33" s="2826">
        <v>1001</v>
      </c>
      <c r="F33" s="2827">
        <v>130</v>
      </c>
      <c r="G33" s="2827">
        <v>0</v>
      </c>
      <c r="H33" s="2827">
        <v>0</v>
      </c>
      <c r="I33" s="2832">
        <f t="shared" si="0"/>
        <v>1131</v>
      </c>
      <c r="J33" s="2832">
        <v>0</v>
      </c>
      <c r="K33" s="2832">
        <f t="shared" si="1"/>
        <v>1131</v>
      </c>
      <c r="L33" s="2833" t="s">
        <v>994</v>
      </c>
      <c r="M33" s="2838"/>
    </row>
    <row r="34" spans="2:13" ht="16.899999999999999" customHeight="1">
      <c r="B34" s="2829" t="s">
        <v>995</v>
      </c>
      <c r="C34" s="2830"/>
      <c r="D34" s="2831" t="s">
        <v>1917</v>
      </c>
      <c r="E34" s="2826">
        <v>2539</v>
      </c>
      <c r="F34" s="2827">
        <v>347</v>
      </c>
      <c r="G34" s="2827">
        <v>0</v>
      </c>
      <c r="H34" s="2827">
        <v>0</v>
      </c>
      <c r="I34" s="2832">
        <f t="shared" si="0"/>
        <v>2886</v>
      </c>
      <c r="J34" s="2832">
        <v>0</v>
      </c>
      <c r="K34" s="2832">
        <f t="shared" si="1"/>
        <v>2886</v>
      </c>
      <c r="L34" s="2833" t="s">
        <v>995</v>
      </c>
      <c r="M34" s="2838"/>
    </row>
    <row r="35" spans="2:13" ht="16.899999999999999" customHeight="1">
      <c r="B35" s="2829" t="s">
        <v>996</v>
      </c>
      <c r="C35" s="2830"/>
      <c r="D35" s="2831" t="s">
        <v>1918</v>
      </c>
      <c r="E35" s="2826">
        <v>767</v>
      </c>
      <c r="F35" s="2827">
        <v>105</v>
      </c>
      <c r="G35" s="2827">
        <v>0</v>
      </c>
      <c r="H35" s="2827">
        <v>0</v>
      </c>
      <c r="I35" s="2832">
        <f t="shared" si="0"/>
        <v>872</v>
      </c>
      <c r="J35" s="2832">
        <v>0</v>
      </c>
      <c r="K35" s="2832">
        <f t="shared" si="1"/>
        <v>872</v>
      </c>
      <c r="L35" s="2833" t="s">
        <v>996</v>
      </c>
      <c r="M35" s="2838"/>
    </row>
    <row r="36" spans="2:13" ht="16.899999999999999" customHeight="1">
      <c r="B36" s="2829" t="s">
        <v>997</v>
      </c>
      <c r="C36" s="2830"/>
      <c r="D36" s="2831" t="s">
        <v>1919</v>
      </c>
      <c r="E36" s="2826">
        <v>0</v>
      </c>
      <c r="F36" s="2827">
        <v>0</v>
      </c>
      <c r="G36" s="2827">
        <v>0</v>
      </c>
      <c r="H36" s="2827">
        <v>0</v>
      </c>
      <c r="I36" s="2832">
        <f t="shared" si="0"/>
        <v>0</v>
      </c>
      <c r="J36" s="2832">
        <v>0</v>
      </c>
      <c r="K36" s="2832">
        <f t="shared" si="1"/>
        <v>0</v>
      </c>
      <c r="L36" s="2833" t="s">
        <v>997</v>
      </c>
    </row>
    <row r="37" spans="2:13" ht="16.899999999999999" customHeight="1">
      <c r="B37" s="2829" t="s">
        <v>998</v>
      </c>
      <c r="C37" s="2830"/>
      <c r="D37" s="2831" t="s">
        <v>1920</v>
      </c>
      <c r="E37" s="2826">
        <v>0</v>
      </c>
      <c r="F37" s="2827">
        <v>0</v>
      </c>
      <c r="G37" s="2827">
        <v>0</v>
      </c>
      <c r="H37" s="2827">
        <v>0</v>
      </c>
      <c r="I37" s="2832">
        <f t="shared" si="0"/>
        <v>0</v>
      </c>
      <c r="J37" s="2832">
        <v>0</v>
      </c>
      <c r="K37" s="2832">
        <f t="shared" si="1"/>
        <v>0</v>
      </c>
      <c r="L37" s="2833" t="s">
        <v>998</v>
      </c>
    </row>
    <row r="38" spans="2:13" ht="16.899999999999999" customHeight="1">
      <c r="B38" s="2829" t="s">
        <v>999</v>
      </c>
      <c r="C38" s="2830"/>
      <c r="D38" s="2831" t="s">
        <v>1921</v>
      </c>
      <c r="E38" s="2826">
        <v>0</v>
      </c>
      <c r="F38" s="2827">
        <v>0</v>
      </c>
      <c r="G38" s="2827">
        <v>0</v>
      </c>
      <c r="H38" s="2827">
        <v>0</v>
      </c>
      <c r="I38" s="2832">
        <f t="shared" si="0"/>
        <v>0</v>
      </c>
      <c r="J38" s="2832">
        <v>0</v>
      </c>
      <c r="K38" s="2832">
        <f t="shared" si="1"/>
        <v>0</v>
      </c>
      <c r="L38" s="2833" t="s">
        <v>999</v>
      </c>
    </row>
    <row r="39" spans="2:13" ht="16.899999999999999" customHeight="1">
      <c r="B39" s="2829" t="s">
        <v>1000</v>
      </c>
      <c r="C39" s="2830"/>
      <c r="D39" s="2831" t="s">
        <v>1922</v>
      </c>
      <c r="E39" s="2826">
        <v>17454</v>
      </c>
      <c r="F39" s="2827">
        <v>4666</v>
      </c>
      <c r="G39" s="2827">
        <v>8165</v>
      </c>
      <c r="H39" s="2827">
        <v>1665</v>
      </c>
      <c r="I39" s="2832">
        <f t="shared" si="0"/>
        <v>31950</v>
      </c>
      <c r="J39" s="2832">
        <v>0</v>
      </c>
      <c r="K39" s="2832">
        <f t="shared" si="1"/>
        <v>31950</v>
      </c>
      <c r="L39" s="2833" t="s">
        <v>1000</v>
      </c>
      <c r="M39" s="2843"/>
    </row>
    <row r="40" spans="2:13" ht="16.899999999999999" customHeight="1">
      <c r="B40" s="2829" t="s">
        <v>1001</v>
      </c>
      <c r="C40" s="2830"/>
      <c r="D40" s="2831" t="s">
        <v>1923</v>
      </c>
      <c r="E40" s="2826">
        <v>669</v>
      </c>
      <c r="F40" s="2827">
        <v>229</v>
      </c>
      <c r="G40" s="2827">
        <v>160</v>
      </c>
      <c r="H40" s="2827">
        <v>82</v>
      </c>
      <c r="I40" s="2832">
        <f t="shared" si="0"/>
        <v>1140</v>
      </c>
      <c r="J40" s="2832">
        <v>0</v>
      </c>
      <c r="K40" s="2832">
        <f t="shared" si="1"/>
        <v>1140</v>
      </c>
      <c r="L40" s="2833" t="s">
        <v>1001</v>
      </c>
      <c r="M40" s="2843"/>
    </row>
    <row r="41" spans="2:13" ht="16.899999999999999" customHeight="1">
      <c r="B41" s="2829" t="s">
        <v>1002</v>
      </c>
      <c r="C41" s="2830"/>
      <c r="D41" s="2831" t="s">
        <v>1924</v>
      </c>
      <c r="E41" s="2826">
        <v>22</v>
      </c>
      <c r="F41" s="2827">
        <v>0</v>
      </c>
      <c r="G41" s="2827">
        <v>0</v>
      </c>
      <c r="H41" s="2827">
        <v>0</v>
      </c>
      <c r="I41" s="2832">
        <f t="shared" si="0"/>
        <v>22</v>
      </c>
      <c r="J41" s="2832">
        <v>0</v>
      </c>
      <c r="K41" s="2832">
        <f t="shared" si="1"/>
        <v>22</v>
      </c>
      <c r="L41" s="2833" t="s">
        <v>1002</v>
      </c>
    </row>
    <row r="42" spans="2:13" ht="16.899999999999999" customHeight="1">
      <c r="B42" s="2829" t="s">
        <v>1003</v>
      </c>
      <c r="C42" s="2830"/>
      <c r="D42" s="2831" t="s">
        <v>1925</v>
      </c>
      <c r="E42" s="2826">
        <v>0</v>
      </c>
      <c r="F42" s="2827">
        <v>0</v>
      </c>
      <c r="G42" s="2827">
        <v>0</v>
      </c>
      <c r="H42" s="2827">
        <v>0</v>
      </c>
      <c r="I42" s="2832">
        <f t="shared" si="0"/>
        <v>0</v>
      </c>
      <c r="J42" s="2832">
        <v>0</v>
      </c>
      <c r="K42" s="2832">
        <f t="shared" si="1"/>
        <v>0</v>
      </c>
      <c r="L42" s="2833" t="s">
        <v>1003</v>
      </c>
      <c r="M42" s="2844"/>
    </row>
    <row r="43" spans="2:13" ht="16.899999999999999" customHeight="1">
      <c r="B43" s="2829" t="s">
        <v>1004</v>
      </c>
      <c r="C43" s="2830"/>
      <c r="D43" s="2831" t="s">
        <v>1926</v>
      </c>
      <c r="E43" s="2826">
        <v>4</v>
      </c>
      <c r="F43" s="2827">
        <v>0</v>
      </c>
      <c r="G43" s="2827">
        <v>0</v>
      </c>
      <c r="H43" s="2827">
        <v>0</v>
      </c>
      <c r="I43" s="2832">
        <f t="shared" si="0"/>
        <v>4</v>
      </c>
      <c r="J43" s="2832">
        <v>0</v>
      </c>
      <c r="K43" s="2832">
        <f t="shared" si="1"/>
        <v>4</v>
      </c>
      <c r="L43" s="2833" t="s">
        <v>1004</v>
      </c>
      <c r="M43" s="2844"/>
    </row>
    <row r="44" spans="2:13" ht="16.899999999999999" customHeight="1">
      <c r="B44" s="2829" t="s">
        <v>1005</v>
      </c>
      <c r="C44" s="2830"/>
      <c r="D44" s="2831" t="s">
        <v>1927</v>
      </c>
      <c r="E44" s="2826">
        <v>0</v>
      </c>
      <c r="F44" s="2827">
        <v>0</v>
      </c>
      <c r="G44" s="2827">
        <v>0</v>
      </c>
      <c r="H44" s="2827">
        <v>0</v>
      </c>
      <c r="I44" s="2832">
        <f t="shared" si="0"/>
        <v>0</v>
      </c>
      <c r="J44" s="2832">
        <v>0</v>
      </c>
      <c r="K44" s="2832">
        <f t="shared" si="1"/>
        <v>0</v>
      </c>
      <c r="L44" s="2833" t="s">
        <v>1005</v>
      </c>
    </row>
    <row r="45" spans="2:13" ht="16.899999999999999" customHeight="1">
      <c r="B45" s="2829" t="s">
        <v>1006</v>
      </c>
      <c r="C45" s="2830"/>
      <c r="D45" s="2831" t="s">
        <v>1928</v>
      </c>
      <c r="E45" s="2826">
        <v>0</v>
      </c>
      <c r="F45" s="2827">
        <v>0</v>
      </c>
      <c r="G45" s="2827">
        <v>782</v>
      </c>
      <c r="H45" s="2827">
        <v>22</v>
      </c>
      <c r="I45" s="2832">
        <f t="shared" si="0"/>
        <v>804</v>
      </c>
      <c r="J45" s="2832">
        <v>0</v>
      </c>
      <c r="K45" s="2832">
        <f t="shared" si="1"/>
        <v>804</v>
      </c>
      <c r="L45" s="2833" t="s">
        <v>1006</v>
      </c>
    </row>
    <row r="46" spans="2:13" ht="16.899999999999999" customHeight="1">
      <c r="B46" s="2829" t="s">
        <v>1007</v>
      </c>
      <c r="C46" s="2830"/>
      <c r="D46" s="2831" t="s">
        <v>1929</v>
      </c>
      <c r="E46" s="2826">
        <v>2</v>
      </c>
      <c r="F46" s="2827">
        <v>0</v>
      </c>
      <c r="G46" s="2827">
        <v>0</v>
      </c>
      <c r="H46" s="2827">
        <v>0</v>
      </c>
      <c r="I46" s="2832">
        <f t="shared" si="0"/>
        <v>2</v>
      </c>
      <c r="J46" s="2832">
        <v>0</v>
      </c>
      <c r="K46" s="2832">
        <f t="shared" si="1"/>
        <v>2</v>
      </c>
      <c r="L46" s="2833" t="s">
        <v>1007</v>
      </c>
      <c r="M46" s="2845"/>
    </row>
    <row r="47" spans="2:13" ht="16.899999999999999" customHeight="1">
      <c r="B47" s="2829" t="s">
        <v>1008</v>
      </c>
      <c r="C47" s="2830"/>
      <c r="D47" s="2831" t="s">
        <v>1930</v>
      </c>
      <c r="E47" s="2826">
        <v>0</v>
      </c>
      <c r="F47" s="2827">
        <v>0</v>
      </c>
      <c r="G47" s="2827">
        <v>0</v>
      </c>
      <c r="H47" s="2827">
        <v>0</v>
      </c>
      <c r="I47" s="2832">
        <f t="shared" si="0"/>
        <v>0</v>
      </c>
      <c r="J47" s="2846" t="s">
        <v>621</v>
      </c>
      <c r="K47" s="2832">
        <f t="shared" si="1"/>
        <v>0</v>
      </c>
      <c r="L47" s="2833" t="s">
        <v>1008</v>
      </c>
      <c r="M47" s="2847">
        <v>45</v>
      </c>
    </row>
    <row r="48" spans="2:13" ht="16.899999999999999" customHeight="1" thickBot="1">
      <c r="B48" s="2848" t="s">
        <v>1009</v>
      </c>
      <c r="C48" s="2849"/>
      <c r="D48" s="2850" t="s">
        <v>1931</v>
      </c>
      <c r="E48" s="2851">
        <v>74</v>
      </c>
      <c r="F48" s="2852">
        <v>0</v>
      </c>
      <c r="G48" s="2852">
        <v>0</v>
      </c>
      <c r="H48" s="2852">
        <v>0</v>
      </c>
      <c r="I48" s="2853">
        <f>SUM(E48:H48)</f>
        <v>74</v>
      </c>
      <c r="J48" s="2853">
        <v>0</v>
      </c>
      <c r="K48" s="2853">
        <f>SUM(I48:J48)</f>
        <v>74</v>
      </c>
      <c r="L48" s="2854" t="s">
        <v>1009</v>
      </c>
      <c r="M48" s="2847"/>
    </row>
    <row r="49" spans="2:12">
      <c r="B49" s="2855"/>
      <c r="C49" s="2855"/>
      <c r="D49" s="2855"/>
      <c r="E49" s="2856"/>
      <c r="F49" s="2855"/>
      <c r="G49" s="2855"/>
      <c r="H49" s="2855"/>
      <c r="I49" s="2855"/>
      <c r="J49" s="2855"/>
      <c r="K49" s="2855"/>
      <c r="L49" s="2855"/>
    </row>
    <row r="50" spans="2:12">
      <c r="I50" s="2857"/>
      <c r="J50" s="2857"/>
      <c r="K50" s="2857"/>
      <c r="L50" s="2857"/>
    </row>
    <row r="51" spans="2:12">
      <c r="E51" s="2765">
        <f t="shared" ref="E51:K51" si="2">SUM(E18:E48)</f>
        <v>87298</v>
      </c>
      <c r="F51" s="2765">
        <f t="shared" si="2"/>
        <v>17310</v>
      </c>
      <c r="G51" s="2765">
        <f t="shared" si="2"/>
        <v>35494</v>
      </c>
      <c r="H51" s="2765">
        <f t="shared" si="2"/>
        <v>7247</v>
      </c>
      <c r="I51" s="2765">
        <f t="shared" si="2"/>
        <v>147349</v>
      </c>
      <c r="J51" s="2765">
        <f t="shared" si="2"/>
        <v>0</v>
      </c>
      <c r="K51" s="2765">
        <f t="shared" si="2"/>
        <v>147349</v>
      </c>
    </row>
  </sheetData>
  <mergeCells count="9">
    <mergeCell ref="M39:M40"/>
    <mergeCell ref="M42:M43"/>
    <mergeCell ref="M47:M48"/>
    <mergeCell ref="A4:A13"/>
    <mergeCell ref="M4:M15"/>
    <mergeCell ref="B5:K5"/>
    <mergeCell ref="B6:K6"/>
    <mergeCell ref="A22:A31"/>
    <mergeCell ref="M24:M35"/>
  </mergeCells>
  <printOptions horizontalCentered="1"/>
  <pageMargins left="0.1" right="0.3" top="0.15" bottom="0" header="0" footer="0"/>
  <pageSetup scale="70" orientation="landscape" horizontalDpi="4294967292" r:id="rId1"/>
  <headerFooter alignWithMargins="0"/>
</worksheet>
</file>

<file path=xl/worksheets/sheet52.xml><?xml version="1.0" encoding="utf-8"?>
<worksheet xmlns="http://schemas.openxmlformats.org/spreadsheetml/2006/main" xmlns:r="http://schemas.openxmlformats.org/officeDocument/2006/relationships">
  <sheetPr>
    <tabColor rgb="FF92D050"/>
    <pageSetUpPr fitToPage="1"/>
  </sheetPr>
  <dimension ref="A1:N47"/>
  <sheetViews>
    <sheetView showGridLines="0" zoomScale="75" zoomScaleNormal="50" workbookViewId="0"/>
  </sheetViews>
  <sheetFormatPr defaultColWidth="14.453125" defaultRowHeight="15.5"/>
  <cols>
    <col min="1" max="1" width="6"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1" width="14.26953125" style="2765" customWidth="1"/>
    <col min="12" max="13" width="5.81640625" style="2765" customWidth="1"/>
    <col min="14" max="14" width="5.81640625" style="2747" customWidth="1"/>
    <col min="15" max="16384" width="14.453125" style="2765"/>
  </cols>
  <sheetData>
    <row r="1" spans="2:13" ht="19.5" customHeight="1"/>
    <row r="2" spans="2:13" ht="19.5" customHeight="1" thickBot="1"/>
    <row r="3" spans="2:13" ht="16.899999999999999" customHeight="1">
      <c r="B3" s="2767"/>
      <c r="C3" s="2768"/>
      <c r="D3" s="2768"/>
      <c r="E3" s="2768"/>
      <c r="F3" s="2768"/>
      <c r="G3" s="2768"/>
      <c r="H3" s="2768"/>
      <c r="I3" s="2768"/>
      <c r="J3" s="2768"/>
      <c r="K3" s="2768"/>
      <c r="L3" s="2769"/>
      <c r="M3" s="2858">
        <v>46</v>
      </c>
    </row>
    <row r="4" spans="2:13" ht="16.899999999999999" customHeight="1">
      <c r="B4" s="2771" t="s">
        <v>1932</v>
      </c>
      <c r="C4" s="2772"/>
      <c r="D4" s="2772"/>
      <c r="E4" s="2772"/>
      <c r="F4" s="2772"/>
      <c r="G4" s="2772"/>
      <c r="H4" s="2772"/>
      <c r="I4" s="2772"/>
      <c r="J4" s="2772"/>
      <c r="K4" s="2772"/>
      <c r="L4" s="2773"/>
      <c r="M4" s="2858"/>
    </row>
    <row r="5" spans="2:13" ht="16.899999999999999" customHeight="1">
      <c r="B5" s="2774" t="s">
        <v>1884</v>
      </c>
      <c r="C5" s="2775"/>
      <c r="D5" s="2775"/>
      <c r="E5" s="2775"/>
      <c r="F5" s="2775"/>
      <c r="G5" s="2775"/>
      <c r="H5" s="2775"/>
      <c r="I5" s="2775"/>
      <c r="J5" s="2775"/>
      <c r="K5" s="2775"/>
      <c r="L5" s="2776"/>
      <c r="M5" s="2845"/>
    </row>
    <row r="6" spans="2:13" ht="16.899999999999999" customHeight="1">
      <c r="B6" s="2783"/>
      <c r="C6" s="2784"/>
      <c r="D6" s="2784"/>
      <c r="E6" s="2784"/>
      <c r="F6" s="2784"/>
      <c r="G6" s="2784"/>
      <c r="H6" s="2784"/>
      <c r="I6" s="2784"/>
      <c r="J6" s="2763"/>
      <c r="K6" s="2784"/>
      <c r="L6" s="2859"/>
    </row>
    <row r="7" spans="2:13" ht="16.899999999999999" customHeight="1">
      <c r="B7" s="2786"/>
      <c r="C7" s="2787"/>
      <c r="D7" s="2789"/>
      <c r="E7" s="2789"/>
      <c r="F7" s="2790" t="s">
        <v>1887</v>
      </c>
      <c r="G7" s="2791" t="s">
        <v>1200</v>
      </c>
      <c r="H7" s="2792"/>
      <c r="I7" s="2793" t="s">
        <v>982</v>
      </c>
      <c r="J7" s="2794"/>
      <c r="K7" s="2763"/>
      <c r="L7" s="2795"/>
    </row>
    <row r="8" spans="2:13" ht="15" customHeight="1">
      <c r="B8" s="2796"/>
      <c r="C8" s="2797"/>
      <c r="D8" s="2860"/>
      <c r="E8" s="2799" t="s">
        <v>1888</v>
      </c>
      <c r="F8" s="2800" t="s">
        <v>1889</v>
      </c>
      <c r="G8" s="2801" t="s">
        <v>1890</v>
      </c>
      <c r="H8" s="2763"/>
      <c r="I8" s="2801" t="s">
        <v>1891</v>
      </c>
      <c r="J8" s="2802"/>
      <c r="K8" s="2763"/>
      <c r="L8" s="2803"/>
      <c r="M8" s="2844"/>
    </row>
    <row r="9" spans="2:13" ht="16.899999999999999" customHeight="1">
      <c r="B9" s="2796" t="s">
        <v>704</v>
      </c>
      <c r="C9" s="2804" t="s">
        <v>637</v>
      </c>
      <c r="D9" s="2799" t="s">
        <v>1892</v>
      </c>
      <c r="E9" s="2799" t="s">
        <v>1893</v>
      </c>
      <c r="F9" s="2800" t="s">
        <v>1894</v>
      </c>
      <c r="G9" s="2801" t="s">
        <v>1895</v>
      </c>
      <c r="H9" s="2800" t="s">
        <v>1896</v>
      </c>
      <c r="I9" s="2801" t="s">
        <v>1897</v>
      </c>
      <c r="J9" s="2805" t="s">
        <v>23</v>
      </c>
      <c r="K9" s="2800" t="s">
        <v>982</v>
      </c>
      <c r="L9" s="2803" t="s">
        <v>704</v>
      </c>
      <c r="M9" s="2844"/>
    </row>
    <row r="10" spans="2:13" ht="16.899999999999999" customHeight="1">
      <c r="B10" s="2796" t="s">
        <v>1898</v>
      </c>
      <c r="C10" s="2804" t="s">
        <v>638</v>
      </c>
      <c r="D10" s="2799" t="s">
        <v>756</v>
      </c>
      <c r="E10" s="2799" t="s">
        <v>757</v>
      </c>
      <c r="F10" s="2800" t="s">
        <v>640</v>
      </c>
      <c r="G10" s="2801" t="s">
        <v>641</v>
      </c>
      <c r="H10" s="2800" t="s">
        <v>642</v>
      </c>
      <c r="I10" s="2801" t="s">
        <v>643</v>
      </c>
      <c r="J10" s="2805" t="s">
        <v>644</v>
      </c>
      <c r="K10" s="2800" t="s">
        <v>645</v>
      </c>
      <c r="L10" s="2803" t="s">
        <v>1898</v>
      </c>
    </row>
    <row r="11" spans="2:13" ht="16.899999999999999" customHeight="1" thickBot="1">
      <c r="B11" s="2861"/>
      <c r="C11" s="2809"/>
      <c r="D11" s="2862"/>
      <c r="E11" s="2863"/>
      <c r="F11" s="2864"/>
      <c r="G11" s="2865"/>
      <c r="H11" s="2864"/>
      <c r="I11" s="2865"/>
      <c r="J11" s="2805"/>
      <c r="K11" s="2800"/>
      <c r="L11" s="2866"/>
    </row>
    <row r="12" spans="2:13" ht="16.899999999999999" customHeight="1">
      <c r="B12" s="2815"/>
      <c r="C12" s="2816"/>
      <c r="D12" s="2815" t="s">
        <v>1933</v>
      </c>
      <c r="E12" s="2818"/>
      <c r="F12" s="2819"/>
      <c r="G12" s="2819"/>
      <c r="H12" s="2819"/>
      <c r="I12" s="2819"/>
      <c r="J12" s="2819"/>
      <c r="K12" s="2820"/>
      <c r="L12" s="2815"/>
    </row>
    <row r="13" spans="2:13" ht="27" customHeight="1">
      <c r="B13" s="2815" t="s">
        <v>1934</v>
      </c>
      <c r="C13" s="2816"/>
      <c r="D13" s="2815" t="s">
        <v>1935</v>
      </c>
      <c r="E13" s="2867">
        <v>0</v>
      </c>
      <c r="F13" s="2827">
        <v>0</v>
      </c>
      <c r="G13" s="2827">
        <v>0</v>
      </c>
      <c r="H13" s="2827">
        <v>0</v>
      </c>
      <c r="I13" s="2868">
        <f>SUM(E13:H13)</f>
        <v>0</v>
      </c>
      <c r="J13" s="2868">
        <v>0</v>
      </c>
      <c r="K13" s="2869">
        <f>SUM(I13:J13)</f>
        <v>0</v>
      </c>
      <c r="L13" s="2815" t="s">
        <v>1934</v>
      </c>
    </row>
    <row r="14" spans="2:13" ht="17.25" customHeight="1">
      <c r="B14" s="2829" t="s">
        <v>1936</v>
      </c>
      <c r="C14" s="2830"/>
      <c r="D14" s="2829" t="s">
        <v>1937</v>
      </c>
      <c r="E14" s="2870">
        <v>3</v>
      </c>
      <c r="F14" s="2871">
        <v>0</v>
      </c>
      <c r="G14" s="2871">
        <v>0</v>
      </c>
      <c r="H14" s="2871">
        <v>0</v>
      </c>
      <c r="I14" s="2872">
        <f t="shared" ref="I14:I45" si="0">SUM(E14:H14)</f>
        <v>3</v>
      </c>
      <c r="J14" s="2872">
        <v>0</v>
      </c>
      <c r="K14" s="2873">
        <f t="shared" ref="K14:K45" si="1">SUM(I14:J14)</f>
        <v>3</v>
      </c>
      <c r="L14" s="2829" t="s">
        <v>1936</v>
      </c>
    </row>
    <row r="15" spans="2:13" ht="17.25" customHeight="1">
      <c r="B15" s="2829" t="s">
        <v>1938</v>
      </c>
      <c r="C15" s="2830"/>
      <c r="D15" s="2829" t="s">
        <v>1939</v>
      </c>
      <c r="E15" s="2870">
        <v>3</v>
      </c>
      <c r="F15" s="2871">
        <v>0</v>
      </c>
      <c r="G15" s="2871">
        <v>2</v>
      </c>
      <c r="H15" s="2871">
        <v>0</v>
      </c>
      <c r="I15" s="2872">
        <f t="shared" si="0"/>
        <v>5</v>
      </c>
      <c r="J15" s="2874" t="s">
        <v>621</v>
      </c>
      <c r="K15" s="2873">
        <f t="shared" si="1"/>
        <v>5</v>
      </c>
      <c r="L15" s="2829" t="s">
        <v>1938</v>
      </c>
    </row>
    <row r="16" spans="2:13" ht="17.25" customHeight="1">
      <c r="B16" s="2829" t="s">
        <v>1940</v>
      </c>
      <c r="C16" s="2830"/>
      <c r="D16" s="2829" t="s">
        <v>1941</v>
      </c>
      <c r="E16" s="2870">
        <v>7867</v>
      </c>
      <c r="F16" s="2871">
        <v>2314</v>
      </c>
      <c r="G16" s="2871">
        <v>6378</v>
      </c>
      <c r="H16" s="2871">
        <v>36</v>
      </c>
      <c r="I16" s="2872">
        <f t="shared" si="0"/>
        <v>16595</v>
      </c>
      <c r="J16" s="2874" t="s">
        <v>621</v>
      </c>
      <c r="K16" s="2873">
        <f t="shared" si="1"/>
        <v>16595</v>
      </c>
      <c r="L16" s="2829" t="s">
        <v>1940</v>
      </c>
    </row>
    <row r="17" spans="1:13" ht="17.25" customHeight="1">
      <c r="B17" s="2829" t="s">
        <v>1942</v>
      </c>
      <c r="C17" s="2830"/>
      <c r="D17" s="2829" t="s">
        <v>1943</v>
      </c>
      <c r="E17" s="2870">
        <v>234</v>
      </c>
      <c r="F17" s="2871">
        <v>37</v>
      </c>
      <c r="G17" s="2871">
        <v>138</v>
      </c>
      <c r="H17" s="2871">
        <v>3</v>
      </c>
      <c r="I17" s="2872">
        <f t="shared" si="0"/>
        <v>412</v>
      </c>
      <c r="J17" s="2874" t="s">
        <v>621</v>
      </c>
      <c r="K17" s="2873">
        <f t="shared" si="1"/>
        <v>412</v>
      </c>
      <c r="L17" s="2829" t="s">
        <v>1942</v>
      </c>
    </row>
    <row r="18" spans="1:13" ht="17.25" customHeight="1">
      <c r="A18" s="2844"/>
      <c r="B18" s="2829" t="s">
        <v>1944</v>
      </c>
      <c r="C18" s="2830"/>
      <c r="D18" s="2829" t="s">
        <v>1945</v>
      </c>
      <c r="E18" s="2870">
        <v>0</v>
      </c>
      <c r="F18" s="2871">
        <v>0</v>
      </c>
      <c r="G18" s="2871">
        <v>0</v>
      </c>
      <c r="H18" s="2871">
        <v>0</v>
      </c>
      <c r="I18" s="2872">
        <f t="shared" si="0"/>
        <v>0</v>
      </c>
      <c r="J18" s="2874" t="s">
        <v>621</v>
      </c>
      <c r="K18" s="2873">
        <f t="shared" si="1"/>
        <v>0</v>
      </c>
      <c r="L18" s="2829" t="s">
        <v>1944</v>
      </c>
    </row>
    <row r="19" spans="1:13" ht="17.25" customHeight="1">
      <c r="A19" s="2844"/>
      <c r="B19" s="2829" t="s">
        <v>1946</v>
      </c>
      <c r="C19" s="2830"/>
      <c r="D19" s="2829" t="s">
        <v>1947</v>
      </c>
      <c r="E19" s="2870">
        <v>0</v>
      </c>
      <c r="F19" s="2871">
        <v>0</v>
      </c>
      <c r="G19" s="2871">
        <v>0</v>
      </c>
      <c r="H19" s="2871">
        <v>0</v>
      </c>
      <c r="I19" s="2872">
        <f t="shared" si="0"/>
        <v>0</v>
      </c>
      <c r="J19" s="2874" t="s">
        <v>621</v>
      </c>
      <c r="K19" s="2873">
        <f t="shared" si="1"/>
        <v>0</v>
      </c>
      <c r="L19" s="2829" t="s">
        <v>1946</v>
      </c>
    </row>
    <row r="20" spans="1:13" ht="17.25" customHeight="1">
      <c r="A20" s="2844"/>
      <c r="B20" s="2829" t="s">
        <v>1948</v>
      </c>
      <c r="C20" s="2830"/>
      <c r="D20" s="2829" t="s">
        <v>1949</v>
      </c>
      <c r="E20" s="2870">
        <v>0</v>
      </c>
      <c r="F20" s="2871">
        <v>0</v>
      </c>
      <c r="G20" s="2871">
        <v>0</v>
      </c>
      <c r="H20" s="2871">
        <v>0</v>
      </c>
      <c r="I20" s="2872">
        <f t="shared" si="0"/>
        <v>0</v>
      </c>
      <c r="J20" s="2874" t="s">
        <v>621</v>
      </c>
      <c r="K20" s="2873">
        <f t="shared" si="1"/>
        <v>0</v>
      </c>
      <c r="L20" s="2829" t="s">
        <v>1948</v>
      </c>
      <c r="M20" s="2843"/>
    </row>
    <row r="21" spans="1:13" ht="17.25" customHeight="1">
      <c r="A21" s="2844"/>
      <c r="B21" s="2829" t="s">
        <v>1950</v>
      </c>
      <c r="C21" s="2830"/>
      <c r="D21" s="2829" t="s">
        <v>1951</v>
      </c>
      <c r="E21" s="2870">
        <v>32</v>
      </c>
      <c r="F21" s="2871">
        <v>5989</v>
      </c>
      <c r="G21" s="2871">
        <v>5535</v>
      </c>
      <c r="H21" s="2871">
        <v>1089</v>
      </c>
      <c r="I21" s="2872">
        <f t="shared" si="0"/>
        <v>12645</v>
      </c>
      <c r="J21" s="2872">
        <v>0</v>
      </c>
      <c r="K21" s="2873">
        <f t="shared" si="1"/>
        <v>12645</v>
      </c>
      <c r="L21" s="2829" t="s">
        <v>1950</v>
      </c>
      <c r="M21" s="2843"/>
    </row>
    <row r="22" spans="1:13" ht="17.25" customHeight="1">
      <c r="A22" s="2844"/>
      <c r="B22" s="2829" t="s">
        <v>1952</v>
      </c>
      <c r="C22" s="2830"/>
      <c r="D22" s="2829" t="s">
        <v>1953</v>
      </c>
      <c r="E22" s="2870">
        <v>0</v>
      </c>
      <c r="F22" s="2871">
        <v>3281</v>
      </c>
      <c r="G22" s="2871">
        <v>0</v>
      </c>
      <c r="H22" s="2871">
        <v>0</v>
      </c>
      <c r="I22" s="2872">
        <f t="shared" si="0"/>
        <v>3281</v>
      </c>
      <c r="J22" s="2872">
        <v>0</v>
      </c>
      <c r="K22" s="2873">
        <f t="shared" si="1"/>
        <v>3281</v>
      </c>
      <c r="L22" s="2829" t="s">
        <v>1952</v>
      </c>
      <c r="M22" s="2843"/>
    </row>
    <row r="23" spans="1:13" ht="17.25" customHeight="1">
      <c r="A23" s="2844"/>
      <c r="B23" s="2829" t="s">
        <v>1954</v>
      </c>
      <c r="C23" s="2830"/>
      <c r="D23" s="2829" t="s">
        <v>1955</v>
      </c>
      <c r="E23" s="2870">
        <v>598</v>
      </c>
      <c r="F23" s="2871">
        <v>0</v>
      </c>
      <c r="G23" s="2871">
        <v>5130</v>
      </c>
      <c r="H23" s="2871">
        <v>0</v>
      </c>
      <c r="I23" s="2872">
        <f t="shared" si="0"/>
        <v>5728</v>
      </c>
      <c r="J23" s="2872">
        <v>0</v>
      </c>
      <c r="K23" s="2873">
        <f t="shared" si="1"/>
        <v>5728</v>
      </c>
      <c r="L23" s="2829" t="s">
        <v>1954</v>
      </c>
      <c r="M23" s="2843"/>
    </row>
    <row r="24" spans="1:13" ht="17.25" customHeight="1">
      <c r="A24" s="2844"/>
      <c r="B24" s="2839" t="s">
        <v>1956</v>
      </c>
      <c r="C24" s="2840"/>
      <c r="D24" s="2839" t="s">
        <v>1957</v>
      </c>
      <c r="E24" s="2875" t="s">
        <v>621</v>
      </c>
      <c r="F24" s="2876" t="s">
        <v>621</v>
      </c>
      <c r="G24" s="2876" t="s">
        <v>621</v>
      </c>
      <c r="H24" s="2871">
        <v>25463</v>
      </c>
      <c r="I24" s="2872">
        <f t="shared" si="0"/>
        <v>25463</v>
      </c>
      <c r="J24" s="2872">
        <v>0</v>
      </c>
      <c r="K24" s="2873">
        <f t="shared" si="1"/>
        <v>25463</v>
      </c>
      <c r="L24" s="2839" t="s">
        <v>1956</v>
      </c>
      <c r="M24" s="2843"/>
    </row>
    <row r="25" spans="1:13" ht="17.25" customHeight="1">
      <c r="A25" s="2844"/>
      <c r="B25" s="2815" t="s">
        <v>1958</v>
      </c>
      <c r="C25" s="2816"/>
      <c r="D25" s="2815" t="s">
        <v>1959</v>
      </c>
      <c r="E25" s="2875" t="s">
        <v>621</v>
      </c>
      <c r="F25" s="2876" t="s">
        <v>621</v>
      </c>
      <c r="G25" s="2876" t="s">
        <v>621</v>
      </c>
      <c r="H25" s="2871">
        <v>5153</v>
      </c>
      <c r="I25" s="2872">
        <f t="shared" si="0"/>
        <v>5153</v>
      </c>
      <c r="J25" s="2872">
        <v>0</v>
      </c>
      <c r="K25" s="2873">
        <f t="shared" si="1"/>
        <v>5153</v>
      </c>
      <c r="L25" s="2815" t="s">
        <v>1958</v>
      </c>
      <c r="M25" s="2843"/>
    </row>
    <row r="26" spans="1:13" ht="17.25" customHeight="1">
      <c r="A26" s="2844"/>
      <c r="B26" s="2829" t="s">
        <v>1960</v>
      </c>
      <c r="C26" s="2830"/>
      <c r="D26" s="2829" t="s">
        <v>1961</v>
      </c>
      <c r="E26" s="2875" t="s">
        <v>621</v>
      </c>
      <c r="F26" s="2876" t="s">
        <v>621</v>
      </c>
      <c r="G26" s="2876" t="s">
        <v>621</v>
      </c>
      <c r="H26" s="2871">
        <v>6656</v>
      </c>
      <c r="I26" s="2872">
        <f t="shared" si="0"/>
        <v>6656</v>
      </c>
      <c r="J26" s="2872">
        <v>0</v>
      </c>
      <c r="K26" s="2873">
        <f t="shared" si="1"/>
        <v>6656</v>
      </c>
      <c r="L26" s="2829" t="s">
        <v>1960</v>
      </c>
      <c r="M26" s="2843"/>
    </row>
    <row r="27" spans="1:13" ht="17.25" customHeight="1">
      <c r="A27" s="2844"/>
      <c r="B27" s="2829" t="s">
        <v>1962</v>
      </c>
      <c r="C27" s="2830"/>
      <c r="D27" s="2829" t="s">
        <v>1963</v>
      </c>
      <c r="E27" s="2875" t="s">
        <v>621</v>
      </c>
      <c r="F27" s="2876" t="s">
        <v>621</v>
      </c>
      <c r="G27" s="2876" t="s">
        <v>621</v>
      </c>
      <c r="H27" s="2871">
        <v>0</v>
      </c>
      <c r="I27" s="2872">
        <f t="shared" si="0"/>
        <v>0</v>
      </c>
      <c r="J27" s="2872">
        <v>0</v>
      </c>
      <c r="K27" s="2873">
        <f t="shared" si="1"/>
        <v>0</v>
      </c>
      <c r="L27" s="2829" t="s">
        <v>1962</v>
      </c>
      <c r="M27" s="2843"/>
    </row>
    <row r="28" spans="1:13" ht="17.25" customHeight="1">
      <c r="A28" s="2844"/>
      <c r="B28" s="2829" t="s">
        <v>1964</v>
      </c>
      <c r="C28" s="2830"/>
      <c r="D28" s="2829" t="s">
        <v>1965</v>
      </c>
      <c r="E28" s="2875" t="s">
        <v>621</v>
      </c>
      <c r="F28" s="2876" t="s">
        <v>621</v>
      </c>
      <c r="G28" s="2876" t="s">
        <v>621</v>
      </c>
      <c r="H28" s="2871">
        <v>0</v>
      </c>
      <c r="I28" s="2872">
        <f t="shared" si="0"/>
        <v>0</v>
      </c>
      <c r="J28" s="2872">
        <v>0</v>
      </c>
      <c r="K28" s="2873">
        <f t="shared" si="1"/>
        <v>0</v>
      </c>
      <c r="L28" s="2829" t="s">
        <v>1964</v>
      </c>
      <c r="M28" s="2843"/>
    </row>
    <row r="29" spans="1:13" ht="17.25" customHeight="1">
      <c r="B29" s="2829" t="s">
        <v>1966</v>
      </c>
      <c r="C29" s="2830"/>
      <c r="D29" s="2829" t="s">
        <v>1967</v>
      </c>
      <c r="E29" s="2875" t="s">
        <v>621</v>
      </c>
      <c r="F29" s="2876" t="s">
        <v>621</v>
      </c>
      <c r="G29" s="2876" t="s">
        <v>621</v>
      </c>
      <c r="H29" s="2871">
        <v>0</v>
      </c>
      <c r="I29" s="2872">
        <f t="shared" si="0"/>
        <v>0</v>
      </c>
      <c r="J29" s="2872">
        <v>0</v>
      </c>
      <c r="K29" s="2873">
        <f t="shared" si="1"/>
        <v>0</v>
      </c>
      <c r="L29" s="2829" t="s">
        <v>1966</v>
      </c>
      <c r="M29" s="2843"/>
    </row>
    <row r="30" spans="1:13" ht="17.25" customHeight="1">
      <c r="B30" s="2829" t="s">
        <v>1968</v>
      </c>
      <c r="C30" s="2877" t="s">
        <v>294</v>
      </c>
      <c r="D30" s="2829" t="s">
        <v>1969</v>
      </c>
      <c r="E30" s="2875" t="s">
        <v>621</v>
      </c>
      <c r="F30" s="2876" t="s">
        <v>621</v>
      </c>
      <c r="G30" s="2871">
        <v>26</v>
      </c>
      <c r="H30" s="2876" t="s">
        <v>621</v>
      </c>
      <c r="I30" s="2872">
        <f t="shared" si="0"/>
        <v>26</v>
      </c>
      <c r="J30" s="2872">
        <v>0</v>
      </c>
      <c r="K30" s="2873">
        <f t="shared" si="1"/>
        <v>26</v>
      </c>
      <c r="L30" s="2829" t="s">
        <v>1968</v>
      </c>
      <c r="M30" s="2843"/>
    </row>
    <row r="31" spans="1:13" ht="17.25" customHeight="1">
      <c r="B31" s="2829" t="s">
        <v>1970</v>
      </c>
      <c r="C31" s="2877" t="s">
        <v>294</v>
      </c>
      <c r="D31" s="2829" t="s">
        <v>1971</v>
      </c>
      <c r="E31" s="2875" t="s">
        <v>621</v>
      </c>
      <c r="F31" s="2876" t="s">
        <v>621</v>
      </c>
      <c r="G31" s="2871">
        <v>0</v>
      </c>
      <c r="H31" s="2876" t="s">
        <v>621</v>
      </c>
      <c r="I31" s="2872">
        <f t="shared" si="0"/>
        <v>0</v>
      </c>
      <c r="J31" s="2872">
        <v>0</v>
      </c>
      <c r="K31" s="2873">
        <f t="shared" si="1"/>
        <v>0</v>
      </c>
      <c r="L31" s="2829" t="s">
        <v>1970</v>
      </c>
    </row>
    <row r="32" spans="1:13" ht="17.25" customHeight="1">
      <c r="B32" s="2829" t="s">
        <v>1972</v>
      </c>
      <c r="C32" s="2877" t="s">
        <v>294</v>
      </c>
      <c r="D32" s="2829" t="s">
        <v>1973</v>
      </c>
      <c r="E32" s="2875" t="s">
        <v>621</v>
      </c>
      <c r="F32" s="2876" t="s">
        <v>621</v>
      </c>
      <c r="G32" s="2871">
        <v>0</v>
      </c>
      <c r="H32" s="2876" t="s">
        <v>621</v>
      </c>
      <c r="I32" s="2872">
        <f t="shared" si="0"/>
        <v>0</v>
      </c>
      <c r="J32" s="2872">
        <v>0</v>
      </c>
      <c r="K32" s="2873">
        <f t="shared" si="1"/>
        <v>0</v>
      </c>
      <c r="L32" s="2829" t="s">
        <v>1972</v>
      </c>
    </row>
    <row r="33" spans="1:13" ht="17.25" customHeight="1">
      <c r="B33" s="2829" t="s">
        <v>1974</v>
      </c>
      <c r="C33" s="2877" t="s">
        <v>294</v>
      </c>
      <c r="D33" s="2829" t="s">
        <v>1975</v>
      </c>
      <c r="E33" s="2875" t="s">
        <v>621</v>
      </c>
      <c r="F33" s="2876" t="s">
        <v>621</v>
      </c>
      <c r="G33" s="2871">
        <v>0</v>
      </c>
      <c r="H33" s="2876" t="s">
        <v>621</v>
      </c>
      <c r="I33" s="2872">
        <f t="shared" si="0"/>
        <v>0</v>
      </c>
      <c r="J33" s="2872">
        <v>0</v>
      </c>
      <c r="K33" s="2873">
        <f t="shared" si="1"/>
        <v>0</v>
      </c>
      <c r="L33" s="2829" t="s">
        <v>1974</v>
      </c>
      <c r="M33" s="2878" t="s">
        <v>1865</v>
      </c>
    </row>
    <row r="34" spans="1:13" ht="17.25" customHeight="1">
      <c r="A34" s="2845"/>
      <c r="B34" s="2829" t="s">
        <v>1976</v>
      </c>
      <c r="C34" s="2877" t="s">
        <v>294</v>
      </c>
      <c r="D34" s="2829" t="s">
        <v>1977</v>
      </c>
      <c r="E34" s="2875" t="s">
        <v>621</v>
      </c>
      <c r="F34" s="2876" t="s">
        <v>621</v>
      </c>
      <c r="G34" s="2871">
        <v>0</v>
      </c>
      <c r="H34" s="2876" t="s">
        <v>621</v>
      </c>
      <c r="I34" s="2872">
        <f t="shared" si="0"/>
        <v>0</v>
      </c>
      <c r="J34" s="2872">
        <v>0</v>
      </c>
      <c r="K34" s="2873">
        <f t="shared" si="1"/>
        <v>0</v>
      </c>
      <c r="L34" s="2829" t="s">
        <v>1976</v>
      </c>
      <c r="M34" s="2878"/>
    </row>
    <row r="35" spans="1:13" ht="17.25" customHeight="1">
      <c r="A35" s="2879" t="s">
        <v>1978</v>
      </c>
      <c r="B35" s="2829" t="s">
        <v>1979</v>
      </c>
      <c r="C35" s="2877" t="s">
        <v>294</v>
      </c>
      <c r="D35" s="2829" t="s">
        <v>1980</v>
      </c>
      <c r="E35" s="2875" t="s">
        <v>621</v>
      </c>
      <c r="F35" s="2876" t="s">
        <v>621</v>
      </c>
      <c r="G35" s="2871">
        <v>0</v>
      </c>
      <c r="H35" s="2876" t="s">
        <v>621</v>
      </c>
      <c r="I35" s="2872">
        <f t="shared" si="0"/>
        <v>0</v>
      </c>
      <c r="J35" s="2872">
        <v>0</v>
      </c>
      <c r="K35" s="2873">
        <f t="shared" si="1"/>
        <v>0</v>
      </c>
      <c r="L35" s="2829" t="s">
        <v>1979</v>
      </c>
      <c r="M35" s="2878"/>
    </row>
    <row r="36" spans="1:13" ht="17.25" customHeight="1">
      <c r="A36" s="2879"/>
      <c r="B36" s="2829" t="s">
        <v>1981</v>
      </c>
      <c r="C36" s="2877"/>
      <c r="D36" s="2829" t="s">
        <v>1982</v>
      </c>
      <c r="E36" s="2875" t="s">
        <v>621</v>
      </c>
      <c r="F36" s="2876" t="s">
        <v>621</v>
      </c>
      <c r="G36" s="2871">
        <v>1497</v>
      </c>
      <c r="H36" s="2876" t="s">
        <v>621</v>
      </c>
      <c r="I36" s="2872">
        <f t="shared" si="0"/>
        <v>1497</v>
      </c>
      <c r="J36" s="2872">
        <v>0</v>
      </c>
      <c r="K36" s="2873">
        <f t="shared" si="1"/>
        <v>1497</v>
      </c>
      <c r="L36" s="2829" t="s">
        <v>1981</v>
      </c>
      <c r="M36" s="2878"/>
    </row>
    <row r="37" spans="1:13" ht="17.25" customHeight="1">
      <c r="A37" s="2879"/>
      <c r="B37" s="2829" t="s">
        <v>1983</v>
      </c>
      <c r="C37" s="2877"/>
      <c r="D37" s="2829" t="s">
        <v>1984</v>
      </c>
      <c r="E37" s="2875" t="s">
        <v>621</v>
      </c>
      <c r="F37" s="2876" t="s">
        <v>621</v>
      </c>
      <c r="G37" s="2871">
        <v>0</v>
      </c>
      <c r="H37" s="2876" t="s">
        <v>621</v>
      </c>
      <c r="I37" s="2872">
        <f t="shared" si="0"/>
        <v>0</v>
      </c>
      <c r="J37" s="2872">
        <v>0</v>
      </c>
      <c r="K37" s="2873">
        <f t="shared" si="1"/>
        <v>0</v>
      </c>
      <c r="L37" s="2829" t="s">
        <v>1983</v>
      </c>
      <c r="M37" s="2878"/>
    </row>
    <row r="38" spans="1:13" ht="17.25" customHeight="1">
      <c r="A38" s="2879"/>
      <c r="B38" s="2829" t="s">
        <v>1985</v>
      </c>
      <c r="C38" s="2877"/>
      <c r="D38" s="2829" t="s">
        <v>1986</v>
      </c>
      <c r="E38" s="2875" t="s">
        <v>621</v>
      </c>
      <c r="F38" s="2876" t="s">
        <v>621</v>
      </c>
      <c r="G38" s="2871">
        <v>0</v>
      </c>
      <c r="H38" s="2876" t="s">
        <v>621</v>
      </c>
      <c r="I38" s="2872">
        <f t="shared" si="0"/>
        <v>0</v>
      </c>
      <c r="J38" s="2872">
        <v>0</v>
      </c>
      <c r="K38" s="2873">
        <f t="shared" si="1"/>
        <v>0</v>
      </c>
      <c r="L38" s="2829" t="s">
        <v>1985</v>
      </c>
      <c r="M38" s="2878"/>
    </row>
    <row r="39" spans="1:13" ht="17.25" customHeight="1">
      <c r="A39" s="2879"/>
      <c r="B39" s="2829" t="s">
        <v>1987</v>
      </c>
      <c r="C39" s="2877"/>
      <c r="D39" s="2829" t="s">
        <v>1988</v>
      </c>
      <c r="E39" s="2875" t="s">
        <v>621</v>
      </c>
      <c r="F39" s="2876" t="s">
        <v>621</v>
      </c>
      <c r="G39" s="2871">
        <v>-264</v>
      </c>
      <c r="H39" s="2876" t="s">
        <v>621</v>
      </c>
      <c r="I39" s="2872">
        <f t="shared" si="0"/>
        <v>-264</v>
      </c>
      <c r="J39" s="2872">
        <v>0</v>
      </c>
      <c r="K39" s="2873">
        <f t="shared" si="1"/>
        <v>-264</v>
      </c>
      <c r="L39" s="2829" t="s">
        <v>1987</v>
      </c>
      <c r="M39" s="2878"/>
    </row>
    <row r="40" spans="1:13" ht="17.25" customHeight="1">
      <c r="A40" s="2879"/>
      <c r="B40" s="2829" t="s">
        <v>1989</v>
      </c>
      <c r="C40" s="2877"/>
      <c r="D40" s="2829" t="s">
        <v>1990</v>
      </c>
      <c r="E40" s="2875" t="s">
        <v>621</v>
      </c>
      <c r="F40" s="2876" t="s">
        <v>621</v>
      </c>
      <c r="G40" s="2871">
        <v>0</v>
      </c>
      <c r="H40" s="2876" t="s">
        <v>621</v>
      </c>
      <c r="I40" s="2872">
        <f t="shared" si="0"/>
        <v>0</v>
      </c>
      <c r="J40" s="2872">
        <v>0</v>
      </c>
      <c r="K40" s="2873">
        <f t="shared" si="1"/>
        <v>0</v>
      </c>
      <c r="L40" s="2829" t="s">
        <v>1989</v>
      </c>
      <c r="M40" s="2878"/>
    </row>
    <row r="41" spans="1:13" ht="17.25" customHeight="1">
      <c r="A41" s="2879"/>
      <c r="B41" s="2829" t="s">
        <v>1991</v>
      </c>
      <c r="C41" s="2877"/>
      <c r="D41" s="2829" t="s">
        <v>1992</v>
      </c>
      <c r="E41" s="2875" t="s">
        <v>621</v>
      </c>
      <c r="F41" s="2876" t="s">
        <v>621</v>
      </c>
      <c r="G41" s="2871">
        <v>0</v>
      </c>
      <c r="H41" s="2876" t="s">
        <v>621</v>
      </c>
      <c r="I41" s="2872">
        <f t="shared" si="0"/>
        <v>0</v>
      </c>
      <c r="J41" s="2872">
        <v>0</v>
      </c>
      <c r="K41" s="2873">
        <f t="shared" si="1"/>
        <v>0</v>
      </c>
      <c r="L41" s="2829" t="s">
        <v>1991</v>
      </c>
      <c r="M41" s="2878"/>
    </row>
    <row r="42" spans="1:13" ht="17.25" customHeight="1">
      <c r="A42" s="2879"/>
      <c r="B42" s="2829" t="s">
        <v>1993</v>
      </c>
      <c r="C42" s="2877" t="s">
        <v>294</v>
      </c>
      <c r="D42" s="2829" t="s">
        <v>1994</v>
      </c>
      <c r="E42" s="2875" t="s">
        <v>621</v>
      </c>
      <c r="F42" s="2876" t="s">
        <v>621</v>
      </c>
      <c r="G42" s="2871">
        <v>14</v>
      </c>
      <c r="H42" s="2876" t="s">
        <v>621</v>
      </c>
      <c r="I42" s="2872">
        <f t="shared" si="0"/>
        <v>14</v>
      </c>
      <c r="J42" s="2872">
        <v>0</v>
      </c>
      <c r="K42" s="2873">
        <f t="shared" si="1"/>
        <v>14</v>
      </c>
      <c r="L42" s="2829" t="s">
        <v>1993</v>
      </c>
      <c r="M42" s="2878"/>
    </row>
    <row r="43" spans="1:13" ht="17.25" customHeight="1">
      <c r="A43" s="2879"/>
      <c r="B43" s="2829" t="s">
        <v>1995</v>
      </c>
      <c r="C43" s="2877" t="s">
        <v>294</v>
      </c>
      <c r="D43" s="2829" t="s">
        <v>1996</v>
      </c>
      <c r="E43" s="2875" t="s">
        <v>621</v>
      </c>
      <c r="F43" s="2876" t="s">
        <v>621</v>
      </c>
      <c r="G43" s="2871">
        <v>0</v>
      </c>
      <c r="H43" s="2876" t="s">
        <v>621</v>
      </c>
      <c r="I43" s="2872">
        <f t="shared" si="0"/>
        <v>0</v>
      </c>
      <c r="J43" s="2872">
        <v>0</v>
      </c>
      <c r="K43" s="2873">
        <f t="shared" si="1"/>
        <v>0</v>
      </c>
      <c r="L43" s="2829" t="s">
        <v>1995</v>
      </c>
      <c r="M43" s="2878"/>
    </row>
    <row r="44" spans="1:13" ht="17.25" customHeight="1">
      <c r="A44" s="2879"/>
      <c r="B44" s="2880" t="s">
        <v>1997</v>
      </c>
      <c r="C44" s="2881" t="s">
        <v>294</v>
      </c>
      <c r="D44" s="2880" t="s">
        <v>1998</v>
      </c>
      <c r="E44" s="2875" t="s">
        <v>621</v>
      </c>
      <c r="F44" s="2876" t="s">
        <v>621</v>
      </c>
      <c r="G44" s="2871">
        <v>0</v>
      </c>
      <c r="H44" s="2876" t="s">
        <v>621</v>
      </c>
      <c r="I44" s="2872">
        <f t="shared" si="0"/>
        <v>0</v>
      </c>
      <c r="J44" s="2872">
        <v>0</v>
      </c>
      <c r="K44" s="2873">
        <f t="shared" si="1"/>
        <v>0</v>
      </c>
      <c r="L44" s="2880" t="s">
        <v>1997</v>
      </c>
      <c r="M44" s="2878"/>
    </row>
    <row r="45" spans="1:13" ht="17.25" customHeight="1" thickBot="1">
      <c r="A45" s="2879"/>
      <c r="B45" s="2848" t="s">
        <v>1999</v>
      </c>
      <c r="C45" s="2849" t="s">
        <v>294</v>
      </c>
      <c r="D45" s="2848" t="s">
        <v>2000</v>
      </c>
      <c r="E45" s="2882" t="s">
        <v>621</v>
      </c>
      <c r="F45" s="2883" t="s">
        <v>621</v>
      </c>
      <c r="G45" s="2884">
        <v>0</v>
      </c>
      <c r="H45" s="2883" t="s">
        <v>621</v>
      </c>
      <c r="I45" s="2885">
        <f t="shared" si="0"/>
        <v>0</v>
      </c>
      <c r="J45" s="2885">
        <v>0</v>
      </c>
      <c r="K45" s="2886">
        <f t="shared" si="1"/>
        <v>0</v>
      </c>
      <c r="L45" s="2848" t="s">
        <v>1999</v>
      </c>
      <c r="M45" s="2878"/>
    </row>
    <row r="46" spans="1:13">
      <c r="A46" s="2845"/>
    </row>
    <row r="47" spans="1:13">
      <c r="E47" s="2765">
        <f>SUM(E13:E45)</f>
        <v>8737</v>
      </c>
      <c r="F47" s="2765">
        <f t="shared" ref="F47:K47" si="2">SUM(F13:F45)</f>
        <v>11621</v>
      </c>
      <c r="G47" s="2765">
        <f t="shared" si="2"/>
        <v>18456</v>
      </c>
      <c r="H47" s="2765">
        <f t="shared" si="2"/>
        <v>38400</v>
      </c>
      <c r="I47" s="2765">
        <f t="shared" si="2"/>
        <v>77214</v>
      </c>
      <c r="J47" s="2765">
        <f t="shared" si="2"/>
        <v>0</v>
      </c>
      <c r="K47" s="2765">
        <f t="shared" si="2"/>
        <v>77214</v>
      </c>
    </row>
  </sheetData>
  <mergeCells count="8">
    <mergeCell ref="M33:M45"/>
    <mergeCell ref="A35:A45"/>
    <mergeCell ref="M3:M4"/>
    <mergeCell ref="B4:K4"/>
    <mergeCell ref="B5:K5"/>
    <mergeCell ref="M8:M9"/>
    <mergeCell ref="A18:A28"/>
    <mergeCell ref="M20:M30"/>
  </mergeCells>
  <printOptions horizontalCentered="1"/>
  <pageMargins left="0.1" right="0.35" top="0.75" bottom="0" header="0" footer="0"/>
  <pageSetup scale="68" orientation="landscape" horizontalDpi="4294967292" r:id="rId1"/>
  <headerFooter alignWithMargins="0"/>
</worksheet>
</file>

<file path=xl/worksheets/sheet53.xml><?xml version="1.0" encoding="utf-8"?>
<worksheet xmlns="http://schemas.openxmlformats.org/spreadsheetml/2006/main" xmlns:r="http://schemas.openxmlformats.org/officeDocument/2006/relationships">
  <sheetPr>
    <tabColor rgb="FF92D050"/>
    <pageSetUpPr fitToPage="1"/>
  </sheetPr>
  <dimension ref="A1:M51"/>
  <sheetViews>
    <sheetView showGridLines="0" zoomScale="75" zoomScaleNormal="50" workbookViewId="0"/>
  </sheetViews>
  <sheetFormatPr defaultColWidth="14.453125" defaultRowHeight="15.5"/>
  <cols>
    <col min="1" max="1" width="5.7265625"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0" width="14.26953125" style="2765" customWidth="1"/>
    <col min="11" max="11" width="14.453125" style="2765" customWidth="1"/>
    <col min="12" max="13" width="5.81640625" style="2765" customWidth="1"/>
    <col min="14" max="16384" width="14.453125" style="2765"/>
  </cols>
  <sheetData>
    <row r="1" spans="1:13" s="2762" customFormat="1" ht="16.899999999999999" customHeight="1">
      <c r="D1" s="2763"/>
      <c r="E1" s="2763"/>
      <c r="F1" s="2763"/>
      <c r="G1" s="2764"/>
      <c r="H1" s="2763"/>
      <c r="I1" s="2763"/>
      <c r="J1" s="2763"/>
      <c r="K1" s="2763"/>
    </row>
    <row r="2" spans="1:13" ht="16.5" customHeight="1" thickBot="1"/>
    <row r="3" spans="1:13" ht="16.5" customHeight="1">
      <c r="A3" s="2887" t="s">
        <v>2001</v>
      </c>
      <c r="B3" s="2767"/>
      <c r="C3" s="2768"/>
      <c r="D3" s="2768"/>
      <c r="E3" s="2768"/>
      <c r="F3" s="2768"/>
      <c r="G3" s="2768"/>
      <c r="H3" s="2768"/>
      <c r="I3" s="2768"/>
      <c r="J3" s="2768"/>
      <c r="K3" s="2768"/>
      <c r="L3" s="2769"/>
      <c r="M3" s="2770" t="s">
        <v>1865</v>
      </c>
    </row>
    <row r="4" spans="1:13" ht="16.899999999999999" customHeight="1">
      <c r="A4" s="2887"/>
      <c r="B4" s="2771" t="s">
        <v>1932</v>
      </c>
      <c r="C4" s="2772"/>
      <c r="D4" s="2772"/>
      <c r="E4" s="2772"/>
      <c r="F4" s="2772"/>
      <c r="G4" s="2772"/>
      <c r="H4" s="2772"/>
      <c r="I4" s="2772"/>
      <c r="J4" s="2772"/>
      <c r="K4" s="2772"/>
      <c r="L4" s="2773"/>
      <c r="M4" s="2770"/>
    </row>
    <row r="5" spans="1:13" ht="16.149999999999999" customHeight="1">
      <c r="A5" s="2887"/>
      <c r="B5" s="2774" t="s">
        <v>1884</v>
      </c>
      <c r="C5" s="2775"/>
      <c r="D5" s="2775"/>
      <c r="E5" s="2775"/>
      <c r="F5" s="2775"/>
      <c r="G5" s="2775"/>
      <c r="H5" s="2775"/>
      <c r="I5" s="2775"/>
      <c r="J5" s="2775"/>
      <c r="K5" s="2775"/>
      <c r="L5" s="2776"/>
      <c r="M5" s="2770"/>
    </row>
    <row r="6" spans="1:13" ht="12" customHeight="1">
      <c r="A6" s="2887"/>
      <c r="B6" s="2783"/>
      <c r="C6" s="2784"/>
      <c r="D6" s="2784"/>
      <c r="E6" s="2763"/>
      <c r="F6" s="2763"/>
      <c r="G6" s="2763"/>
      <c r="H6" s="2763"/>
      <c r="I6" s="2763"/>
      <c r="J6" s="2763"/>
      <c r="K6" s="2784"/>
      <c r="L6" s="2859"/>
      <c r="M6" s="2770"/>
    </row>
    <row r="7" spans="1:13" ht="16.899999999999999" customHeight="1">
      <c r="A7" s="2887"/>
      <c r="B7" s="2786"/>
      <c r="C7" s="2787"/>
      <c r="D7" s="2789"/>
      <c r="E7" s="2789"/>
      <c r="F7" s="2793" t="s">
        <v>1887</v>
      </c>
      <c r="G7" s="2791" t="s">
        <v>1200</v>
      </c>
      <c r="H7" s="2788"/>
      <c r="I7" s="2793" t="s">
        <v>982</v>
      </c>
      <c r="J7" s="2794"/>
      <c r="K7" s="2763"/>
      <c r="L7" s="2795"/>
      <c r="M7" s="2770"/>
    </row>
    <row r="8" spans="1:13" ht="16.5" customHeight="1">
      <c r="A8" s="2887"/>
      <c r="B8" s="2796"/>
      <c r="C8" s="2797"/>
      <c r="D8" s="2860"/>
      <c r="E8" s="2799" t="s">
        <v>1888</v>
      </c>
      <c r="F8" s="2801" t="s">
        <v>2002</v>
      </c>
      <c r="G8" s="2801" t="s">
        <v>1890</v>
      </c>
      <c r="H8" s="2798"/>
      <c r="I8" s="2801" t="s">
        <v>1891</v>
      </c>
      <c r="J8" s="2802"/>
      <c r="K8" s="2763"/>
      <c r="L8" s="2803"/>
      <c r="M8" s="2770"/>
    </row>
    <row r="9" spans="1:13" ht="16.899999999999999" customHeight="1">
      <c r="A9" s="2887"/>
      <c r="B9" s="2796" t="s">
        <v>704</v>
      </c>
      <c r="C9" s="2804" t="s">
        <v>637</v>
      </c>
      <c r="D9" s="2799" t="s">
        <v>1892</v>
      </c>
      <c r="E9" s="2799" t="s">
        <v>1893</v>
      </c>
      <c r="F9" s="2801" t="s">
        <v>1894</v>
      </c>
      <c r="G9" s="2801" t="s">
        <v>1895</v>
      </c>
      <c r="H9" s="2801" t="s">
        <v>1896</v>
      </c>
      <c r="I9" s="2801" t="s">
        <v>1897</v>
      </c>
      <c r="J9" s="2805" t="s">
        <v>23</v>
      </c>
      <c r="K9" s="2800" t="s">
        <v>982</v>
      </c>
      <c r="L9" s="2803" t="s">
        <v>704</v>
      </c>
      <c r="M9" s="2770"/>
    </row>
    <row r="10" spans="1:13" ht="16.899999999999999" customHeight="1">
      <c r="A10" s="2887"/>
      <c r="B10" s="2796" t="s">
        <v>1898</v>
      </c>
      <c r="C10" s="2804" t="s">
        <v>638</v>
      </c>
      <c r="D10" s="2799" t="s">
        <v>756</v>
      </c>
      <c r="E10" s="2799" t="s">
        <v>757</v>
      </c>
      <c r="F10" s="2801" t="s">
        <v>640</v>
      </c>
      <c r="G10" s="2801" t="s">
        <v>641</v>
      </c>
      <c r="H10" s="2801" t="s">
        <v>642</v>
      </c>
      <c r="I10" s="2801" t="s">
        <v>643</v>
      </c>
      <c r="J10" s="2805" t="s">
        <v>644</v>
      </c>
      <c r="K10" s="2800" t="s">
        <v>645</v>
      </c>
      <c r="L10" s="2803" t="s">
        <v>1898</v>
      </c>
      <c r="M10" s="2770"/>
    </row>
    <row r="11" spans="1:13" ht="16.899999999999999" customHeight="1" thickBot="1">
      <c r="A11" s="2887"/>
      <c r="B11" s="2861"/>
      <c r="C11" s="2809"/>
      <c r="D11" s="2862"/>
      <c r="E11" s="2863"/>
      <c r="F11" s="2865"/>
      <c r="G11" s="2865"/>
      <c r="H11" s="2865"/>
      <c r="I11" s="2865"/>
      <c r="J11" s="2805"/>
      <c r="K11" s="2800"/>
      <c r="L11" s="2866"/>
      <c r="M11" s="2770"/>
    </row>
    <row r="12" spans="1:13" ht="16.899999999999999" customHeight="1">
      <c r="A12" s="2887"/>
      <c r="B12" s="2815"/>
      <c r="C12" s="2816"/>
      <c r="D12" s="2888" t="s">
        <v>1933</v>
      </c>
      <c r="E12" s="2818"/>
      <c r="F12" s="2819"/>
      <c r="G12" s="2819"/>
      <c r="H12" s="2819"/>
      <c r="I12" s="2819"/>
      <c r="J12" s="2819"/>
      <c r="K12" s="2889"/>
      <c r="L12" s="2820"/>
      <c r="M12" s="2770"/>
    </row>
    <row r="13" spans="1:13" ht="25.5" customHeight="1">
      <c r="A13" s="2887"/>
      <c r="B13" s="2815" t="s">
        <v>2003</v>
      </c>
      <c r="C13" s="2890" t="s">
        <v>294</v>
      </c>
      <c r="D13" s="2888" t="s">
        <v>2004</v>
      </c>
      <c r="E13" s="2891" t="s">
        <v>621</v>
      </c>
      <c r="F13" s="2892" t="s">
        <v>621</v>
      </c>
      <c r="G13" s="2827">
        <v>0</v>
      </c>
      <c r="H13" s="2892" t="s">
        <v>621</v>
      </c>
      <c r="I13" s="2868">
        <f>SUM(E13:H13)</f>
        <v>0</v>
      </c>
      <c r="J13" s="2868">
        <v>0</v>
      </c>
      <c r="K13" s="2893">
        <f>SUM(I13:J13)</f>
        <v>0</v>
      </c>
      <c r="L13" s="2803" t="s">
        <v>2003</v>
      </c>
      <c r="M13" s="2770"/>
    </row>
    <row r="14" spans="1:13" ht="16.899999999999999" customHeight="1">
      <c r="A14" s="2887"/>
      <c r="B14" s="2829" t="s">
        <v>2005</v>
      </c>
      <c r="C14" s="2877" t="s">
        <v>294</v>
      </c>
      <c r="D14" s="2894" t="s">
        <v>2006</v>
      </c>
      <c r="E14" s="2895" t="s">
        <v>621</v>
      </c>
      <c r="F14" s="2876" t="s">
        <v>621</v>
      </c>
      <c r="G14" s="2871">
        <v>0</v>
      </c>
      <c r="H14" s="2876" t="s">
        <v>621</v>
      </c>
      <c r="I14" s="2872">
        <f t="shared" ref="I14:I29" si="0">SUM(E14:H14)</f>
        <v>0</v>
      </c>
      <c r="J14" s="2872">
        <v>0</v>
      </c>
      <c r="K14" s="2893">
        <f t="shared" ref="K14:K29" si="1">SUM(I14:J14)</f>
        <v>0</v>
      </c>
      <c r="L14" s="2833" t="s">
        <v>2005</v>
      </c>
      <c r="M14" s="2770"/>
    </row>
    <row r="15" spans="1:13" ht="16.899999999999999" customHeight="1">
      <c r="A15" s="2887"/>
      <c r="B15" s="2829" t="s">
        <v>2007</v>
      </c>
      <c r="C15" s="2877" t="s">
        <v>294</v>
      </c>
      <c r="D15" s="2894" t="s">
        <v>2008</v>
      </c>
      <c r="E15" s="2895" t="s">
        <v>621</v>
      </c>
      <c r="F15" s="2876" t="s">
        <v>621</v>
      </c>
      <c r="G15" s="2876" t="s">
        <v>621</v>
      </c>
      <c r="H15" s="2871">
        <v>157822</v>
      </c>
      <c r="I15" s="2872">
        <f t="shared" si="0"/>
        <v>157822</v>
      </c>
      <c r="J15" s="2872">
        <v>0</v>
      </c>
      <c r="K15" s="2893">
        <f t="shared" si="1"/>
        <v>157822</v>
      </c>
      <c r="L15" s="2833" t="s">
        <v>2007</v>
      </c>
      <c r="M15" s="2770"/>
    </row>
    <row r="16" spans="1:13" ht="16.899999999999999" customHeight="1">
      <c r="B16" s="2829" t="s">
        <v>2009</v>
      </c>
      <c r="C16" s="2877" t="s">
        <v>294</v>
      </c>
      <c r="D16" s="2894" t="s">
        <v>2010</v>
      </c>
      <c r="E16" s="2895" t="s">
        <v>621</v>
      </c>
      <c r="F16" s="2876" t="s">
        <v>621</v>
      </c>
      <c r="G16" s="2876" t="s">
        <v>621</v>
      </c>
      <c r="H16" s="2871">
        <v>28655</v>
      </c>
      <c r="I16" s="2872">
        <f t="shared" si="0"/>
        <v>28655</v>
      </c>
      <c r="J16" s="2872">
        <v>0</v>
      </c>
      <c r="K16" s="2893">
        <f t="shared" si="1"/>
        <v>28655</v>
      </c>
      <c r="L16" s="2833" t="s">
        <v>2009</v>
      </c>
    </row>
    <row r="17" spans="2:12" ht="16.899999999999999" customHeight="1">
      <c r="B17" s="2829" t="s">
        <v>2011</v>
      </c>
      <c r="C17" s="2877" t="s">
        <v>294</v>
      </c>
      <c r="D17" s="2894" t="s">
        <v>2012</v>
      </c>
      <c r="E17" s="2895" t="s">
        <v>621</v>
      </c>
      <c r="F17" s="2876" t="s">
        <v>621</v>
      </c>
      <c r="G17" s="2876" t="s">
        <v>621</v>
      </c>
      <c r="H17" s="2871">
        <v>17849</v>
      </c>
      <c r="I17" s="2872">
        <f t="shared" si="0"/>
        <v>17849</v>
      </c>
      <c r="J17" s="2872">
        <v>0</v>
      </c>
      <c r="K17" s="2893">
        <f t="shared" si="1"/>
        <v>17849</v>
      </c>
      <c r="L17" s="2833" t="s">
        <v>2011</v>
      </c>
    </row>
    <row r="18" spans="2:12" ht="16.899999999999999" customHeight="1">
      <c r="B18" s="2829" t="s">
        <v>2013</v>
      </c>
      <c r="C18" s="2877"/>
      <c r="D18" s="2894" t="s">
        <v>2014</v>
      </c>
      <c r="E18" s="2895" t="s">
        <v>621</v>
      </c>
      <c r="F18" s="2876" t="s">
        <v>621</v>
      </c>
      <c r="G18" s="2871">
        <v>3790</v>
      </c>
      <c r="H18" s="2876" t="s">
        <v>621</v>
      </c>
      <c r="I18" s="2872">
        <f t="shared" si="0"/>
        <v>3790</v>
      </c>
      <c r="J18" s="2872">
        <v>0</v>
      </c>
      <c r="K18" s="2893">
        <f t="shared" si="1"/>
        <v>3790</v>
      </c>
      <c r="L18" s="2833" t="s">
        <v>2013</v>
      </c>
    </row>
    <row r="19" spans="2:12" ht="16.899999999999999" customHeight="1">
      <c r="B19" s="2829" t="s">
        <v>2015</v>
      </c>
      <c r="C19" s="2877"/>
      <c r="D19" s="2894" t="s">
        <v>2016</v>
      </c>
      <c r="E19" s="2895" t="s">
        <v>621</v>
      </c>
      <c r="F19" s="2876" t="s">
        <v>621</v>
      </c>
      <c r="G19" s="2871">
        <v>0</v>
      </c>
      <c r="H19" s="2876" t="s">
        <v>621</v>
      </c>
      <c r="I19" s="2872">
        <f t="shared" si="0"/>
        <v>0</v>
      </c>
      <c r="J19" s="2872">
        <v>0</v>
      </c>
      <c r="K19" s="2893">
        <f t="shared" si="1"/>
        <v>0</v>
      </c>
      <c r="L19" s="2833" t="s">
        <v>2015</v>
      </c>
    </row>
    <row r="20" spans="2:12" ht="16.899999999999999" customHeight="1">
      <c r="B20" s="2829" t="s">
        <v>2017</v>
      </c>
      <c r="C20" s="2877"/>
      <c r="D20" s="2894" t="s">
        <v>2018</v>
      </c>
      <c r="E20" s="2895" t="s">
        <v>621</v>
      </c>
      <c r="F20" s="2876" t="s">
        <v>621</v>
      </c>
      <c r="G20" s="2871">
        <v>0</v>
      </c>
      <c r="H20" s="2876" t="s">
        <v>621</v>
      </c>
      <c r="I20" s="2872">
        <f t="shared" si="0"/>
        <v>0</v>
      </c>
      <c r="J20" s="2872">
        <v>0</v>
      </c>
      <c r="K20" s="2893">
        <f t="shared" si="1"/>
        <v>0</v>
      </c>
      <c r="L20" s="2833" t="s">
        <v>2017</v>
      </c>
    </row>
    <row r="21" spans="2:12" ht="16.899999999999999" customHeight="1">
      <c r="B21" s="2829" t="s">
        <v>2019</v>
      </c>
      <c r="C21" s="2877"/>
      <c r="D21" s="2894" t="s">
        <v>2020</v>
      </c>
      <c r="E21" s="2895" t="s">
        <v>621</v>
      </c>
      <c r="F21" s="2876" t="s">
        <v>621</v>
      </c>
      <c r="G21" s="2871">
        <v>-13235</v>
      </c>
      <c r="H21" s="2876" t="s">
        <v>621</v>
      </c>
      <c r="I21" s="2872">
        <f t="shared" si="0"/>
        <v>-13235</v>
      </c>
      <c r="J21" s="2872">
        <v>0</v>
      </c>
      <c r="K21" s="2893">
        <f t="shared" si="1"/>
        <v>-13235</v>
      </c>
      <c r="L21" s="2833" t="s">
        <v>2019</v>
      </c>
    </row>
    <row r="22" spans="2:12" ht="16.899999999999999" customHeight="1">
      <c r="B22" s="2829" t="s">
        <v>2021</v>
      </c>
      <c r="C22" s="2877"/>
      <c r="D22" s="2894" t="s">
        <v>2022</v>
      </c>
      <c r="E22" s="2895" t="s">
        <v>621</v>
      </c>
      <c r="F22" s="2876" t="s">
        <v>621</v>
      </c>
      <c r="G22" s="2871">
        <v>0</v>
      </c>
      <c r="H22" s="2876" t="s">
        <v>621</v>
      </c>
      <c r="I22" s="2872">
        <f t="shared" si="0"/>
        <v>0</v>
      </c>
      <c r="J22" s="2872">
        <v>0</v>
      </c>
      <c r="K22" s="2893">
        <f t="shared" si="1"/>
        <v>0</v>
      </c>
      <c r="L22" s="2833" t="s">
        <v>2021</v>
      </c>
    </row>
    <row r="23" spans="2:12" ht="16.899999999999999" customHeight="1">
      <c r="B23" s="2829" t="s">
        <v>2023</v>
      </c>
      <c r="C23" s="2877"/>
      <c r="D23" s="2894" t="s">
        <v>2024</v>
      </c>
      <c r="E23" s="2895" t="s">
        <v>621</v>
      </c>
      <c r="F23" s="2876" t="s">
        <v>621</v>
      </c>
      <c r="G23" s="2871">
        <v>0</v>
      </c>
      <c r="H23" s="2876" t="s">
        <v>621</v>
      </c>
      <c r="I23" s="2872">
        <f t="shared" si="0"/>
        <v>0</v>
      </c>
      <c r="J23" s="2872">
        <v>0</v>
      </c>
      <c r="K23" s="2893">
        <f t="shared" si="1"/>
        <v>0</v>
      </c>
      <c r="L23" s="2833" t="s">
        <v>2023</v>
      </c>
    </row>
    <row r="24" spans="2:12" ht="16.899999999999999" customHeight="1">
      <c r="B24" s="2839" t="s">
        <v>2025</v>
      </c>
      <c r="C24" s="2896"/>
      <c r="D24" s="2897" t="s">
        <v>2026</v>
      </c>
      <c r="E24" s="2898">
        <v>0</v>
      </c>
      <c r="F24" s="2871">
        <v>0</v>
      </c>
      <c r="G24" s="2871">
        <v>0</v>
      </c>
      <c r="H24" s="2871">
        <v>0</v>
      </c>
      <c r="I24" s="2872">
        <f t="shared" si="0"/>
        <v>0</v>
      </c>
      <c r="J24" s="2872">
        <v>0</v>
      </c>
      <c r="K24" s="2893">
        <f t="shared" si="1"/>
        <v>0</v>
      </c>
      <c r="L24" s="2842" t="s">
        <v>2025</v>
      </c>
    </row>
    <row r="25" spans="2:12" ht="16.899999999999999" customHeight="1">
      <c r="B25" s="2815" t="s">
        <v>2027</v>
      </c>
      <c r="C25" s="2890"/>
      <c r="D25" s="2888" t="s">
        <v>2028</v>
      </c>
      <c r="E25" s="2898">
        <v>0</v>
      </c>
      <c r="F25" s="2871">
        <v>0</v>
      </c>
      <c r="G25" s="2871">
        <v>0</v>
      </c>
      <c r="H25" s="2871">
        <v>0</v>
      </c>
      <c r="I25" s="2872">
        <f t="shared" si="0"/>
        <v>0</v>
      </c>
      <c r="J25" s="2872">
        <v>0</v>
      </c>
      <c r="K25" s="2893">
        <f t="shared" si="1"/>
        <v>0</v>
      </c>
      <c r="L25" s="2803" t="s">
        <v>2027</v>
      </c>
    </row>
    <row r="26" spans="2:12" ht="16.899999999999999" customHeight="1">
      <c r="B26" s="2829" t="s">
        <v>2029</v>
      </c>
      <c r="C26" s="2877"/>
      <c r="D26" s="2894" t="s">
        <v>2030</v>
      </c>
      <c r="E26" s="2898">
        <v>0</v>
      </c>
      <c r="F26" s="2871">
        <v>0</v>
      </c>
      <c r="G26" s="2871">
        <v>0</v>
      </c>
      <c r="H26" s="2871">
        <v>0</v>
      </c>
      <c r="I26" s="2872">
        <f t="shared" si="0"/>
        <v>0</v>
      </c>
      <c r="J26" s="2872">
        <v>0</v>
      </c>
      <c r="K26" s="2893">
        <f t="shared" si="1"/>
        <v>0</v>
      </c>
      <c r="L26" s="2833" t="s">
        <v>2029</v>
      </c>
    </row>
    <row r="27" spans="2:12" ht="16.899999999999999" customHeight="1">
      <c r="B27" s="2829" t="s">
        <v>2031</v>
      </c>
      <c r="C27" s="2877"/>
      <c r="D27" s="2894" t="s">
        <v>2032</v>
      </c>
      <c r="E27" s="2898">
        <v>14</v>
      </c>
      <c r="F27" s="2871">
        <v>986</v>
      </c>
      <c r="G27" s="2871">
        <v>0</v>
      </c>
      <c r="H27" s="2871">
        <v>-2</v>
      </c>
      <c r="I27" s="2872">
        <f t="shared" si="0"/>
        <v>998</v>
      </c>
      <c r="J27" s="2872">
        <v>0</v>
      </c>
      <c r="K27" s="2893">
        <f t="shared" si="1"/>
        <v>998</v>
      </c>
      <c r="L27" s="2833" t="s">
        <v>2031</v>
      </c>
    </row>
    <row r="28" spans="2:12" ht="16.899999999999999" customHeight="1">
      <c r="B28" s="2829" t="s">
        <v>2033</v>
      </c>
      <c r="C28" s="2877"/>
      <c r="D28" s="2894" t="s">
        <v>2034</v>
      </c>
      <c r="E28" s="2898">
        <v>0</v>
      </c>
      <c r="F28" s="2871">
        <v>37</v>
      </c>
      <c r="G28" s="2871">
        <v>0</v>
      </c>
      <c r="H28" s="2871">
        <v>0</v>
      </c>
      <c r="I28" s="2872">
        <f t="shared" si="0"/>
        <v>37</v>
      </c>
      <c r="J28" s="2872">
        <v>0</v>
      </c>
      <c r="K28" s="2893">
        <f t="shared" si="1"/>
        <v>37</v>
      </c>
      <c r="L28" s="2833" t="s">
        <v>2033</v>
      </c>
    </row>
    <row r="29" spans="2:12" ht="16.899999999999999" customHeight="1">
      <c r="B29" s="2829" t="s">
        <v>2035</v>
      </c>
      <c r="C29" s="2877"/>
      <c r="D29" s="2894" t="s">
        <v>2036</v>
      </c>
      <c r="E29" s="2835">
        <v>-1721</v>
      </c>
      <c r="F29" s="2836">
        <v>-841</v>
      </c>
      <c r="G29" s="2836">
        <v>-1951</v>
      </c>
      <c r="H29" s="2836">
        <v>0</v>
      </c>
      <c r="I29" s="2872">
        <f t="shared" si="0"/>
        <v>-4513</v>
      </c>
      <c r="J29" s="2899">
        <v>0</v>
      </c>
      <c r="K29" s="2900">
        <f t="shared" si="1"/>
        <v>-4513</v>
      </c>
      <c r="L29" s="2833" t="s">
        <v>2035</v>
      </c>
    </row>
    <row r="30" spans="2:12" ht="16.899999999999999" customHeight="1">
      <c r="B30" s="2829" t="s">
        <v>2037</v>
      </c>
      <c r="C30" s="2877"/>
      <c r="D30" s="2894" t="s">
        <v>2038</v>
      </c>
      <c r="E30" s="2898">
        <f>SUM(E13:E29)+'410-P45'!E51+'410-P46'!E47</f>
        <v>94328</v>
      </c>
      <c r="F30" s="2871">
        <f>SUM(F13:F29)+'410-P45'!F51+'410-P46'!F47</f>
        <v>29113</v>
      </c>
      <c r="G30" s="2871">
        <f>SUM(G13:G29)+'410-P45'!G51+'410-P46'!G47</f>
        <v>42554</v>
      </c>
      <c r="H30" s="2871">
        <f>SUM(H13:H29)+'410-P45'!H51+'410-P46'!H47</f>
        <v>249971</v>
      </c>
      <c r="I30" s="2832">
        <f>SUM(I13:I29)+'410-P45'!I51+'410-P46'!I47</f>
        <v>415966</v>
      </c>
      <c r="J30" s="2832">
        <f>SUM(J13:J29)+'410-P45'!J51+'410-P46'!J47</f>
        <v>0</v>
      </c>
      <c r="K30" s="2901">
        <f>SUM(K13:K29)+'410-P45'!K51+'410-P46'!K47</f>
        <v>415966</v>
      </c>
      <c r="L30" s="2833" t="s">
        <v>2037</v>
      </c>
    </row>
    <row r="31" spans="2:12" ht="22.5" customHeight="1">
      <c r="B31" s="2829"/>
      <c r="C31" s="2877"/>
      <c r="D31" s="2894" t="s">
        <v>1038</v>
      </c>
      <c r="E31" s="2902"/>
      <c r="F31" s="2903"/>
      <c r="G31" s="2903"/>
      <c r="H31" s="2903"/>
      <c r="I31" s="2904"/>
      <c r="J31" s="2904"/>
      <c r="K31" s="2905"/>
      <c r="L31" s="2833"/>
    </row>
    <row r="32" spans="2:12" ht="25.5" customHeight="1">
      <c r="B32" s="2815"/>
      <c r="C32" s="2890"/>
      <c r="D32" s="2888" t="s">
        <v>2039</v>
      </c>
      <c r="E32" s="2902"/>
      <c r="F32" s="2903"/>
      <c r="G32" s="2903"/>
      <c r="H32" s="2903"/>
      <c r="I32" s="2904"/>
      <c r="J32" s="2904"/>
      <c r="K32" s="2905"/>
      <c r="L32" s="2803"/>
    </row>
    <row r="33" spans="2:13" ht="16.899999999999999" customHeight="1">
      <c r="B33" s="2815" t="s">
        <v>2040</v>
      </c>
      <c r="C33" s="2890"/>
      <c r="D33" s="2888" t="s">
        <v>2041</v>
      </c>
      <c r="E33" s="2826">
        <v>1086</v>
      </c>
      <c r="F33" s="2827">
        <v>458</v>
      </c>
      <c r="G33" s="2827">
        <v>3010</v>
      </c>
      <c r="H33" s="2827">
        <v>148</v>
      </c>
      <c r="I33" s="2868">
        <f t="shared" ref="I33:I48" si="2">SUM(E33:H33)</f>
        <v>4702</v>
      </c>
      <c r="J33" s="2868">
        <v>0</v>
      </c>
      <c r="K33" s="2893">
        <f t="shared" ref="K33:K48" si="3">SUM(I33:J33)</f>
        <v>4702</v>
      </c>
      <c r="L33" s="2803" t="s">
        <v>2040</v>
      </c>
    </row>
    <row r="34" spans="2:13" ht="16.899999999999999" customHeight="1">
      <c r="B34" s="2829" t="s">
        <v>2042</v>
      </c>
      <c r="C34" s="2877" t="s">
        <v>294</v>
      </c>
      <c r="D34" s="2894" t="s">
        <v>2043</v>
      </c>
      <c r="E34" s="2898">
        <v>36797</v>
      </c>
      <c r="F34" s="2871">
        <v>30532</v>
      </c>
      <c r="G34" s="2871">
        <v>7815</v>
      </c>
      <c r="H34" s="2871">
        <v>0</v>
      </c>
      <c r="I34" s="2868">
        <f t="shared" si="2"/>
        <v>75144</v>
      </c>
      <c r="J34" s="2872">
        <v>0</v>
      </c>
      <c r="K34" s="2893">
        <f t="shared" si="3"/>
        <v>75144</v>
      </c>
      <c r="L34" s="2833" t="s">
        <v>2042</v>
      </c>
    </row>
    <row r="35" spans="2:13" ht="16.899999999999999" customHeight="1">
      <c r="B35" s="2829" t="s">
        <v>2044</v>
      </c>
      <c r="C35" s="2877" t="s">
        <v>294</v>
      </c>
      <c r="D35" s="2894" t="s">
        <v>2045</v>
      </c>
      <c r="E35" s="2898">
        <v>0</v>
      </c>
      <c r="F35" s="2871">
        <v>0</v>
      </c>
      <c r="G35" s="2871">
        <v>0</v>
      </c>
      <c r="H35" s="2871">
        <v>0</v>
      </c>
      <c r="I35" s="2868">
        <f t="shared" si="2"/>
        <v>0</v>
      </c>
      <c r="J35" s="2872">
        <v>0</v>
      </c>
      <c r="K35" s="2893">
        <f t="shared" si="3"/>
        <v>0</v>
      </c>
      <c r="L35" s="2833" t="s">
        <v>2044</v>
      </c>
    </row>
    <row r="36" spans="2:13" ht="16.899999999999999" customHeight="1">
      <c r="B36" s="2829" t="s">
        <v>2046</v>
      </c>
      <c r="C36" s="2877"/>
      <c r="D36" s="2894" t="s">
        <v>2047</v>
      </c>
      <c r="E36" s="2898">
        <v>0</v>
      </c>
      <c r="F36" s="2871">
        <v>0</v>
      </c>
      <c r="G36" s="2871">
        <v>0</v>
      </c>
      <c r="H36" s="2871">
        <v>0</v>
      </c>
      <c r="I36" s="2868">
        <f t="shared" si="2"/>
        <v>0</v>
      </c>
      <c r="J36" s="2872">
        <v>0</v>
      </c>
      <c r="K36" s="2893">
        <f t="shared" si="3"/>
        <v>0</v>
      </c>
      <c r="L36" s="2833" t="s">
        <v>2046</v>
      </c>
    </row>
    <row r="37" spans="2:13" ht="16.899999999999999" customHeight="1">
      <c r="B37" s="2829" t="s">
        <v>2048</v>
      </c>
      <c r="C37" s="2877"/>
      <c r="D37" s="2894" t="s">
        <v>2049</v>
      </c>
      <c r="E37" s="2895" t="s">
        <v>621</v>
      </c>
      <c r="F37" s="2876" t="s">
        <v>621</v>
      </c>
      <c r="G37" s="2876" t="s">
        <v>621</v>
      </c>
      <c r="H37" s="2871">
        <v>14965</v>
      </c>
      <c r="I37" s="2872">
        <f t="shared" si="2"/>
        <v>14965</v>
      </c>
      <c r="J37" s="2872">
        <v>0</v>
      </c>
      <c r="K37" s="2893">
        <f t="shared" si="3"/>
        <v>14965</v>
      </c>
      <c r="L37" s="2833" t="s">
        <v>2048</v>
      </c>
    </row>
    <row r="38" spans="2:13" ht="16.899999999999999" customHeight="1">
      <c r="B38" s="2829" t="s">
        <v>2050</v>
      </c>
      <c r="C38" s="2877"/>
      <c r="D38" s="2894" t="s">
        <v>2051</v>
      </c>
      <c r="E38" s="2895" t="s">
        <v>621</v>
      </c>
      <c r="F38" s="2876" t="s">
        <v>621</v>
      </c>
      <c r="G38" s="2876" t="s">
        <v>621</v>
      </c>
      <c r="H38" s="2871">
        <v>0</v>
      </c>
      <c r="I38" s="2872">
        <f t="shared" si="2"/>
        <v>0</v>
      </c>
      <c r="J38" s="2872">
        <v>0</v>
      </c>
      <c r="K38" s="2893">
        <f t="shared" si="3"/>
        <v>0</v>
      </c>
      <c r="L38" s="2833" t="s">
        <v>2050</v>
      </c>
    </row>
    <row r="39" spans="2:13" ht="16.899999999999999" customHeight="1">
      <c r="B39" s="2829" t="s">
        <v>2052</v>
      </c>
      <c r="C39" s="2877" t="s">
        <v>294</v>
      </c>
      <c r="D39" s="2894" t="s">
        <v>2053</v>
      </c>
      <c r="E39" s="2895" t="s">
        <v>621</v>
      </c>
      <c r="F39" s="2876" t="s">
        <v>621</v>
      </c>
      <c r="G39" s="2871">
        <v>20172</v>
      </c>
      <c r="H39" s="2876" t="s">
        <v>621</v>
      </c>
      <c r="I39" s="2872">
        <f t="shared" si="2"/>
        <v>20172</v>
      </c>
      <c r="J39" s="2872">
        <v>0</v>
      </c>
      <c r="K39" s="2893">
        <f t="shared" si="3"/>
        <v>20172</v>
      </c>
      <c r="L39" s="2833" t="s">
        <v>2052</v>
      </c>
    </row>
    <row r="40" spans="2:13" ht="16.899999999999999" customHeight="1">
      <c r="B40" s="2829" t="s">
        <v>2054</v>
      </c>
      <c r="C40" s="2877" t="s">
        <v>294</v>
      </c>
      <c r="D40" s="2894" t="s">
        <v>2055</v>
      </c>
      <c r="E40" s="2895" t="s">
        <v>621</v>
      </c>
      <c r="F40" s="2876" t="s">
        <v>621</v>
      </c>
      <c r="G40" s="2871">
        <v>-4413</v>
      </c>
      <c r="H40" s="2876" t="s">
        <v>621</v>
      </c>
      <c r="I40" s="2872">
        <f t="shared" si="2"/>
        <v>-4413</v>
      </c>
      <c r="J40" s="2872">
        <v>0</v>
      </c>
      <c r="K40" s="2893">
        <f t="shared" si="3"/>
        <v>-4413</v>
      </c>
      <c r="L40" s="2833" t="s">
        <v>2054</v>
      </c>
    </row>
    <row r="41" spans="2:13" ht="16.899999999999999" customHeight="1">
      <c r="B41" s="2829" t="s">
        <v>2056</v>
      </c>
      <c r="C41" s="2877"/>
      <c r="D41" s="2894" t="s">
        <v>2057</v>
      </c>
      <c r="E41" s="2895" t="s">
        <v>621</v>
      </c>
      <c r="F41" s="2876" t="s">
        <v>621</v>
      </c>
      <c r="G41" s="2871">
        <v>0</v>
      </c>
      <c r="H41" s="2876" t="s">
        <v>621</v>
      </c>
      <c r="I41" s="2872">
        <f t="shared" si="2"/>
        <v>0</v>
      </c>
      <c r="J41" s="2872">
        <v>0</v>
      </c>
      <c r="K41" s="2893">
        <f t="shared" si="3"/>
        <v>0</v>
      </c>
      <c r="L41" s="2833" t="s">
        <v>2056</v>
      </c>
    </row>
    <row r="42" spans="2:13" ht="16.899999999999999" customHeight="1">
      <c r="B42" s="2829" t="s">
        <v>2058</v>
      </c>
      <c r="C42" s="2877"/>
      <c r="D42" s="2894" t="s">
        <v>2059</v>
      </c>
      <c r="E42" s="2895" t="s">
        <v>621</v>
      </c>
      <c r="F42" s="2876" t="s">
        <v>621</v>
      </c>
      <c r="G42" s="2871">
        <v>0</v>
      </c>
      <c r="H42" s="2876" t="s">
        <v>621</v>
      </c>
      <c r="I42" s="2872">
        <f t="shared" si="2"/>
        <v>0</v>
      </c>
      <c r="J42" s="2872">
        <v>0</v>
      </c>
      <c r="K42" s="2893">
        <f t="shared" si="3"/>
        <v>0</v>
      </c>
      <c r="L42" s="2833" t="s">
        <v>2058</v>
      </c>
    </row>
    <row r="43" spans="2:13" ht="16.899999999999999" customHeight="1">
      <c r="B43" s="2829" t="s">
        <v>2060</v>
      </c>
      <c r="C43" s="2877" t="s">
        <v>294</v>
      </c>
      <c r="D43" s="2894" t="s">
        <v>2061</v>
      </c>
      <c r="E43" s="2895" t="s">
        <v>621</v>
      </c>
      <c r="F43" s="2876" t="s">
        <v>621</v>
      </c>
      <c r="G43" s="2871">
        <v>0</v>
      </c>
      <c r="H43" s="2876" t="s">
        <v>621</v>
      </c>
      <c r="I43" s="2872">
        <f t="shared" si="2"/>
        <v>0</v>
      </c>
      <c r="J43" s="2872">
        <v>0</v>
      </c>
      <c r="K43" s="2893">
        <f t="shared" si="3"/>
        <v>0</v>
      </c>
      <c r="L43" s="2833" t="s">
        <v>2060</v>
      </c>
    </row>
    <row r="44" spans="2:13" ht="16.899999999999999" customHeight="1">
      <c r="B44" s="2829" t="s">
        <v>2062</v>
      </c>
      <c r="C44" s="2877" t="s">
        <v>294</v>
      </c>
      <c r="D44" s="2894" t="s">
        <v>2063</v>
      </c>
      <c r="E44" s="2895" t="s">
        <v>621</v>
      </c>
      <c r="F44" s="2876" t="s">
        <v>621</v>
      </c>
      <c r="G44" s="2871">
        <v>0</v>
      </c>
      <c r="H44" s="2876" t="s">
        <v>621</v>
      </c>
      <c r="I44" s="2872">
        <f t="shared" si="2"/>
        <v>0</v>
      </c>
      <c r="J44" s="2872">
        <v>0</v>
      </c>
      <c r="K44" s="2893">
        <f t="shared" si="3"/>
        <v>0</v>
      </c>
      <c r="L44" s="2833" t="s">
        <v>2062</v>
      </c>
    </row>
    <row r="45" spans="2:13" ht="16.899999999999999" customHeight="1">
      <c r="B45" s="2829" t="s">
        <v>1716</v>
      </c>
      <c r="C45" s="2877" t="s">
        <v>294</v>
      </c>
      <c r="D45" s="2894" t="s">
        <v>2064</v>
      </c>
      <c r="E45" s="2895" t="s">
        <v>621</v>
      </c>
      <c r="F45" s="2876" t="s">
        <v>621</v>
      </c>
      <c r="G45" s="2876" t="s">
        <v>621</v>
      </c>
      <c r="H45" s="2871">
        <v>23224</v>
      </c>
      <c r="I45" s="2872">
        <f t="shared" si="2"/>
        <v>23224</v>
      </c>
      <c r="J45" s="2872">
        <v>0</v>
      </c>
      <c r="K45" s="2893">
        <f t="shared" si="3"/>
        <v>23224</v>
      </c>
      <c r="L45" s="2833" t="s">
        <v>1716</v>
      </c>
    </row>
    <row r="46" spans="2:13" ht="16.899999999999999" customHeight="1">
      <c r="B46" s="2829" t="s">
        <v>2065</v>
      </c>
      <c r="C46" s="2877"/>
      <c r="D46" s="2894" t="s">
        <v>2066</v>
      </c>
      <c r="E46" s="2895" t="s">
        <v>621</v>
      </c>
      <c r="F46" s="2876" t="s">
        <v>621</v>
      </c>
      <c r="G46" s="2871">
        <v>16</v>
      </c>
      <c r="H46" s="2876" t="s">
        <v>621</v>
      </c>
      <c r="I46" s="2872">
        <f t="shared" si="2"/>
        <v>16</v>
      </c>
      <c r="J46" s="2872">
        <v>0</v>
      </c>
      <c r="K46" s="2893">
        <f t="shared" si="3"/>
        <v>16</v>
      </c>
      <c r="L46" s="2833" t="s">
        <v>2065</v>
      </c>
      <c r="M46" s="2906">
        <v>47</v>
      </c>
    </row>
    <row r="47" spans="2:13" ht="16.899999999999999" customHeight="1">
      <c r="B47" s="2829" t="s">
        <v>2067</v>
      </c>
      <c r="C47" s="2877"/>
      <c r="D47" s="2894" t="s">
        <v>2068</v>
      </c>
      <c r="E47" s="2895" t="s">
        <v>621</v>
      </c>
      <c r="F47" s="2876" t="s">
        <v>621</v>
      </c>
      <c r="G47" s="2871">
        <v>0</v>
      </c>
      <c r="H47" s="2876" t="s">
        <v>621</v>
      </c>
      <c r="I47" s="2872">
        <f t="shared" si="2"/>
        <v>0</v>
      </c>
      <c r="J47" s="2872">
        <v>0</v>
      </c>
      <c r="K47" s="2893">
        <f t="shared" si="3"/>
        <v>0</v>
      </c>
      <c r="L47" s="2833" t="s">
        <v>2067</v>
      </c>
      <c r="M47" s="2906"/>
    </row>
    <row r="48" spans="2:13" ht="16.899999999999999" customHeight="1" thickBot="1">
      <c r="B48" s="2848" t="s">
        <v>2069</v>
      </c>
      <c r="C48" s="2849" t="s">
        <v>294</v>
      </c>
      <c r="D48" s="2907" t="s">
        <v>2070</v>
      </c>
      <c r="E48" s="2908" t="s">
        <v>621</v>
      </c>
      <c r="F48" s="2883" t="s">
        <v>621</v>
      </c>
      <c r="G48" s="2884">
        <v>0</v>
      </c>
      <c r="H48" s="2883" t="s">
        <v>621</v>
      </c>
      <c r="I48" s="2885">
        <f t="shared" si="2"/>
        <v>0</v>
      </c>
      <c r="J48" s="2885">
        <v>0</v>
      </c>
      <c r="K48" s="2909">
        <f t="shared" si="3"/>
        <v>0</v>
      </c>
      <c r="L48" s="2854" t="s">
        <v>2069</v>
      </c>
      <c r="M48" s="2906"/>
    </row>
    <row r="51" spans="4:11">
      <c r="D51" s="2765" t="s">
        <v>1200</v>
      </c>
      <c r="E51" s="2765">
        <f t="shared" ref="E51:K51" si="4">SUM(E33:E48)</f>
        <v>37883</v>
      </c>
      <c r="F51" s="2765">
        <f t="shared" si="4"/>
        <v>30990</v>
      </c>
      <c r="G51" s="2765">
        <f t="shared" si="4"/>
        <v>26600</v>
      </c>
      <c r="H51" s="2765">
        <f t="shared" si="4"/>
        <v>38337</v>
      </c>
      <c r="I51" s="2765">
        <f t="shared" si="4"/>
        <v>133810</v>
      </c>
      <c r="J51" s="2765">
        <f t="shared" si="4"/>
        <v>0</v>
      </c>
      <c r="K51" s="2765">
        <f t="shared" si="4"/>
        <v>133810</v>
      </c>
    </row>
  </sheetData>
  <mergeCells count="5">
    <mergeCell ref="A3:A15"/>
    <mergeCell ref="M3:M15"/>
    <mergeCell ref="B4:K4"/>
    <mergeCell ref="B5:K5"/>
    <mergeCell ref="M46:M48"/>
  </mergeCells>
  <printOptions horizontalCentered="1"/>
  <pageMargins left="0.1" right="0.35" top="0.3" bottom="0" header="0" footer="0"/>
  <pageSetup scale="68" orientation="landscape" horizontalDpi="4294967292" r:id="rId1"/>
  <headerFooter alignWithMargins="0"/>
</worksheet>
</file>

<file path=xl/worksheets/sheet54.xml><?xml version="1.0" encoding="utf-8"?>
<worksheet xmlns="http://schemas.openxmlformats.org/spreadsheetml/2006/main" xmlns:r="http://schemas.openxmlformats.org/officeDocument/2006/relationships">
  <sheetPr>
    <tabColor rgb="FF92D050"/>
  </sheetPr>
  <dimension ref="A1:N54"/>
  <sheetViews>
    <sheetView showGridLines="0" zoomScale="75" workbookViewId="0"/>
  </sheetViews>
  <sheetFormatPr defaultColWidth="14.453125" defaultRowHeight="15.5"/>
  <cols>
    <col min="1" max="1" width="7.08984375"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1" width="14.26953125" style="2765" customWidth="1"/>
    <col min="12" max="12" width="5.81640625" style="2765" customWidth="1"/>
    <col min="13" max="13" width="4.453125" style="2765" customWidth="1"/>
    <col min="14" max="14" width="18.6328125" style="2765" bestFit="1" customWidth="1"/>
    <col min="15" max="16384" width="14.453125" style="2765"/>
  </cols>
  <sheetData>
    <row r="1" spans="2:13" ht="13.5" customHeight="1"/>
    <row r="2" spans="2:13" ht="16.5" customHeight="1" thickBot="1"/>
    <row r="3" spans="2:13" ht="17.25" customHeight="1">
      <c r="B3" s="2767"/>
      <c r="C3" s="2768"/>
      <c r="D3" s="2768"/>
      <c r="E3" s="2768"/>
      <c r="F3" s="2768"/>
      <c r="G3" s="2768"/>
      <c r="H3" s="2768"/>
      <c r="I3" s="2768"/>
      <c r="J3" s="2768"/>
      <c r="K3" s="2768"/>
      <c r="L3" s="2769"/>
      <c r="M3" s="2910" t="s">
        <v>2071</v>
      </c>
    </row>
    <row r="4" spans="2:13" ht="16.899999999999999" customHeight="1">
      <c r="B4" s="2771" t="s">
        <v>1932</v>
      </c>
      <c r="C4" s="2772"/>
      <c r="D4" s="2772"/>
      <c r="E4" s="2772"/>
      <c r="F4" s="2772"/>
      <c r="G4" s="2772"/>
      <c r="H4" s="2772"/>
      <c r="I4" s="2772"/>
      <c r="J4" s="2772"/>
      <c r="K4" s="2772"/>
      <c r="L4" s="2773"/>
      <c r="M4" s="2911"/>
    </row>
    <row r="5" spans="2:13" ht="16.899999999999999" customHeight="1">
      <c r="B5" s="2774" t="s">
        <v>1884</v>
      </c>
      <c r="C5" s="2775"/>
      <c r="D5" s="2775"/>
      <c r="E5" s="2775"/>
      <c r="F5" s="2775"/>
      <c r="G5" s="2775"/>
      <c r="H5" s="2775"/>
      <c r="I5" s="2775"/>
      <c r="J5" s="2775"/>
      <c r="K5" s="2775"/>
      <c r="L5" s="2776"/>
      <c r="M5" s="2911"/>
    </row>
    <row r="6" spans="2:13" ht="15" customHeight="1">
      <c r="B6" s="2783"/>
      <c r="C6" s="2763"/>
      <c r="D6" s="2912"/>
      <c r="E6" s="2912"/>
      <c r="F6" s="2912"/>
      <c r="G6" s="2912"/>
      <c r="H6" s="2912"/>
      <c r="I6" s="2912"/>
      <c r="J6" s="2912"/>
      <c r="K6" s="2912"/>
      <c r="L6" s="2859"/>
    </row>
    <row r="7" spans="2:13" ht="16.899999999999999" customHeight="1">
      <c r="B7" s="2786"/>
      <c r="C7" s="2787"/>
      <c r="D7" s="2763"/>
      <c r="E7" s="2913"/>
      <c r="F7" s="2914" t="s">
        <v>1887</v>
      </c>
      <c r="G7" s="2791" t="s">
        <v>1200</v>
      </c>
      <c r="H7" s="2788"/>
      <c r="I7" s="2914" t="s">
        <v>982</v>
      </c>
      <c r="J7" s="2794"/>
      <c r="K7" s="2763"/>
      <c r="L7" s="2795"/>
    </row>
    <row r="8" spans="2:13" ht="16.5" customHeight="1">
      <c r="B8" s="2796"/>
      <c r="C8" s="2797"/>
      <c r="D8" s="2763"/>
      <c r="E8" s="2801" t="s">
        <v>1888</v>
      </c>
      <c r="F8" s="2915" t="s">
        <v>1889</v>
      </c>
      <c r="G8" s="2801" t="s">
        <v>1890</v>
      </c>
      <c r="H8" s="2798"/>
      <c r="I8" s="2915" t="s">
        <v>1891</v>
      </c>
      <c r="J8" s="2802"/>
      <c r="K8" s="2763"/>
      <c r="L8" s="2803"/>
    </row>
    <row r="9" spans="2:13" ht="16.899999999999999" customHeight="1">
      <c r="B9" s="2796" t="s">
        <v>704</v>
      </c>
      <c r="C9" s="2804" t="s">
        <v>637</v>
      </c>
      <c r="D9" s="2800" t="s">
        <v>1892</v>
      </c>
      <c r="E9" s="2916" t="s">
        <v>1893</v>
      </c>
      <c r="F9" s="2917" t="s">
        <v>1894</v>
      </c>
      <c r="G9" s="2918" t="s">
        <v>1895</v>
      </c>
      <c r="H9" s="2805" t="s">
        <v>1896</v>
      </c>
      <c r="I9" s="2916" t="s">
        <v>1897</v>
      </c>
      <c r="J9" s="2805" t="s">
        <v>23</v>
      </c>
      <c r="K9" s="2800" t="s">
        <v>982</v>
      </c>
      <c r="L9" s="2803" t="s">
        <v>704</v>
      </c>
    </row>
    <row r="10" spans="2:13" ht="16.899999999999999" customHeight="1">
      <c r="B10" s="2796" t="s">
        <v>1898</v>
      </c>
      <c r="C10" s="2804" t="s">
        <v>638</v>
      </c>
      <c r="D10" s="2800" t="s">
        <v>756</v>
      </c>
      <c r="E10" s="2916" t="s">
        <v>757</v>
      </c>
      <c r="F10" s="2805" t="s">
        <v>640</v>
      </c>
      <c r="G10" s="2918" t="s">
        <v>641</v>
      </c>
      <c r="H10" s="2805" t="s">
        <v>642</v>
      </c>
      <c r="I10" s="2916" t="s">
        <v>643</v>
      </c>
      <c r="J10" s="2805" t="s">
        <v>644</v>
      </c>
      <c r="K10" s="2800" t="s">
        <v>645</v>
      </c>
      <c r="L10" s="2803" t="s">
        <v>1898</v>
      </c>
    </row>
    <row r="11" spans="2:13" ht="16.899999999999999" customHeight="1" thickBot="1">
      <c r="B11" s="2861"/>
      <c r="C11" s="2809"/>
      <c r="D11" s="2919"/>
      <c r="E11" s="2920"/>
      <c r="F11" s="2921"/>
      <c r="G11" s="2921"/>
      <c r="H11" s="2921"/>
      <c r="I11" s="2921"/>
      <c r="J11" s="2805"/>
      <c r="K11" s="2800"/>
      <c r="L11" s="2866"/>
    </row>
    <row r="12" spans="2:13" ht="16.899999999999999" customHeight="1">
      <c r="B12" s="2815"/>
      <c r="C12" s="2816"/>
      <c r="D12" s="2894" t="s">
        <v>2072</v>
      </c>
      <c r="E12" s="2818"/>
      <c r="F12" s="2819"/>
      <c r="G12" s="2819"/>
      <c r="H12" s="2819"/>
      <c r="I12" s="2819"/>
      <c r="J12" s="2819"/>
      <c r="K12" s="2889"/>
      <c r="L12" s="2820"/>
    </row>
    <row r="13" spans="2:13" ht="16.899999999999999" customHeight="1">
      <c r="B13" s="2815" t="s">
        <v>2073</v>
      </c>
      <c r="C13" s="2816"/>
      <c r="D13" s="2888" t="s">
        <v>2074</v>
      </c>
      <c r="E13" s="2826">
        <v>0</v>
      </c>
      <c r="F13" s="2827">
        <v>0</v>
      </c>
      <c r="G13" s="2827">
        <v>0</v>
      </c>
      <c r="H13" s="2827">
        <v>0</v>
      </c>
      <c r="I13" s="2868">
        <f>SUM(E13:H13)</f>
        <v>0</v>
      </c>
      <c r="J13" s="2868">
        <v>0</v>
      </c>
      <c r="K13" s="2922">
        <f>SUM(I13:J13)</f>
        <v>0</v>
      </c>
      <c r="L13" s="2803" t="s">
        <v>2073</v>
      </c>
    </row>
    <row r="14" spans="2:13" ht="16.899999999999999" customHeight="1">
      <c r="B14" s="2829" t="s">
        <v>2075</v>
      </c>
      <c r="C14" s="2830"/>
      <c r="D14" s="2894" t="s">
        <v>1905</v>
      </c>
      <c r="E14" s="2835">
        <v>0</v>
      </c>
      <c r="F14" s="2836">
        <v>0</v>
      </c>
      <c r="G14" s="2836">
        <v>0</v>
      </c>
      <c r="H14" s="2836">
        <v>0</v>
      </c>
      <c r="I14" s="2868">
        <f>SUM(E14:H14)</f>
        <v>0</v>
      </c>
      <c r="J14" s="2899">
        <v>0</v>
      </c>
      <c r="K14" s="2922">
        <f>SUM(I14:J14)</f>
        <v>0</v>
      </c>
      <c r="L14" s="2833" t="s">
        <v>2075</v>
      </c>
    </row>
    <row r="15" spans="2:13" ht="16.899999999999999" customHeight="1">
      <c r="B15" s="2829" t="s">
        <v>2076</v>
      </c>
      <c r="C15" s="2830"/>
      <c r="D15" s="2894" t="s">
        <v>2077</v>
      </c>
      <c r="E15" s="2898">
        <f>SUM(E13:E14)+'410-P47'!E51</f>
        <v>37883</v>
      </c>
      <c r="F15" s="2871">
        <f>SUM(F13:F14)+'410-P47'!F51</f>
        <v>30990</v>
      </c>
      <c r="G15" s="2871">
        <f>SUM(G13:G14)+'410-P47'!G51</f>
        <v>26600</v>
      </c>
      <c r="H15" s="2871">
        <f>SUM(H13:H14)+'410-P47'!H51</f>
        <v>38337</v>
      </c>
      <c r="I15" s="2872">
        <f>SUM(I13:I14)+'410-P47'!I51</f>
        <v>133810</v>
      </c>
      <c r="J15" s="2872">
        <f>SUM(J13:J14)+'410-P47'!J51</f>
        <v>0</v>
      </c>
      <c r="K15" s="2922">
        <f>SUM(K13:K14)+'410-P47'!K51</f>
        <v>133810</v>
      </c>
      <c r="L15" s="2833" t="s">
        <v>2076</v>
      </c>
    </row>
    <row r="16" spans="2:13" ht="22.5" customHeight="1">
      <c r="B16" s="2829"/>
      <c r="C16" s="2830"/>
      <c r="D16" s="2894" t="s">
        <v>2078</v>
      </c>
      <c r="E16" s="2902"/>
      <c r="F16" s="2903"/>
      <c r="G16" s="2903"/>
      <c r="H16" s="2903"/>
      <c r="I16" s="2904"/>
      <c r="J16" s="2904"/>
      <c r="K16" s="2905"/>
      <c r="L16" s="2833"/>
    </row>
    <row r="17" spans="2:14" ht="21" customHeight="1">
      <c r="B17" s="2815" t="s">
        <v>2079</v>
      </c>
      <c r="C17" s="2890"/>
      <c r="D17" s="2888" t="s">
        <v>2041</v>
      </c>
      <c r="E17" s="2826">
        <v>1833</v>
      </c>
      <c r="F17" s="2827">
        <v>343</v>
      </c>
      <c r="G17" s="2827">
        <v>752</v>
      </c>
      <c r="H17" s="2827">
        <v>161</v>
      </c>
      <c r="I17" s="2868">
        <f t="shared" ref="I17:I32" si="0">SUM(E17:H17)</f>
        <v>3089</v>
      </c>
      <c r="J17" s="2923" t="s">
        <v>621</v>
      </c>
      <c r="K17" s="2922">
        <f t="shared" ref="K17:K34" si="1">SUM(I17:J17)</f>
        <v>3089</v>
      </c>
      <c r="L17" s="2803" t="s">
        <v>2079</v>
      </c>
    </row>
    <row r="18" spans="2:14" ht="16.899999999999999" customHeight="1">
      <c r="B18" s="2829" t="s">
        <v>2080</v>
      </c>
      <c r="C18" s="2877" t="s">
        <v>294</v>
      </c>
      <c r="D18" s="2894" t="s">
        <v>2081</v>
      </c>
      <c r="E18" s="2898">
        <v>9254</v>
      </c>
      <c r="F18" s="2871">
        <v>29647</v>
      </c>
      <c r="G18" s="2871">
        <v>23871</v>
      </c>
      <c r="H18" s="2871">
        <v>-322</v>
      </c>
      <c r="I18" s="2868">
        <f t="shared" si="0"/>
        <v>62450</v>
      </c>
      <c r="J18" s="2924" t="s">
        <v>621</v>
      </c>
      <c r="K18" s="2922">
        <f t="shared" si="1"/>
        <v>62450</v>
      </c>
      <c r="L18" s="2833" t="s">
        <v>2080</v>
      </c>
      <c r="N18" s="2925"/>
    </row>
    <row r="19" spans="2:14" ht="16.899999999999999" customHeight="1">
      <c r="B19" s="2829" t="s">
        <v>2082</v>
      </c>
      <c r="C19" s="2877" t="s">
        <v>294</v>
      </c>
      <c r="D19" s="2894" t="s">
        <v>2045</v>
      </c>
      <c r="E19" s="2898">
        <v>0</v>
      </c>
      <c r="F19" s="2871">
        <v>0</v>
      </c>
      <c r="G19" s="2871">
        <v>0</v>
      </c>
      <c r="H19" s="2871">
        <v>0</v>
      </c>
      <c r="I19" s="2868">
        <f t="shared" si="0"/>
        <v>0</v>
      </c>
      <c r="J19" s="2924" t="s">
        <v>621</v>
      </c>
      <c r="K19" s="2922">
        <f t="shared" si="1"/>
        <v>0</v>
      </c>
      <c r="L19" s="2833" t="s">
        <v>2082</v>
      </c>
    </row>
    <row r="20" spans="2:14" ht="16.899999999999999" customHeight="1">
      <c r="B20" s="2829" t="s">
        <v>2083</v>
      </c>
      <c r="C20" s="2877"/>
      <c r="D20" s="2894" t="s">
        <v>2047</v>
      </c>
      <c r="E20" s="2898">
        <v>0</v>
      </c>
      <c r="F20" s="2871">
        <v>0</v>
      </c>
      <c r="G20" s="2871">
        <v>0</v>
      </c>
      <c r="H20" s="2871">
        <v>0</v>
      </c>
      <c r="I20" s="2868">
        <f t="shared" si="0"/>
        <v>0</v>
      </c>
      <c r="J20" s="2924" t="s">
        <v>621</v>
      </c>
      <c r="K20" s="2922">
        <f t="shared" si="1"/>
        <v>0</v>
      </c>
      <c r="L20" s="2833" t="s">
        <v>2083</v>
      </c>
    </row>
    <row r="21" spans="2:14" ht="16.899999999999999" customHeight="1">
      <c r="B21" s="2829" t="s">
        <v>2084</v>
      </c>
      <c r="C21" s="2877"/>
      <c r="D21" s="2894" t="s">
        <v>2049</v>
      </c>
      <c r="E21" s="2895" t="s">
        <v>621</v>
      </c>
      <c r="F21" s="2876" t="s">
        <v>621</v>
      </c>
      <c r="G21" s="2876" t="s">
        <v>621</v>
      </c>
      <c r="H21" s="2871">
        <v>4380</v>
      </c>
      <c r="I21" s="2868">
        <f t="shared" si="0"/>
        <v>4380</v>
      </c>
      <c r="J21" s="2926" t="s">
        <v>621</v>
      </c>
      <c r="K21" s="2922">
        <f t="shared" si="1"/>
        <v>4380</v>
      </c>
      <c r="L21" s="2833" t="s">
        <v>2084</v>
      </c>
    </row>
    <row r="22" spans="2:14" ht="16.899999999999999" customHeight="1">
      <c r="B22" s="2829" t="s">
        <v>2085</v>
      </c>
      <c r="C22" s="2877"/>
      <c r="D22" s="2894" t="s">
        <v>2051</v>
      </c>
      <c r="E22" s="2895" t="s">
        <v>621</v>
      </c>
      <c r="F22" s="2876" t="s">
        <v>621</v>
      </c>
      <c r="G22" s="2876" t="s">
        <v>621</v>
      </c>
      <c r="H22" s="2871">
        <v>0</v>
      </c>
      <c r="I22" s="2868">
        <f t="shared" si="0"/>
        <v>0</v>
      </c>
      <c r="J22" s="2927" t="s">
        <v>621</v>
      </c>
      <c r="K22" s="2922">
        <f t="shared" si="1"/>
        <v>0</v>
      </c>
      <c r="L22" s="2833" t="s">
        <v>2085</v>
      </c>
    </row>
    <row r="23" spans="2:14" ht="16.899999999999999" customHeight="1">
      <c r="B23" s="2829" t="s">
        <v>2086</v>
      </c>
      <c r="C23" s="2877" t="s">
        <v>294</v>
      </c>
      <c r="D23" s="2894" t="s">
        <v>2053</v>
      </c>
      <c r="E23" s="2895" t="s">
        <v>621</v>
      </c>
      <c r="F23" s="2876" t="s">
        <v>621</v>
      </c>
      <c r="G23" s="2871">
        <v>34400</v>
      </c>
      <c r="H23" s="2876" t="s">
        <v>621</v>
      </c>
      <c r="I23" s="2868">
        <f t="shared" si="0"/>
        <v>34400</v>
      </c>
      <c r="J23" s="2927" t="s">
        <v>621</v>
      </c>
      <c r="K23" s="2922">
        <f t="shared" si="1"/>
        <v>34400</v>
      </c>
      <c r="L23" s="2833" t="s">
        <v>2086</v>
      </c>
    </row>
    <row r="24" spans="2:14" ht="16.899999999999999" customHeight="1">
      <c r="B24" s="2839" t="s">
        <v>2087</v>
      </c>
      <c r="C24" s="2896" t="s">
        <v>294</v>
      </c>
      <c r="D24" s="2897" t="s">
        <v>2055</v>
      </c>
      <c r="E24" s="2895" t="s">
        <v>621</v>
      </c>
      <c r="F24" s="2876" t="s">
        <v>621</v>
      </c>
      <c r="G24" s="2871">
        <v>-1100</v>
      </c>
      <c r="H24" s="2876" t="s">
        <v>621</v>
      </c>
      <c r="I24" s="2868">
        <f t="shared" si="0"/>
        <v>-1100</v>
      </c>
      <c r="J24" s="2927" t="s">
        <v>621</v>
      </c>
      <c r="K24" s="2922">
        <f t="shared" si="1"/>
        <v>-1100</v>
      </c>
      <c r="L24" s="2842" t="s">
        <v>2087</v>
      </c>
    </row>
    <row r="25" spans="2:14" ht="16.899999999999999" customHeight="1">
      <c r="B25" s="2815" t="s">
        <v>2088</v>
      </c>
      <c r="C25" s="2890"/>
      <c r="D25" s="2888" t="s">
        <v>2057</v>
      </c>
      <c r="E25" s="2895" t="s">
        <v>621</v>
      </c>
      <c r="F25" s="2876" t="s">
        <v>621</v>
      </c>
      <c r="G25" s="2871">
        <v>0</v>
      </c>
      <c r="H25" s="2876" t="s">
        <v>621</v>
      </c>
      <c r="I25" s="2868">
        <f t="shared" si="0"/>
        <v>0</v>
      </c>
      <c r="J25" s="2927" t="s">
        <v>621</v>
      </c>
      <c r="K25" s="2922">
        <f t="shared" si="1"/>
        <v>0</v>
      </c>
      <c r="L25" s="2803" t="s">
        <v>2088</v>
      </c>
    </row>
    <row r="26" spans="2:14" ht="16.899999999999999" customHeight="1">
      <c r="B26" s="2829" t="s">
        <v>2089</v>
      </c>
      <c r="C26" s="2877"/>
      <c r="D26" s="2894" t="s">
        <v>2059</v>
      </c>
      <c r="E26" s="2895" t="s">
        <v>621</v>
      </c>
      <c r="F26" s="2876" t="s">
        <v>621</v>
      </c>
      <c r="G26" s="2871">
        <v>0</v>
      </c>
      <c r="H26" s="2876" t="s">
        <v>621</v>
      </c>
      <c r="I26" s="2868">
        <f t="shared" si="0"/>
        <v>0</v>
      </c>
      <c r="J26" s="2927" t="s">
        <v>621</v>
      </c>
      <c r="K26" s="2922">
        <f t="shared" si="1"/>
        <v>0</v>
      </c>
      <c r="L26" s="2833" t="s">
        <v>2089</v>
      </c>
    </row>
    <row r="27" spans="2:14" ht="16.899999999999999" customHeight="1">
      <c r="B27" s="2829" t="s">
        <v>2090</v>
      </c>
      <c r="C27" s="2877" t="s">
        <v>294</v>
      </c>
      <c r="D27" s="2894" t="s">
        <v>2061</v>
      </c>
      <c r="E27" s="2895" t="s">
        <v>621</v>
      </c>
      <c r="F27" s="2876" t="s">
        <v>621</v>
      </c>
      <c r="G27" s="2871">
        <v>93402</v>
      </c>
      <c r="H27" s="2876" t="s">
        <v>621</v>
      </c>
      <c r="I27" s="2868">
        <f t="shared" si="0"/>
        <v>93402</v>
      </c>
      <c r="J27" s="2927" t="s">
        <v>621</v>
      </c>
      <c r="K27" s="2922">
        <f t="shared" si="1"/>
        <v>93402</v>
      </c>
      <c r="L27" s="2833" t="s">
        <v>2090</v>
      </c>
    </row>
    <row r="28" spans="2:14" ht="16.899999999999999" customHeight="1">
      <c r="B28" s="2829" t="s">
        <v>2091</v>
      </c>
      <c r="C28" s="2877" t="s">
        <v>294</v>
      </c>
      <c r="D28" s="2894" t="s">
        <v>2063</v>
      </c>
      <c r="E28" s="2895" t="s">
        <v>621</v>
      </c>
      <c r="F28" s="2876" t="s">
        <v>621</v>
      </c>
      <c r="G28" s="2871">
        <v>-69363</v>
      </c>
      <c r="H28" s="2876" t="s">
        <v>621</v>
      </c>
      <c r="I28" s="2868">
        <f t="shared" si="0"/>
        <v>-69363</v>
      </c>
      <c r="J28" s="2927" t="s">
        <v>621</v>
      </c>
      <c r="K28" s="2922">
        <f t="shared" si="1"/>
        <v>-69363</v>
      </c>
      <c r="L28" s="2833" t="s">
        <v>2091</v>
      </c>
    </row>
    <row r="29" spans="2:14" ht="16.899999999999999" customHeight="1">
      <c r="B29" s="2829" t="s">
        <v>2092</v>
      </c>
      <c r="C29" s="2877" t="s">
        <v>294</v>
      </c>
      <c r="D29" s="2894" t="s">
        <v>2064</v>
      </c>
      <c r="E29" s="2895" t="s">
        <v>621</v>
      </c>
      <c r="F29" s="2876" t="s">
        <v>621</v>
      </c>
      <c r="G29" s="2876" t="s">
        <v>621</v>
      </c>
      <c r="H29" s="2871">
        <v>26853</v>
      </c>
      <c r="I29" s="2868">
        <f t="shared" si="0"/>
        <v>26853</v>
      </c>
      <c r="J29" s="2927" t="s">
        <v>621</v>
      </c>
      <c r="K29" s="2922">
        <f t="shared" si="1"/>
        <v>26853</v>
      </c>
      <c r="L29" s="2833" t="s">
        <v>2092</v>
      </c>
    </row>
    <row r="30" spans="2:14" ht="16.899999999999999" customHeight="1">
      <c r="B30" s="2829" t="s">
        <v>2093</v>
      </c>
      <c r="C30" s="2877"/>
      <c r="D30" s="2894" t="s">
        <v>2066</v>
      </c>
      <c r="E30" s="2895" t="s">
        <v>621</v>
      </c>
      <c r="F30" s="2876" t="s">
        <v>621</v>
      </c>
      <c r="G30" s="2871">
        <v>0</v>
      </c>
      <c r="H30" s="2876" t="s">
        <v>621</v>
      </c>
      <c r="I30" s="2868">
        <f t="shared" si="0"/>
        <v>0</v>
      </c>
      <c r="J30" s="2927" t="s">
        <v>621</v>
      </c>
      <c r="K30" s="2922">
        <f t="shared" si="1"/>
        <v>0</v>
      </c>
      <c r="L30" s="2833" t="s">
        <v>2093</v>
      </c>
    </row>
    <row r="31" spans="2:14" ht="16.899999999999999" customHeight="1">
      <c r="B31" s="2829" t="s">
        <v>2094</v>
      </c>
      <c r="C31" s="2877"/>
      <c r="D31" s="2894" t="s">
        <v>2068</v>
      </c>
      <c r="E31" s="2895" t="s">
        <v>621</v>
      </c>
      <c r="F31" s="2876" t="s">
        <v>621</v>
      </c>
      <c r="G31" s="2871">
        <v>0</v>
      </c>
      <c r="H31" s="2876" t="s">
        <v>621</v>
      </c>
      <c r="I31" s="2868">
        <f t="shared" si="0"/>
        <v>0</v>
      </c>
      <c r="J31" s="2927" t="s">
        <v>621</v>
      </c>
      <c r="K31" s="2922">
        <f t="shared" si="1"/>
        <v>0</v>
      </c>
      <c r="L31" s="2833" t="s">
        <v>2094</v>
      </c>
    </row>
    <row r="32" spans="2:14" ht="16.899999999999999" customHeight="1">
      <c r="B32" s="2829" t="s">
        <v>2095</v>
      </c>
      <c r="C32" s="2877" t="s">
        <v>294</v>
      </c>
      <c r="D32" s="2894" t="s">
        <v>2070</v>
      </c>
      <c r="E32" s="2895" t="s">
        <v>621</v>
      </c>
      <c r="F32" s="2876" t="s">
        <v>621</v>
      </c>
      <c r="G32" s="2871">
        <v>-34014</v>
      </c>
      <c r="H32" s="2876" t="s">
        <v>621</v>
      </c>
      <c r="I32" s="2868">
        <f t="shared" si="0"/>
        <v>-34014</v>
      </c>
      <c r="J32" s="2927" t="s">
        <v>621</v>
      </c>
      <c r="K32" s="2922">
        <f t="shared" si="1"/>
        <v>-34014</v>
      </c>
      <c r="L32" s="2833" t="s">
        <v>2095</v>
      </c>
    </row>
    <row r="33" spans="1:14" ht="16.899999999999999" customHeight="1">
      <c r="B33" s="2829" t="s">
        <v>2096</v>
      </c>
      <c r="C33" s="2877"/>
      <c r="D33" s="2894" t="s">
        <v>2074</v>
      </c>
      <c r="E33" s="2898">
        <v>0</v>
      </c>
      <c r="F33" s="2871">
        <v>0</v>
      </c>
      <c r="G33" s="2871">
        <v>0</v>
      </c>
      <c r="H33" s="2871">
        <v>0</v>
      </c>
      <c r="I33" s="2868">
        <v>0</v>
      </c>
      <c r="J33" s="2927" t="s">
        <v>621</v>
      </c>
      <c r="K33" s="2922">
        <f t="shared" si="1"/>
        <v>0</v>
      </c>
      <c r="L33" s="2833" t="s">
        <v>2096</v>
      </c>
    </row>
    <row r="34" spans="1:14" ht="16.899999999999999" customHeight="1">
      <c r="B34" s="2829" t="s">
        <v>2097</v>
      </c>
      <c r="C34" s="2877"/>
      <c r="D34" s="2894" t="s">
        <v>1905</v>
      </c>
      <c r="E34" s="2835">
        <v>0</v>
      </c>
      <c r="F34" s="2836">
        <v>15</v>
      </c>
      <c r="G34" s="2836">
        <v>45</v>
      </c>
      <c r="H34" s="2836">
        <v>0</v>
      </c>
      <c r="I34" s="2868">
        <v>60</v>
      </c>
      <c r="J34" s="2927" t="s">
        <v>621</v>
      </c>
      <c r="K34" s="2922">
        <f t="shared" si="1"/>
        <v>60</v>
      </c>
      <c r="L34" s="2833" t="s">
        <v>2097</v>
      </c>
      <c r="N34" s="2928"/>
    </row>
    <row r="35" spans="1:14" ht="16.899999999999999" customHeight="1">
      <c r="B35" s="2829" t="s">
        <v>2098</v>
      </c>
      <c r="C35" s="2877"/>
      <c r="D35" s="2894" t="s">
        <v>2099</v>
      </c>
      <c r="E35" s="2929">
        <f t="shared" ref="E35:K35" si="2">SUM(E17:E34)</f>
        <v>11087</v>
      </c>
      <c r="F35" s="2930">
        <f t="shared" si="2"/>
        <v>30005</v>
      </c>
      <c r="G35" s="2930">
        <f t="shared" si="2"/>
        <v>47993</v>
      </c>
      <c r="H35" s="2930">
        <f t="shared" si="2"/>
        <v>31072</v>
      </c>
      <c r="I35" s="2930">
        <f t="shared" si="2"/>
        <v>120157</v>
      </c>
      <c r="J35" s="2931">
        <f t="shared" si="2"/>
        <v>0</v>
      </c>
      <c r="K35" s="2932">
        <f t="shared" si="2"/>
        <v>120157</v>
      </c>
      <c r="L35" s="2833" t="s">
        <v>2098</v>
      </c>
    </row>
    <row r="36" spans="1:14" ht="16.899999999999999" customHeight="1">
      <c r="B36" s="2829"/>
      <c r="C36" s="2877"/>
      <c r="D36" s="2894" t="s">
        <v>2100</v>
      </c>
      <c r="E36" s="2933"/>
      <c r="F36" s="2934"/>
      <c r="G36" s="2934"/>
      <c r="H36" s="2903"/>
      <c r="I36" s="2935"/>
      <c r="J36" s="2899"/>
      <c r="K36" s="2905"/>
      <c r="L36" s="2833"/>
      <c r="M36" s="2878" t="s">
        <v>1865</v>
      </c>
    </row>
    <row r="37" spans="1:14" ht="16.899999999999999" customHeight="1">
      <c r="B37" s="2815" t="s">
        <v>2101</v>
      </c>
      <c r="C37" s="2890"/>
      <c r="D37" s="2888" t="s">
        <v>2041</v>
      </c>
      <c r="E37" s="2826">
        <v>7526</v>
      </c>
      <c r="F37" s="2827">
        <v>4714</v>
      </c>
      <c r="G37" s="2827">
        <v>1462</v>
      </c>
      <c r="H37" s="2827">
        <v>1337</v>
      </c>
      <c r="I37" s="2868">
        <f>SUM(E37:H37)</f>
        <v>15039</v>
      </c>
      <c r="J37" s="2936">
        <v>0</v>
      </c>
      <c r="K37" s="2922">
        <f>SUM(I37:J37)</f>
        <v>15039</v>
      </c>
      <c r="L37" s="2803" t="s">
        <v>2101</v>
      </c>
      <c r="M37" s="2878"/>
    </row>
    <row r="38" spans="1:14" ht="16.899999999999999" customHeight="1">
      <c r="B38" s="2829"/>
      <c r="C38" s="2877"/>
      <c r="D38" s="2894" t="s">
        <v>2043</v>
      </c>
      <c r="E38" s="2835"/>
      <c r="F38" s="2836"/>
      <c r="G38" s="2836"/>
      <c r="H38" s="2836"/>
      <c r="I38" s="2899"/>
      <c r="J38" s="2899"/>
      <c r="K38" s="2937"/>
      <c r="L38" s="2833"/>
      <c r="M38" s="2878"/>
    </row>
    <row r="39" spans="1:14" ht="16.899999999999999" customHeight="1">
      <c r="A39" s="2938" t="s">
        <v>195</v>
      </c>
      <c r="B39" s="2815" t="s">
        <v>2102</v>
      </c>
      <c r="C39" s="2890" t="s">
        <v>294</v>
      </c>
      <c r="D39" s="2888" t="s">
        <v>2103</v>
      </c>
      <c r="E39" s="2826">
        <v>0</v>
      </c>
      <c r="F39" s="2827">
        <v>0</v>
      </c>
      <c r="G39" s="2827">
        <v>1074</v>
      </c>
      <c r="H39" s="2827">
        <v>0</v>
      </c>
      <c r="I39" s="2868">
        <f>SUM(E39:H39)</f>
        <v>1074</v>
      </c>
      <c r="J39" s="2926" t="s">
        <v>621</v>
      </c>
      <c r="K39" s="2922">
        <f>SUM(I39:J39)</f>
        <v>1074</v>
      </c>
      <c r="L39" s="2803" t="s">
        <v>2102</v>
      </c>
      <c r="M39" s="2878"/>
    </row>
    <row r="40" spans="1:14" ht="16.899999999999999" customHeight="1">
      <c r="A40" s="2938"/>
      <c r="B40" s="2829" t="s">
        <v>2104</v>
      </c>
      <c r="C40" s="2877" t="s">
        <v>294</v>
      </c>
      <c r="D40" s="2894" t="s">
        <v>2105</v>
      </c>
      <c r="E40" s="2898">
        <v>0</v>
      </c>
      <c r="F40" s="2871">
        <v>0</v>
      </c>
      <c r="G40" s="2871">
        <v>0</v>
      </c>
      <c r="H40" s="2871">
        <v>0</v>
      </c>
      <c r="I40" s="2868">
        <f>SUM(E40:H40)</f>
        <v>0</v>
      </c>
      <c r="J40" s="2927" t="s">
        <v>621</v>
      </c>
      <c r="K40" s="2922">
        <f>SUM(I40:J40)</f>
        <v>0</v>
      </c>
      <c r="L40" s="2833" t="s">
        <v>2104</v>
      </c>
      <c r="M40" s="2878"/>
    </row>
    <row r="41" spans="1:14" ht="16.899999999999999" customHeight="1">
      <c r="A41" s="2938"/>
      <c r="B41" s="2829" t="s">
        <v>2106</v>
      </c>
      <c r="C41" s="2877" t="s">
        <v>294</v>
      </c>
      <c r="D41" s="2894" t="s">
        <v>2107</v>
      </c>
      <c r="E41" s="2898">
        <v>0</v>
      </c>
      <c r="F41" s="2871">
        <v>0</v>
      </c>
      <c r="G41" s="2871">
        <v>45</v>
      </c>
      <c r="H41" s="2871">
        <v>0</v>
      </c>
      <c r="I41" s="2868">
        <f t="shared" ref="I41:I48" si="3">SUM(E41:H41)</f>
        <v>45</v>
      </c>
      <c r="J41" s="2899">
        <v>0</v>
      </c>
      <c r="K41" s="2922">
        <f t="shared" ref="K41:K48" si="4">SUM(I41:J41)</f>
        <v>45</v>
      </c>
      <c r="L41" s="2833" t="s">
        <v>2106</v>
      </c>
      <c r="M41" s="2878"/>
    </row>
    <row r="42" spans="1:14" ht="16.899999999999999" customHeight="1">
      <c r="A42" s="2938"/>
      <c r="B42" s="2829" t="s">
        <v>2108</v>
      </c>
      <c r="C42" s="2877" t="s">
        <v>294</v>
      </c>
      <c r="D42" s="2894" t="s">
        <v>2109</v>
      </c>
      <c r="E42" s="2898">
        <v>0</v>
      </c>
      <c r="F42" s="2871">
        <v>0</v>
      </c>
      <c r="G42" s="2871">
        <v>0</v>
      </c>
      <c r="H42" s="2871">
        <v>0</v>
      </c>
      <c r="I42" s="2868">
        <f t="shared" si="3"/>
        <v>0</v>
      </c>
      <c r="J42" s="2899">
        <v>0</v>
      </c>
      <c r="K42" s="2922">
        <f t="shared" si="4"/>
        <v>0</v>
      </c>
      <c r="L42" s="2833" t="s">
        <v>2108</v>
      </c>
      <c r="M42" s="2878"/>
    </row>
    <row r="43" spans="1:14" ht="16.899999999999999" customHeight="1">
      <c r="A43" s="2938"/>
      <c r="B43" s="2829" t="s">
        <v>2110</v>
      </c>
      <c r="C43" s="2877" t="s">
        <v>294</v>
      </c>
      <c r="D43" s="2894" t="s">
        <v>2111</v>
      </c>
      <c r="E43" s="2898">
        <v>0</v>
      </c>
      <c r="F43" s="2871">
        <v>0</v>
      </c>
      <c r="G43" s="2871">
        <v>0</v>
      </c>
      <c r="H43" s="2871">
        <v>0</v>
      </c>
      <c r="I43" s="2868">
        <f t="shared" si="3"/>
        <v>0</v>
      </c>
      <c r="J43" s="2899">
        <v>0</v>
      </c>
      <c r="K43" s="2922">
        <f t="shared" si="4"/>
        <v>0</v>
      </c>
      <c r="L43" s="2833" t="s">
        <v>2110</v>
      </c>
      <c r="M43" s="2878"/>
    </row>
    <row r="44" spans="1:14" ht="16.899999999999999" customHeight="1">
      <c r="A44" s="2938"/>
      <c r="B44" s="2829" t="s">
        <v>2112</v>
      </c>
      <c r="C44" s="2877" t="s">
        <v>294</v>
      </c>
      <c r="D44" s="2894" t="s">
        <v>2113</v>
      </c>
      <c r="E44" s="2898">
        <v>6041</v>
      </c>
      <c r="F44" s="2871">
        <v>0</v>
      </c>
      <c r="G44" s="2871">
        <v>29</v>
      </c>
      <c r="H44" s="2871">
        <v>55</v>
      </c>
      <c r="I44" s="2868">
        <f t="shared" si="3"/>
        <v>6125</v>
      </c>
      <c r="J44" s="2899">
        <v>0</v>
      </c>
      <c r="K44" s="2922">
        <f t="shared" si="4"/>
        <v>6125</v>
      </c>
      <c r="L44" s="2833" t="s">
        <v>2112</v>
      </c>
      <c r="M44" s="2878"/>
    </row>
    <row r="45" spans="1:14" ht="16.899999999999999" customHeight="1">
      <c r="A45" s="2938"/>
      <c r="B45" s="2829" t="s">
        <v>2114</v>
      </c>
      <c r="C45" s="2877"/>
      <c r="D45" s="2894" t="s">
        <v>2115</v>
      </c>
      <c r="E45" s="2898">
        <v>0</v>
      </c>
      <c r="F45" s="2871">
        <v>0</v>
      </c>
      <c r="G45" s="2871">
        <v>0</v>
      </c>
      <c r="H45" s="2871">
        <v>0</v>
      </c>
      <c r="I45" s="2868">
        <f t="shared" si="3"/>
        <v>0</v>
      </c>
      <c r="J45" s="2899">
        <v>0</v>
      </c>
      <c r="K45" s="2922">
        <f t="shared" si="4"/>
        <v>0</v>
      </c>
      <c r="L45" s="2833" t="s">
        <v>2114</v>
      </c>
      <c r="M45" s="2878"/>
    </row>
    <row r="46" spans="1:14" ht="16.899999999999999" customHeight="1">
      <c r="A46" s="2938"/>
      <c r="B46" s="2829" t="s">
        <v>2116</v>
      </c>
      <c r="C46" s="2877"/>
      <c r="D46" s="2894" t="s">
        <v>2049</v>
      </c>
      <c r="E46" s="2895" t="s">
        <v>621</v>
      </c>
      <c r="F46" s="2876" t="s">
        <v>621</v>
      </c>
      <c r="G46" s="2876" t="s">
        <v>621</v>
      </c>
      <c r="H46" s="2871">
        <v>5368</v>
      </c>
      <c r="I46" s="2868">
        <f t="shared" si="3"/>
        <v>5368</v>
      </c>
      <c r="J46" s="2899">
        <v>0</v>
      </c>
      <c r="K46" s="2922">
        <f t="shared" si="4"/>
        <v>5368</v>
      </c>
      <c r="L46" s="2833" t="s">
        <v>2116</v>
      </c>
      <c r="M46" s="2878"/>
    </row>
    <row r="47" spans="1:14" ht="16.899999999999999" customHeight="1">
      <c r="A47" s="2938"/>
      <c r="B47" s="2829" t="s">
        <v>2117</v>
      </c>
      <c r="C47" s="2877"/>
      <c r="D47" s="2894" t="s">
        <v>2118</v>
      </c>
      <c r="E47" s="2895" t="s">
        <v>621</v>
      </c>
      <c r="F47" s="2876" t="s">
        <v>621</v>
      </c>
      <c r="G47" s="2876" t="s">
        <v>621</v>
      </c>
      <c r="H47" s="2871">
        <v>0</v>
      </c>
      <c r="I47" s="2868">
        <f t="shared" si="3"/>
        <v>0</v>
      </c>
      <c r="J47" s="2899">
        <v>0</v>
      </c>
      <c r="K47" s="2922">
        <f t="shared" si="4"/>
        <v>0</v>
      </c>
      <c r="L47" s="2833" t="s">
        <v>2117</v>
      </c>
      <c r="M47" s="2878"/>
    </row>
    <row r="48" spans="1:14" ht="16.899999999999999" customHeight="1">
      <c r="A48" s="2938"/>
      <c r="B48" s="2829" t="s">
        <v>2119</v>
      </c>
      <c r="C48" s="2877" t="s">
        <v>294</v>
      </c>
      <c r="D48" s="2894" t="s">
        <v>2053</v>
      </c>
      <c r="E48" s="2895" t="s">
        <v>621</v>
      </c>
      <c r="F48" s="2876" t="s">
        <v>621</v>
      </c>
      <c r="G48" s="2871">
        <v>2951</v>
      </c>
      <c r="H48" s="2876" t="s">
        <v>621</v>
      </c>
      <c r="I48" s="2868">
        <f t="shared" si="3"/>
        <v>2951</v>
      </c>
      <c r="J48" s="2899">
        <v>0</v>
      </c>
      <c r="K48" s="2922">
        <f t="shared" si="4"/>
        <v>2951</v>
      </c>
      <c r="L48" s="2833" t="s">
        <v>2119</v>
      </c>
      <c r="M48" s="2878"/>
    </row>
    <row r="49" spans="1:13" ht="16.899999999999999" customHeight="1" thickBot="1">
      <c r="A49" s="2938"/>
      <c r="B49" s="2848" t="s">
        <v>2120</v>
      </c>
      <c r="C49" s="2849" t="s">
        <v>294</v>
      </c>
      <c r="D49" s="2907" t="s">
        <v>2055</v>
      </c>
      <c r="E49" s="2908" t="s">
        <v>621</v>
      </c>
      <c r="F49" s="2883" t="s">
        <v>621</v>
      </c>
      <c r="G49" s="2884">
        <v>0</v>
      </c>
      <c r="H49" s="2883" t="s">
        <v>621</v>
      </c>
      <c r="I49" s="2885">
        <f>SUM(E49:H49)</f>
        <v>0</v>
      </c>
      <c r="J49" s="2885">
        <v>0</v>
      </c>
      <c r="K49" s="2909">
        <f>SUM(I49:J49)</f>
        <v>0</v>
      </c>
      <c r="L49" s="2854" t="s">
        <v>2120</v>
      </c>
      <c r="M49" s="2878"/>
    </row>
    <row r="50" spans="1:13" ht="11.5" customHeight="1"/>
    <row r="54" spans="1:13">
      <c r="E54" s="2765">
        <f t="shared" ref="E54:K54" si="5">SUM(E37:E49)</f>
        <v>13567</v>
      </c>
      <c r="F54" s="2765">
        <f t="shared" si="5"/>
        <v>4714</v>
      </c>
      <c r="G54" s="2765">
        <f t="shared" si="5"/>
        <v>5561</v>
      </c>
      <c r="H54" s="2765">
        <f t="shared" si="5"/>
        <v>6760</v>
      </c>
      <c r="I54" s="2765">
        <f t="shared" si="5"/>
        <v>30602</v>
      </c>
      <c r="J54" s="2765">
        <f t="shared" si="5"/>
        <v>0</v>
      </c>
      <c r="K54" s="2765">
        <f t="shared" si="5"/>
        <v>30602</v>
      </c>
    </row>
  </sheetData>
  <mergeCells count="5">
    <mergeCell ref="M3:M5"/>
    <mergeCell ref="B4:K4"/>
    <mergeCell ref="B5:K5"/>
    <mergeCell ref="M36:M49"/>
    <mergeCell ref="A39:A49"/>
  </mergeCells>
  <printOptions horizontalCentered="1"/>
  <pageMargins left="0.05" right="0.45" top="0" bottom="0" header="0" footer="0"/>
  <pageSetup scale="68" orientation="landscape" horizontalDpi="4294967292" r:id="rId1"/>
  <headerFooter alignWithMargins="0"/>
</worksheet>
</file>

<file path=xl/worksheets/sheet55.xml><?xml version="1.0" encoding="utf-8"?>
<worksheet xmlns="http://schemas.openxmlformats.org/spreadsheetml/2006/main" xmlns:r="http://schemas.openxmlformats.org/officeDocument/2006/relationships">
  <sheetPr>
    <tabColor rgb="FF92D050"/>
  </sheetPr>
  <dimension ref="A1:N54"/>
  <sheetViews>
    <sheetView showGridLines="0" zoomScale="75" zoomScaleNormal="50" workbookViewId="0"/>
  </sheetViews>
  <sheetFormatPr defaultColWidth="14.453125" defaultRowHeight="15.5"/>
  <cols>
    <col min="1" max="1" width="6.54296875" style="2765" customWidth="1"/>
    <col min="2" max="2" width="5.81640625" style="2765" customWidth="1"/>
    <col min="3" max="3" width="6.6328125" style="2765" customWidth="1"/>
    <col min="4" max="4" width="62.54296875" style="2765" customWidth="1"/>
    <col min="5" max="5" width="13.90625" style="2765" customWidth="1"/>
    <col min="6" max="6" width="18.08984375" style="2765" customWidth="1"/>
    <col min="7" max="11" width="14.26953125" style="2765" customWidth="1"/>
    <col min="12" max="13" width="5.81640625" style="2765" customWidth="1"/>
    <col min="14" max="14" width="18.6328125" style="2765" bestFit="1" customWidth="1"/>
    <col min="15" max="16384" width="14.453125" style="2765"/>
  </cols>
  <sheetData>
    <row r="1" spans="1:14" ht="16.5" customHeight="1"/>
    <row r="2" spans="1:14" ht="15.75" customHeight="1" thickBot="1"/>
    <row r="3" spans="1:14" ht="15.75" customHeight="1">
      <c r="A3" s="2887" t="s">
        <v>2121</v>
      </c>
      <c r="B3" s="2767"/>
      <c r="C3" s="2768"/>
      <c r="D3" s="2768"/>
      <c r="E3" s="2768"/>
      <c r="F3" s="2768" t="s">
        <v>1200</v>
      </c>
      <c r="G3" s="2768"/>
      <c r="H3" s="2768"/>
      <c r="I3" s="2768"/>
      <c r="J3" s="2768"/>
      <c r="K3" s="2768"/>
      <c r="L3" s="2769"/>
      <c r="M3" s="2878" t="s">
        <v>1865</v>
      </c>
    </row>
    <row r="4" spans="1:14" ht="16.899999999999999" customHeight="1">
      <c r="A4" s="2887"/>
      <c r="B4" s="2771" t="s">
        <v>1932</v>
      </c>
      <c r="C4" s="2772"/>
      <c r="D4" s="2772"/>
      <c r="E4" s="2772"/>
      <c r="F4" s="2772"/>
      <c r="G4" s="2772"/>
      <c r="H4" s="2772"/>
      <c r="I4" s="2772"/>
      <c r="J4" s="2772"/>
      <c r="K4" s="2772"/>
      <c r="L4" s="2773"/>
      <c r="M4" s="2878"/>
    </row>
    <row r="5" spans="1:14" ht="18" customHeight="1">
      <c r="A5" s="2887"/>
      <c r="B5" s="2774" t="s">
        <v>1884</v>
      </c>
      <c r="C5" s="2775"/>
      <c r="D5" s="2775"/>
      <c r="E5" s="2775"/>
      <c r="F5" s="2775"/>
      <c r="G5" s="2775"/>
      <c r="H5" s="2775"/>
      <c r="I5" s="2775"/>
      <c r="J5" s="2775"/>
      <c r="K5" s="2775"/>
      <c r="L5" s="2776"/>
      <c r="M5" s="2878"/>
      <c r="N5" s="2762"/>
    </row>
    <row r="6" spans="1:14" ht="16.5" customHeight="1">
      <c r="A6" s="2887"/>
      <c r="B6" s="2783"/>
      <c r="C6" s="2784"/>
      <c r="D6" s="2912"/>
      <c r="E6" s="2912"/>
      <c r="F6" s="2912"/>
      <c r="G6" s="2912"/>
      <c r="H6" s="2912"/>
      <c r="I6" s="2912"/>
      <c r="J6" s="2912"/>
      <c r="K6" s="2912"/>
      <c r="L6" s="2859"/>
      <c r="M6" s="2878"/>
    </row>
    <row r="7" spans="1:14" ht="16.899999999999999" customHeight="1">
      <c r="A7" s="2887"/>
      <c r="B7" s="2796"/>
      <c r="C7" s="2797"/>
      <c r="D7" s="2763"/>
      <c r="E7" s="2788"/>
      <c r="F7" s="2914" t="s">
        <v>1887</v>
      </c>
      <c r="G7" s="2791" t="s">
        <v>1200</v>
      </c>
      <c r="H7" s="2788"/>
      <c r="I7" s="2914" t="s">
        <v>982</v>
      </c>
      <c r="J7" s="2794"/>
      <c r="K7" s="2763"/>
      <c r="L7" s="2795"/>
      <c r="M7" s="2878"/>
    </row>
    <row r="8" spans="1:14" ht="15.75" customHeight="1">
      <c r="A8" s="2887"/>
      <c r="B8" s="2796"/>
      <c r="C8" s="2797"/>
      <c r="D8" s="2763"/>
      <c r="E8" s="2801" t="s">
        <v>1888</v>
      </c>
      <c r="F8" s="2915" t="s">
        <v>1889</v>
      </c>
      <c r="G8" s="2801" t="s">
        <v>1890</v>
      </c>
      <c r="H8" s="2798"/>
      <c r="I8" s="2915" t="s">
        <v>1891</v>
      </c>
      <c r="J8" s="2802"/>
      <c r="K8" s="2763"/>
      <c r="L8" s="2803"/>
      <c r="M8" s="2878"/>
    </row>
    <row r="9" spans="1:14" ht="16.899999999999999" customHeight="1">
      <c r="A9" s="2887"/>
      <c r="B9" s="2796" t="s">
        <v>704</v>
      </c>
      <c r="C9" s="2804" t="s">
        <v>637</v>
      </c>
      <c r="D9" s="2800" t="s">
        <v>1892</v>
      </c>
      <c r="E9" s="2918" t="s">
        <v>1893</v>
      </c>
      <c r="F9" s="2917" t="s">
        <v>1894</v>
      </c>
      <c r="G9" s="2916" t="s">
        <v>1895</v>
      </c>
      <c r="H9" s="2805" t="s">
        <v>1896</v>
      </c>
      <c r="I9" s="2918" t="s">
        <v>1897</v>
      </c>
      <c r="J9" s="2805" t="s">
        <v>23</v>
      </c>
      <c r="K9" s="2800" t="s">
        <v>982</v>
      </c>
      <c r="L9" s="2803" t="s">
        <v>704</v>
      </c>
      <c r="M9" s="2878"/>
    </row>
    <row r="10" spans="1:14" ht="16.899999999999999" customHeight="1">
      <c r="A10" s="2887"/>
      <c r="B10" s="2796" t="s">
        <v>1898</v>
      </c>
      <c r="C10" s="2804" t="s">
        <v>638</v>
      </c>
      <c r="D10" s="2800" t="s">
        <v>756</v>
      </c>
      <c r="E10" s="2918" t="s">
        <v>757</v>
      </c>
      <c r="F10" s="2805" t="s">
        <v>640</v>
      </c>
      <c r="G10" s="2916" t="s">
        <v>641</v>
      </c>
      <c r="H10" s="2805" t="s">
        <v>642</v>
      </c>
      <c r="I10" s="2918" t="s">
        <v>643</v>
      </c>
      <c r="J10" s="2805" t="s">
        <v>644</v>
      </c>
      <c r="K10" s="2800" t="s">
        <v>645</v>
      </c>
      <c r="L10" s="2803" t="s">
        <v>1898</v>
      </c>
      <c r="M10" s="2878"/>
    </row>
    <row r="11" spans="1:14" ht="16.899999999999999" customHeight="1" thickBot="1">
      <c r="A11" s="2887"/>
      <c r="B11" s="2861"/>
      <c r="C11" s="2809"/>
      <c r="D11" s="2919"/>
      <c r="E11" s="2921"/>
      <c r="F11" s="2921"/>
      <c r="G11" s="2921"/>
      <c r="H11" s="2921"/>
      <c r="I11" s="2921"/>
      <c r="J11" s="2805"/>
      <c r="K11" s="2800"/>
      <c r="L11" s="2866"/>
      <c r="M11" s="2878"/>
    </row>
    <row r="12" spans="1:14" ht="16.899999999999999" customHeight="1">
      <c r="A12" s="2887"/>
      <c r="B12" s="2815"/>
      <c r="C12" s="2816"/>
      <c r="D12" s="2894" t="s">
        <v>2122</v>
      </c>
      <c r="E12" s="2818"/>
      <c r="F12" s="2939"/>
      <c r="G12" s="2939"/>
      <c r="H12" s="2939"/>
      <c r="I12" s="2939"/>
      <c r="J12" s="2939"/>
      <c r="K12" s="2768"/>
      <c r="L12" s="2820"/>
      <c r="M12" s="2878"/>
    </row>
    <row r="13" spans="1:14" ht="16.899999999999999" customHeight="1">
      <c r="A13" s="2887"/>
      <c r="B13" s="2815" t="s">
        <v>2123</v>
      </c>
      <c r="C13" s="2816"/>
      <c r="D13" s="2888" t="s">
        <v>2057</v>
      </c>
      <c r="E13" s="2891" t="s">
        <v>621</v>
      </c>
      <c r="F13" s="2892" t="s">
        <v>621</v>
      </c>
      <c r="G13" s="2827">
        <v>0</v>
      </c>
      <c r="H13" s="2892" t="s">
        <v>621</v>
      </c>
      <c r="I13" s="2868">
        <f>SUM(E13:H13)</f>
        <v>0</v>
      </c>
      <c r="J13" s="2868">
        <v>0</v>
      </c>
      <c r="K13" s="2922">
        <f>SUM(I13:J13)</f>
        <v>0</v>
      </c>
      <c r="L13" s="2803" t="s">
        <v>2123</v>
      </c>
      <c r="M13" s="2878"/>
    </row>
    <row r="14" spans="1:14" ht="16.899999999999999" customHeight="1">
      <c r="B14" s="2829" t="s">
        <v>2124</v>
      </c>
      <c r="C14" s="2877"/>
      <c r="D14" s="2894" t="s">
        <v>2059</v>
      </c>
      <c r="E14" s="2895" t="s">
        <v>621</v>
      </c>
      <c r="F14" s="2876" t="s">
        <v>621</v>
      </c>
      <c r="G14" s="2871">
        <v>0</v>
      </c>
      <c r="H14" s="2876" t="s">
        <v>621</v>
      </c>
      <c r="I14" s="2872">
        <f t="shared" ref="I14:I24" si="0">SUM(E14:H14)</f>
        <v>0</v>
      </c>
      <c r="J14" s="2872">
        <v>0</v>
      </c>
      <c r="K14" s="2901">
        <f t="shared" ref="K14:K24" si="1">SUM(I14:J14)</f>
        <v>0</v>
      </c>
      <c r="L14" s="2833" t="s">
        <v>2124</v>
      </c>
      <c r="M14" s="2878"/>
    </row>
    <row r="15" spans="1:14" ht="16.899999999999999" customHeight="1">
      <c r="B15" s="2829" t="s">
        <v>2125</v>
      </c>
      <c r="C15" s="2877"/>
      <c r="D15" s="2894" t="s">
        <v>2061</v>
      </c>
      <c r="E15" s="2895" t="s">
        <v>621</v>
      </c>
      <c r="F15" s="2876" t="s">
        <v>621</v>
      </c>
      <c r="G15" s="2871">
        <v>14328</v>
      </c>
      <c r="H15" s="2876" t="s">
        <v>621</v>
      </c>
      <c r="I15" s="2872">
        <f t="shared" si="0"/>
        <v>14328</v>
      </c>
      <c r="J15" s="2872">
        <v>0</v>
      </c>
      <c r="K15" s="2901">
        <f t="shared" si="1"/>
        <v>14328</v>
      </c>
      <c r="L15" s="2833" t="s">
        <v>2125</v>
      </c>
      <c r="M15" s="2878"/>
    </row>
    <row r="16" spans="1:14" ht="16.899999999999999" customHeight="1">
      <c r="B16" s="2829" t="s">
        <v>2126</v>
      </c>
      <c r="C16" s="2877"/>
      <c r="D16" s="2894" t="s">
        <v>2063</v>
      </c>
      <c r="E16" s="2895" t="s">
        <v>621</v>
      </c>
      <c r="F16" s="2876" t="s">
        <v>621</v>
      </c>
      <c r="G16" s="2871">
        <v>0</v>
      </c>
      <c r="H16" s="2876" t="s">
        <v>621</v>
      </c>
      <c r="I16" s="2872">
        <f t="shared" si="0"/>
        <v>0</v>
      </c>
      <c r="J16" s="2872">
        <v>0</v>
      </c>
      <c r="K16" s="2901">
        <f t="shared" si="1"/>
        <v>0</v>
      </c>
      <c r="L16" s="2833" t="s">
        <v>2126</v>
      </c>
      <c r="M16" s="2878"/>
    </row>
    <row r="17" spans="2:14" ht="16.899999999999999" customHeight="1">
      <c r="B17" s="2829" t="s">
        <v>2127</v>
      </c>
      <c r="C17" s="2877"/>
      <c r="D17" s="2894" t="s">
        <v>2064</v>
      </c>
      <c r="E17" s="2895" t="s">
        <v>621</v>
      </c>
      <c r="F17" s="2876" t="s">
        <v>621</v>
      </c>
      <c r="G17" s="2876" t="s">
        <v>621</v>
      </c>
      <c r="H17" s="2871">
        <v>19118</v>
      </c>
      <c r="I17" s="2872">
        <f t="shared" si="0"/>
        <v>19118</v>
      </c>
      <c r="J17" s="2872">
        <v>0</v>
      </c>
      <c r="K17" s="2901">
        <f t="shared" si="1"/>
        <v>19118</v>
      </c>
      <c r="L17" s="2833" t="s">
        <v>2127</v>
      </c>
      <c r="M17" s="2940"/>
    </row>
    <row r="18" spans="2:14" ht="16.899999999999999" customHeight="1">
      <c r="B18" s="2829" t="s">
        <v>2128</v>
      </c>
      <c r="C18" s="2877"/>
      <c r="D18" s="2894" t="s">
        <v>2066</v>
      </c>
      <c r="E18" s="2895" t="s">
        <v>621</v>
      </c>
      <c r="F18" s="2876" t="s">
        <v>621</v>
      </c>
      <c r="G18" s="2871">
        <v>0</v>
      </c>
      <c r="H18" s="2876" t="s">
        <v>621</v>
      </c>
      <c r="I18" s="2872">
        <f t="shared" si="0"/>
        <v>0</v>
      </c>
      <c r="J18" s="2872">
        <v>0</v>
      </c>
      <c r="K18" s="2901">
        <f t="shared" si="1"/>
        <v>0</v>
      </c>
      <c r="L18" s="2833" t="s">
        <v>2128</v>
      </c>
      <c r="M18" s="2940"/>
      <c r="N18" s="2925"/>
    </row>
    <row r="19" spans="2:14" ht="16.899999999999999" customHeight="1">
      <c r="B19" s="2829" t="s">
        <v>2129</v>
      </c>
      <c r="C19" s="2877"/>
      <c r="D19" s="2894" t="s">
        <v>2068</v>
      </c>
      <c r="E19" s="2895" t="s">
        <v>621</v>
      </c>
      <c r="F19" s="2876" t="s">
        <v>621</v>
      </c>
      <c r="G19" s="2871">
        <v>0</v>
      </c>
      <c r="H19" s="2876" t="s">
        <v>621</v>
      </c>
      <c r="I19" s="2872">
        <f t="shared" si="0"/>
        <v>0</v>
      </c>
      <c r="J19" s="2872">
        <v>0</v>
      </c>
      <c r="K19" s="2901">
        <f t="shared" si="1"/>
        <v>0</v>
      </c>
      <c r="L19" s="2833" t="s">
        <v>2129</v>
      </c>
      <c r="M19" s="2941"/>
    </row>
    <row r="20" spans="2:14" ht="16.899999999999999" customHeight="1">
      <c r="B20" s="2829" t="s">
        <v>2130</v>
      </c>
      <c r="C20" s="2877"/>
      <c r="D20" s="2894" t="s">
        <v>2070</v>
      </c>
      <c r="E20" s="2895" t="s">
        <v>621</v>
      </c>
      <c r="F20" s="2876" t="s">
        <v>621</v>
      </c>
      <c r="G20" s="2871">
        <v>0</v>
      </c>
      <c r="H20" s="2876" t="s">
        <v>621</v>
      </c>
      <c r="I20" s="2872">
        <f t="shared" si="0"/>
        <v>0</v>
      </c>
      <c r="J20" s="2872">
        <v>0</v>
      </c>
      <c r="K20" s="2901">
        <f t="shared" si="1"/>
        <v>0</v>
      </c>
      <c r="L20" s="2833" t="s">
        <v>2130</v>
      </c>
      <c r="M20" s="2941"/>
    </row>
    <row r="21" spans="2:14" ht="16.899999999999999" customHeight="1">
      <c r="B21" s="2829" t="s">
        <v>2131</v>
      </c>
      <c r="C21" s="2877"/>
      <c r="D21" s="2894" t="s">
        <v>2074</v>
      </c>
      <c r="E21" s="2898">
        <v>0</v>
      </c>
      <c r="F21" s="2871">
        <v>0</v>
      </c>
      <c r="G21" s="2871">
        <v>0</v>
      </c>
      <c r="H21" s="2871">
        <v>0</v>
      </c>
      <c r="I21" s="2872">
        <f t="shared" si="0"/>
        <v>0</v>
      </c>
      <c r="J21" s="2872">
        <v>0</v>
      </c>
      <c r="K21" s="2901">
        <f t="shared" si="1"/>
        <v>0</v>
      </c>
      <c r="L21" s="2833" t="s">
        <v>2131</v>
      </c>
    </row>
    <row r="22" spans="2:14" ht="16.899999999999999" customHeight="1">
      <c r="B22" s="2829" t="s">
        <v>2132</v>
      </c>
      <c r="C22" s="2877"/>
      <c r="D22" s="2894" t="s">
        <v>1905</v>
      </c>
      <c r="E22" s="2898">
        <v>0</v>
      </c>
      <c r="F22" s="2836">
        <v>0</v>
      </c>
      <c r="G22" s="2836">
        <v>0</v>
      </c>
      <c r="H22" s="2836">
        <v>0</v>
      </c>
      <c r="I22" s="2899">
        <f t="shared" si="0"/>
        <v>0</v>
      </c>
      <c r="J22" s="2899">
        <v>0</v>
      </c>
      <c r="K22" s="2901">
        <f t="shared" si="1"/>
        <v>0</v>
      </c>
      <c r="L22" s="2833" t="s">
        <v>2132</v>
      </c>
    </row>
    <row r="23" spans="2:14" ht="16.899999999999999" customHeight="1">
      <c r="B23" s="2829" t="s">
        <v>2133</v>
      </c>
      <c r="C23" s="2877"/>
      <c r="D23" s="2894" t="s">
        <v>2134</v>
      </c>
      <c r="E23" s="2942">
        <f>SUM(E13:E22)+'410-P48'!E54</f>
        <v>13567</v>
      </c>
      <c r="F23" s="2943">
        <f>SUM(F13:F22)+'410-P48'!F54</f>
        <v>4714</v>
      </c>
      <c r="G23" s="2943">
        <f>SUM(G13:G22)+'410-P48'!G54</f>
        <v>19889</v>
      </c>
      <c r="H23" s="2943">
        <f>SUM(H13:H22)+'410-P48'!H54</f>
        <v>25878</v>
      </c>
      <c r="I23" s="2899">
        <f t="shared" si="0"/>
        <v>64048</v>
      </c>
      <c r="J23" s="2944">
        <f>SUM(J13:J22)+'410-P48'!J54</f>
        <v>0</v>
      </c>
      <c r="K23" s="2901">
        <f t="shared" si="1"/>
        <v>64048</v>
      </c>
      <c r="L23" s="2833" t="s">
        <v>2133</v>
      </c>
    </row>
    <row r="24" spans="2:14" ht="16.899999999999999" customHeight="1">
      <c r="B24" s="2839" t="s">
        <v>2135</v>
      </c>
      <c r="C24" s="2896"/>
      <c r="D24" s="2897" t="s">
        <v>625</v>
      </c>
      <c r="E24" s="2945">
        <f>+'410-P48'!E15+'410-P48'!E35+'410-P49'!E23</f>
        <v>62537</v>
      </c>
      <c r="F24" s="2946">
        <f>+'410-P48'!F15+'410-P48'!F35+'410-P49'!F23</f>
        <v>65709</v>
      </c>
      <c r="G24" s="2946">
        <f>+'410-P48'!G15+'410-P48'!G35+'410-P49'!G23</f>
        <v>94482</v>
      </c>
      <c r="H24" s="2946">
        <f>+'410-P48'!H15+'410-P48'!H35+'410-P49'!H23</f>
        <v>95287</v>
      </c>
      <c r="I24" s="2872">
        <f t="shared" si="0"/>
        <v>318015</v>
      </c>
      <c r="J24" s="2947">
        <f>+'410-P48'!J15+'410-P48'!J35+'410-P49'!J23</f>
        <v>0</v>
      </c>
      <c r="K24" s="2901">
        <f t="shared" si="1"/>
        <v>318015</v>
      </c>
      <c r="L24" s="2842" t="s">
        <v>2135</v>
      </c>
    </row>
    <row r="25" spans="2:14" ht="16.899999999999999" customHeight="1">
      <c r="B25" s="2948"/>
      <c r="C25" s="2949"/>
      <c r="D25" s="2950" t="s">
        <v>2136</v>
      </c>
      <c r="E25" s="2902"/>
      <c r="F25" s="2903"/>
      <c r="G25" s="2903"/>
      <c r="H25" s="2903"/>
      <c r="I25" s="2904"/>
      <c r="J25" s="2904"/>
      <c r="K25" s="2905"/>
      <c r="L25" s="2795"/>
    </row>
    <row r="26" spans="2:14" ht="16.899999999999999" customHeight="1">
      <c r="B26" s="2815" t="s">
        <v>1200</v>
      </c>
      <c r="C26" s="2890"/>
      <c r="D26" s="2888" t="s">
        <v>2137</v>
      </c>
      <c r="E26" s="2902"/>
      <c r="F26" s="2903"/>
      <c r="G26" s="2903"/>
      <c r="H26" s="2903"/>
      <c r="I26" s="2904"/>
      <c r="J26" s="2904"/>
      <c r="K26" s="2905"/>
      <c r="L26" s="2803" t="s">
        <v>1200</v>
      </c>
    </row>
    <row r="27" spans="2:14" ht="16.899999999999999" customHeight="1">
      <c r="B27" s="2815" t="s">
        <v>2138</v>
      </c>
      <c r="C27" s="2890"/>
      <c r="D27" s="2888" t="s">
        <v>2041</v>
      </c>
      <c r="E27" s="2951">
        <v>12488</v>
      </c>
      <c r="F27" s="2827">
        <v>288</v>
      </c>
      <c r="G27" s="2827">
        <v>3394</v>
      </c>
      <c r="H27" s="2867">
        <v>289</v>
      </c>
      <c r="I27" s="2952">
        <f t="shared" ref="I27:I44" si="2">SUM(E27:H27)</f>
        <v>16459</v>
      </c>
      <c r="J27" s="2952">
        <v>0</v>
      </c>
      <c r="K27" s="2893">
        <f t="shared" ref="K27:K44" si="3">SUM(I27:J27)</f>
        <v>16459</v>
      </c>
      <c r="L27" s="2803" t="s">
        <v>2138</v>
      </c>
    </row>
    <row r="28" spans="2:14" ht="16.899999999999999" customHeight="1">
      <c r="B28" s="2829" t="s">
        <v>2139</v>
      </c>
      <c r="C28" s="2877"/>
      <c r="D28" s="2894" t="s">
        <v>2140</v>
      </c>
      <c r="E28" s="2953">
        <v>99634</v>
      </c>
      <c r="F28" s="2871">
        <v>0</v>
      </c>
      <c r="G28" s="2871">
        <v>2721</v>
      </c>
      <c r="H28" s="2871">
        <v>0</v>
      </c>
      <c r="I28" s="2872">
        <f t="shared" si="2"/>
        <v>102355</v>
      </c>
      <c r="J28" s="2872">
        <v>0</v>
      </c>
      <c r="K28" s="2901">
        <f t="shared" si="3"/>
        <v>102355</v>
      </c>
      <c r="L28" s="2833" t="s">
        <v>2139</v>
      </c>
    </row>
    <row r="29" spans="2:14" ht="16.899999999999999" customHeight="1">
      <c r="B29" s="2829" t="s">
        <v>2141</v>
      </c>
      <c r="C29" s="2877"/>
      <c r="D29" s="2894" t="s">
        <v>2142</v>
      </c>
      <c r="E29" s="2953">
        <v>86978</v>
      </c>
      <c r="F29" s="2871">
        <v>0</v>
      </c>
      <c r="G29" s="2871">
        <v>2398</v>
      </c>
      <c r="H29" s="2871">
        <v>0</v>
      </c>
      <c r="I29" s="2872">
        <f t="shared" si="2"/>
        <v>89376</v>
      </c>
      <c r="J29" s="2872">
        <v>0</v>
      </c>
      <c r="K29" s="2901">
        <f t="shared" si="3"/>
        <v>89376</v>
      </c>
      <c r="L29" s="2833" t="s">
        <v>2141</v>
      </c>
    </row>
    <row r="30" spans="2:14" ht="16.899999999999999" customHeight="1">
      <c r="B30" s="2829" t="s">
        <v>2143</v>
      </c>
      <c r="C30" s="2877"/>
      <c r="D30" s="2894" t="s">
        <v>2144</v>
      </c>
      <c r="E30" s="2953">
        <v>5780</v>
      </c>
      <c r="F30" s="2871">
        <v>48</v>
      </c>
      <c r="G30" s="2871">
        <v>36</v>
      </c>
      <c r="H30" s="2871">
        <v>15</v>
      </c>
      <c r="I30" s="2872">
        <f t="shared" si="2"/>
        <v>5879</v>
      </c>
      <c r="J30" s="2872">
        <v>0</v>
      </c>
      <c r="K30" s="2901">
        <f t="shared" si="3"/>
        <v>5879</v>
      </c>
      <c r="L30" s="2833" t="s">
        <v>2143</v>
      </c>
    </row>
    <row r="31" spans="2:14" ht="16.899999999999999" customHeight="1">
      <c r="B31" s="2829" t="s">
        <v>2145</v>
      </c>
      <c r="C31" s="2877"/>
      <c r="D31" s="2894" t="s">
        <v>2146</v>
      </c>
      <c r="E31" s="2953">
        <v>0</v>
      </c>
      <c r="F31" s="2871">
        <v>0</v>
      </c>
      <c r="G31" s="2871">
        <v>0</v>
      </c>
      <c r="H31" s="2871">
        <v>0</v>
      </c>
      <c r="I31" s="2872">
        <f t="shared" si="2"/>
        <v>0</v>
      </c>
      <c r="J31" s="2872">
        <v>0</v>
      </c>
      <c r="K31" s="2901">
        <f t="shared" si="3"/>
        <v>0</v>
      </c>
      <c r="L31" s="2833" t="s">
        <v>2145</v>
      </c>
    </row>
    <row r="32" spans="2:14" ht="16.899999999999999" customHeight="1">
      <c r="B32" s="2829" t="s">
        <v>2147</v>
      </c>
      <c r="C32" s="2877"/>
      <c r="D32" s="2894" t="s">
        <v>2148</v>
      </c>
      <c r="E32" s="2953">
        <v>0</v>
      </c>
      <c r="F32" s="2871">
        <v>0</v>
      </c>
      <c r="G32" s="2871">
        <v>0</v>
      </c>
      <c r="H32" s="2871">
        <v>0</v>
      </c>
      <c r="I32" s="2872">
        <f t="shared" si="2"/>
        <v>0</v>
      </c>
      <c r="J32" s="2872">
        <v>0</v>
      </c>
      <c r="K32" s="2901">
        <f t="shared" si="3"/>
        <v>0</v>
      </c>
      <c r="L32" s="2833" t="s">
        <v>2147</v>
      </c>
    </row>
    <row r="33" spans="2:13" ht="16.899999999999999" customHeight="1">
      <c r="B33" s="2829" t="s">
        <v>2149</v>
      </c>
      <c r="C33" s="2877"/>
      <c r="D33" s="2894" t="s">
        <v>2150</v>
      </c>
      <c r="E33" s="2953">
        <v>0</v>
      </c>
      <c r="F33" s="2871">
        <v>0</v>
      </c>
      <c r="G33" s="2871">
        <v>0</v>
      </c>
      <c r="H33" s="2871">
        <v>0</v>
      </c>
      <c r="I33" s="2872">
        <f t="shared" si="2"/>
        <v>0</v>
      </c>
      <c r="J33" s="2872">
        <v>0</v>
      </c>
      <c r="K33" s="2901">
        <f t="shared" si="3"/>
        <v>0</v>
      </c>
      <c r="L33" s="2833" t="s">
        <v>2149</v>
      </c>
    </row>
    <row r="34" spans="2:13" ht="16.899999999999999" customHeight="1">
      <c r="B34" s="2829" t="s">
        <v>2151</v>
      </c>
      <c r="C34" s="2877"/>
      <c r="D34" s="2894" t="s">
        <v>2152</v>
      </c>
      <c r="E34" s="2953">
        <v>11942</v>
      </c>
      <c r="F34" s="2871">
        <v>0</v>
      </c>
      <c r="G34" s="2871">
        <v>274</v>
      </c>
      <c r="H34" s="2871">
        <v>0</v>
      </c>
      <c r="I34" s="2872">
        <f t="shared" si="2"/>
        <v>12216</v>
      </c>
      <c r="J34" s="2872">
        <v>0</v>
      </c>
      <c r="K34" s="2901">
        <f t="shared" si="3"/>
        <v>12216</v>
      </c>
      <c r="L34" s="2833" t="s">
        <v>2151</v>
      </c>
    </row>
    <row r="35" spans="2:13" ht="16.899999999999999" customHeight="1">
      <c r="B35" s="2829" t="s">
        <v>2153</v>
      </c>
      <c r="C35" s="2877"/>
      <c r="D35" s="2894" t="s">
        <v>2154</v>
      </c>
      <c r="E35" s="2953">
        <v>0</v>
      </c>
      <c r="F35" s="2871">
        <v>335729</v>
      </c>
      <c r="G35" s="2871">
        <v>0</v>
      </c>
      <c r="H35" s="2871">
        <v>0</v>
      </c>
      <c r="I35" s="2872">
        <f t="shared" si="2"/>
        <v>335729</v>
      </c>
      <c r="J35" s="2872">
        <v>0</v>
      </c>
      <c r="K35" s="2901">
        <f t="shared" si="3"/>
        <v>335729</v>
      </c>
      <c r="L35" s="2833" t="s">
        <v>2153</v>
      </c>
    </row>
    <row r="36" spans="2:13" ht="16.899999999999999" customHeight="1">
      <c r="B36" s="2829" t="s">
        <v>2155</v>
      </c>
      <c r="C36" s="2877"/>
      <c r="D36" s="2894" t="s">
        <v>2156</v>
      </c>
      <c r="E36" s="2953">
        <v>0</v>
      </c>
      <c r="F36" s="2871">
        <v>0</v>
      </c>
      <c r="G36" s="2871">
        <v>0</v>
      </c>
      <c r="H36" s="2871">
        <v>0</v>
      </c>
      <c r="I36" s="2872">
        <f t="shared" si="2"/>
        <v>0</v>
      </c>
      <c r="J36" s="2872">
        <v>0</v>
      </c>
      <c r="K36" s="2901">
        <f t="shared" si="3"/>
        <v>0</v>
      </c>
      <c r="L36" s="2833" t="s">
        <v>2155</v>
      </c>
    </row>
    <row r="37" spans="2:13" ht="16.899999999999999" customHeight="1">
      <c r="B37" s="2829" t="s">
        <v>2157</v>
      </c>
      <c r="C37" s="2877"/>
      <c r="D37" s="2894" t="s">
        <v>2158</v>
      </c>
      <c r="E37" s="2953">
        <v>9430</v>
      </c>
      <c r="F37" s="2871">
        <v>0</v>
      </c>
      <c r="G37" s="2871">
        <v>0</v>
      </c>
      <c r="H37" s="2871">
        <v>0</v>
      </c>
      <c r="I37" s="2872">
        <f t="shared" si="2"/>
        <v>9430</v>
      </c>
      <c r="J37" s="2872">
        <v>0</v>
      </c>
      <c r="K37" s="2901">
        <f t="shared" si="3"/>
        <v>9430</v>
      </c>
      <c r="L37" s="2833" t="s">
        <v>2157</v>
      </c>
    </row>
    <row r="38" spans="2:13" ht="16.899999999999999" customHeight="1">
      <c r="B38" s="2829" t="s">
        <v>2159</v>
      </c>
      <c r="C38" s="2877"/>
      <c r="D38" s="2894" t="s">
        <v>2160</v>
      </c>
      <c r="E38" s="2954" t="s">
        <v>621</v>
      </c>
      <c r="F38" s="2876" t="s">
        <v>621</v>
      </c>
      <c r="G38" s="2876" t="s">
        <v>621</v>
      </c>
      <c r="H38" s="2871">
        <v>0</v>
      </c>
      <c r="I38" s="2872">
        <f t="shared" si="2"/>
        <v>0</v>
      </c>
      <c r="J38" s="2872">
        <v>0</v>
      </c>
      <c r="K38" s="2901">
        <f t="shared" si="3"/>
        <v>0</v>
      </c>
      <c r="L38" s="2833" t="s">
        <v>2159</v>
      </c>
    </row>
    <row r="39" spans="2:13" ht="16.899999999999999" customHeight="1">
      <c r="B39" s="2829" t="s">
        <v>2161</v>
      </c>
      <c r="C39" s="2877"/>
      <c r="D39" s="2894" t="s">
        <v>2162</v>
      </c>
      <c r="E39" s="2953">
        <v>0</v>
      </c>
      <c r="F39" s="2871">
        <v>0</v>
      </c>
      <c r="G39" s="2871">
        <v>9472</v>
      </c>
      <c r="H39" s="2871">
        <v>0</v>
      </c>
      <c r="I39" s="2872">
        <f t="shared" si="2"/>
        <v>9472</v>
      </c>
      <c r="J39" s="2872">
        <v>0</v>
      </c>
      <c r="K39" s="2901">
        <f t="shared" si="3"/>
        <v>9472</v>
      </c>
      <c r="L39" s="2833" t="s">
        <v>2161</v>
      </c>
    </row>
    <row r="40" spans="2:13" ht="16.899999999999999" customHeight="1">
      <c r="B40" s="2829" t="s">
        <v>2163</v>
      </c>
      <c r="C40" s="2877"/>
      <c r="D40" s="2894" t="s">
        <v>2049</v>
      </c>
      <c r="E40" s="2954" t="s">
        <v>621</v>
      </c>
      <c r="F40" s="2876" t="s">
        <v>621</v>
      </c>
      <c r="G40" s="2876" t="s">
        <v>621</v>
      </c>
      <c r="H40" s="2871">
        <v>90196</v>
      </c>
      <c r="I40" s="2872">
        <f t="shared" si="2"/>
        <v>90196</v>
      </c>
      <c r="J40" s="2872">
        <v>0</v>
      </c>
      <c r="K40" s="2901">
        <f t="shared" si="3"/>
        <v>90196</v>
      </c>
      <c r="L40" s="2833" t="s">
        <v>2163</v>
      </c>
    </row>
    <row r="41" spans="2:13" ht="16.899999999999999" customHeight="1">
      <c r="B41" s="2829" t="s">
        <v>2164</v>
      </c>
      <c r="C41" s="2877"/>
      <c r="D41" s="2894" t="s">
        <v>2051</v>
      </c>
      <c r="E41" s="2954" t="s">
        <v>621</v>
      </c>
      <c r="F41" s="2876" t="s">
        <v>621</v>
      </c>
      <c r="G41" s="2876" t="s">
        <v>621</v>
      </c>
      <c r="H41" s="2871">
        <v>11414</v>
      </c>
      <c r="I41" s="2872">
        <f t="shared" si="2"/>
        <v>11414</v>
      </c>
      <c r="J41" s="2872">
        <v>0</v>
      </c>
      <c r="K41" s="2901">
        <f t="shared" si="3"/>
        <v>11414</v>
      </c>
      <c r="L41" s="2833" t="s">
        <v>2164</v>
      </c>
    </row>
    <row r="42" spans="2:13" ht="16.899999999999999" customHeight="1">
      <c r="B42" s="2829" t="s">
        <v>2165</v>
      </c>
      <c r="C42" s="2877"/>
      <c r="D42" s="2894" t="s">
        <v>2066</v>
      </c>
      <c r="E42" s="2954" t="s">
        <v>621</v>
      </c>
      <c r="F42" s="2876" t="s">
        <v>621</v>
      </c>
      <c r="G42" s="2871">
        <v>15106</v>
      </c>
      <c r="H42" s="2876" t="s">
        <v>621</v>
      </c>
      <c r="I42" s="2872">
        <f t="shared" si="2"/>
        <v>15106</v>
      </c>
      <c r="J42" s="2872">
        <v>0</v>
      </c>
      <c r="K42" s="2901">
        <f t="shared" si="3"/>
        <v>15106</v>
      </c>
      <c r="L42" s="2833" t="s">
        <v>2165</v>
      </c>
    </row>
    <row r="43" spans="2:13" ht="16.899999999999999" customHeight="1">
      <c r="B43" s="2829" t="s">
        <v>2166</v>
      </c>
      <c r="C43" s="2877"/>
      <c r="D43" s="2894" t="s">
        <v>2068</v>
      </c>
      <c r="E43" s="2954" t="s">
        <v>621</v>
      </c>
      <c r="F43" s="2876" t="s">
        <v>621</v>
      </c>
      <c r="G43" s="2871">
        <v>-11641</v>
      </c>
      <c r="H43" s="2876" t="s">
        <v>621</v>
      </c>
      <c r="I43" s="2872">
        <f t="shared" si="2"/>
        <v>-11641</v>
      </c>
      <c r="J43" s="2872">
        <v>0</v>
      </c>
      <c r="K43" s="2901">
        <f t="shared" si="3"/>
        <v>-11641</v>
      </c>
      <c r="L43" s="2833" t="s">
        <v>2166</v>
      </c>
    </row>
    <row r="44" spans="2:13" ht="16.899999999999999" customHeight="1">
      <c r="B44" s="2829" t="s">
        <v>2167</v>
      </c>
      <c r="C44" s="2877"/>
      <c r="D44" s="2894" t="s">
        <v>1905</v>
      </c>
      <c r="E44" s="2955">
        <v>2078</v>
      </c>
      <c r="F44" s="2836">
        <v>2693</v>
      </c>
      <c r="G44" s="2836">
        <v>4091</v>
      </c>
      <c r="H44" s="2836">
        <v>1535</v>
      </c>
      <c r="I44" s="2899">
        <f t="shared" si="2"/>
        <v>10397</v>
      </c>
      <c r="J44" s="2899">
        <v>0</v>
      </c>
      <c r="K44" s="2937">
        <f t="shared" si="3"/>
        <v>10397</v>
      </c>
      <c r="L44" s="2833" t="s">
        <v>2167</v>
      </c>
    </row>
    <row r="45" spans="2:13" ht="16.899999999999999" customHeight="1">
      <c r="B45" s="2829" t="s">
        <v>2168</v>
      </c>
      <c r="C45" s="2877"/>
      <c r="D45" s="2894" t="s">
        <v>2169</v>
      </c>
      <c r="E45" s="2945">
        <f t="shared" ref="E45:K45" si="4">SUM(E27:E44)</f>
        <v>228330</v>
      </c>
      <c r="F45" s="2956">
        <f t="shared" si="4"/>
        <v>338758</v>
      </c>
      <c r="G45" s="2946">
        <f t="shared" si="4"/>
        <v>25851</v>
      </c>
      <c r="H45" s="2946">
        <f t="shared" si="4"/>
        <v>103449</v>
      </c>
      <c r="I45" s="2947">
        <f t="shared" si="4"/>
        <v>696388</v>
      </c>
      <c r="J45" s="2947">
        <f t="shared" si="4"/>
        <v>0</v>
      </c>
      <c r="K45" s="2957">
        <f t="shared" si="4"/>
        <v>696388</v>
      </c>
      <c r="L45" s="2833" t="s">
        <v>2168</v>
      </c>
    </row>
    <row r="46" spans="2:13" ht="16.899999999999999" customHeight="1">
      <c r="B46" s="2829"/>
      <c r="C46" s="2877"/>
      <c r="D46" s="2894" t="s">
        <v>2170</v>
      </c>
      <c r="E46" s="2933"/>
      <c r="F46" s="2934"/>
      <c r="G46" s="2934"/>
      <c r="H46" s="2934"/>
      <c r="I46" s="2904"/>
      <c r="J46" s="2904"/>
      <c r="K46" s="2905"/>
      <c r="L46" s="2833"/>
      <c r="M46" s="2906">
        <v>49</v>
      </c>
    </row>
    <row r="47" spans="2:13" ht="16.899999999999999" customHeight="1">
      <c r="B47" s="2815" t="s">
        <v>2171</v>
      </c>
      <c r="C47" s="2890"/>
      <c r="D47" s="2888" t="s">
        <v>2041</v>
      </c>
      <c r="E47" s="2951">
        <v>89</v>
      </c>
      <c r="F47" s="2827">
        <v>43</v>
      </c>
      <c r="G47" s="2827">
        <v>106</v>
      </c>
      <c r="H47" s="2827">
        <v>142</v>
      </c>
      <c r="I47" s="2868">
        <f>SUM(E47:H47)</f>
        <v>380</v>
      </c>
      <c r="J47" s="2868">
        <v>0</v>
      </c>
      <c r="K47" s="2922">
        <f>SUM(I47:J47)</f>
        <v>380</v>
      </c>
      <c r="L47" s="2803" t="s">
        <v>2171</v>
      </c>
      <c r="M47" s="2906"/>
    </row>
    <row r="48" spans="2:13" ht="16.899999999999999" customHeight="1" thickBot="1">
      <c r="B48" s="2848" t="s">
        <v>2172</v>
      </c>
      <c r="C48" s="2958"/>
      <c r="D48" s="2907" t="s">
        <v>2173</v>
      </c>
      <c r="E48" s="2959">
        <v>62638</v>
      </c>
      <c r="F48" s="2884">
        <v>0</v>
      </c>
      <c r="G48" s="2884">
        <v>0</v>
      </c>
      <c r="H48" s="2884">
        <v>0</v>
      </c>
      <c r="I48" s="2885">
        <f>SUM(E48:H48)</f>
        <v>62638</v>
      </c>
      <c r="J48" s="2885">
        <v>0</v>
      </c>
      <c r="K48" s="2909">
        <f>SUM(I48:J48)</f>
        <v>62638</v>
      </c>
      <c r="L48" s="2854" t="s">
        <v>2172</v>
      </c>
      <c r="M48" s="2906"/>
    </row>
    <row r="54" spans="5:11">
      <c r="E54" s="2765">
        <f t="shared" ref="E54:K54" si="5">SUM(E47:E48)</f>
        <v>62727</v>
      </c>
      <c r="F54" s="2765">
        <f t="shared" si="5"/>
        <v>43</v>
      </c>
      <c r="G54" s="2765">
        <f t="shared" si="5"/>
        <v>106</v>
      </c>
      <c r="H54" s="2765">
        <f t="shared" si="5"/>
        <v>142</v>
      </c>
      <c r="I54" s="2765">
        <f t="shared" si="5"/>
        <v>63018</v>
      </c>
      <c r="J54" s="2765">
        <f t="shared" si="5"/>
        <v>0</v>
      </c>
      <c r="K54" s="2765">
        <f t="shared" si="5"/>
        <v>63018</v>
      </c>
    </row>
  </sheetData>
  <mergeCells count="5">
    <mergeCell ref="A3:A13"/>
    <mergeCell ref="M3:M16"/>
    <mergeCell ref="B4:K4"/>
    <mergeCell ref="B5:K5"/>
    <mergeCell ref="M46:M48"/>
  </mergeCells>
  <printOptions horizontalCentered="1"/>
  <pageMargins left="0.1" right="0.35" top="0" bottom="0" header="0" footer="0"/>
  <pageSetup scale="68" orientation="landscape" horizontalDpi="4294967292" r:id="rId1"/>
  <headerFooter alignWithMargins="0"/>
</worksheet>
</file>

<file path=xl/worksheets/sheet56.xml><?xml version="1.0" encoding="utf-8"?>
<worksheet xmlns="http://schemas.openxmlformats.org/spreadsheetml/2006/main" xmlns:r="http://schemas.openxmlformats.org/officeDocument/2006/relationships">
  <sheetPr>
    <tabColor rgb="FF92D050"/>
    <pageSetUpPr fitToPage="1"/>
  </sheetPr>
  <dimension ref="A1:O47"/>
  <sheetViews>
    <sheetView showGridLines="0" zoomScale="97" zoomScaleNormal="97" workbookViewId="0"/>
  </sheetViews>
  <sheetFormatPr defaultColWidth="14.453125" defaultRowHeight="15.5"/>
  <cols>
    <col min="1" max="1" width="5.7265625" style="2765" customWidth="1"/>
    <col min="2" max="2" width="5.81640625" style="2765" customWidth="1"/>
    <col min="3" max="3" width="7.7265625" style="2765" bestFit="1" customWidth="1"/>
    <col min="4" max="4" width="62.54296875" style="2765" customWidth="1"/>
    <col min="5" max="5" width="13.90625" style="2765" customWidth="1"/>
    <col min="6" max="6" width="17.81640625" style="2765" customWidth="1"/>
    <col min="7" max="11" width="14.26953125" style="2765" customWidth="1"/>
    <col min="12" max="13" width="5.81640625" style="2765" customWidth="1"/>
    <col min="14" max="14" width="14.453125" style="2765"/>
    <col min="15" max="15" width="18.6328125" style="2765" bestFit="1" customWidth="1"/>
    <col min="16" max="16384" width="14.453125" style="2765"/>
  </cols>
  <sheetData>
    <row r="1" spans="2:13" ht="15" customHeight="1"/>
    <row r="2" spans="2:13" ht="16.5" customHeight="1" thickBot="1"/>
    <row r="3" spans="2:13" ht="16.899999999999999" customHeight="1">
      <c r="B3" s="2767"/>
      <c r="C3" s="2768"/>
      <c r="D3" s="2768"/>
      <c r="E3" s="2768"/>
      <c r="F3" s="2768" t="s">
        <v>1200</v>
      </c>
      <c r="G3" s="2768"/>
      <c r="H3" s="2768"/>
      <c r="I3" s="2768"/>
      <c r="J3" s="2768"/>
      <c r="K3" s="2768"/>
      <c r="L3" s="2769"/>
      <c r="M3" s="2910" t="s">
        <v>2174</v>
      </c>
    </row>
    <row r="4" spans="2:13" ht="16.899999999999999" customHeight="1">
      <c r="B4" s="2771" t="s">
        <v>1932</v>
      </c>
      <c r="C4" s="2772"/>
      <c r="D4" s="2772"/>
      <c r="E4" s="2772"/>
      <c r="F4" s="2772"/>
      <c r="G4" s="2772"/>
      <c r="H4" s="2772"/>
      <c r="I4" s="2772"/>
      <c r="J4" s="2772"/>
      <c r="K4" s="2772"/>
      <c r="L4" s="2773"/>
      <c r="M4" s="2911"/>
    </row>
    <row r="5" spans="2:13" ht="16.899999999999999" customHeight="1">
      <c r="B5" s="2774" t="s">
        <v>1884</v>
      </c>
      <c r="C5" s="2775"/>
      <c r="D5" s="2775"/>
      <c r="E5" s="2775"/>
      <c r="F5" s="2775"/>
      <c r="G5" s="2775"/>
      <c r="H5" s="2775"/>
      <c r="I5" s="2775"/>
      <c r="J5" s="2775"/>
      <c r="K5" s="2775"/>
      <c r="L5" s="2776"/>
      <c r="M5" s="2911"/>
    </row>
    <row r="6" spans="2:13" ht="16.899999999999999" customHeight="1">
      <c r="B6" s="2960"/>
      <c r="C6" s="2912"/>
      <c r="D6" s="2912"/>
      <c r="E6" s="2912"/>
      <c r="F6" s="2912"/>
      <c r="G6" s="2912"/>
      <c r="H6" s="2912"/>
      <c r="I6" s="2912"/>
      <c r="J6" s="2912"/>
      <c r="K6" s="2912"/>
      <c r="L6" s="2961"/>
    </row>
    <row r="7" spans="2:13" ht="16.899999999999999" customHeight="1">
      <c r="B7" s="2796"/>
      <c r="C7" s="2962"/>
      <c r="D7" s="2763"/>
      <c r="E7" s="2788"/>
      <c r="F7" s="2914" t="s">
        <v>1887</v>
      </c>
      <c r="G7" s="2791" t="s">
        <v>1200</v>
      </c>
      <c r="H7" s="2788"/>
      <c r="I7" s="2914" t="s">
        <v>982</v>
      </c>
      <c r="J7" s="2794"/>
      <c r="K7" s="2763"/>
      <c r="L7" s="2833"/>
    </row>
    <row r="8" spans="2:13" ht="16.5" customHeight="1">
      <c r="B8" s="2796"/>
      <c r="C8" s="2797"/>
      <c r="D8" s="2763"/>
      <c r="E8" s="2801" t="s">
        <v>1888</v>
      </c>
      <c r="F8" s="2915" t="s">
        <v>1889</v>
      </c>
      <c r="G8" s="2801" t="s">
        <v>1890</v>
      </c>
      <c r="H8" s="2798"/>
      <c r="I8" s="2915" t="s">
        <v>1891</v>
      </c>
      <c r="J8" s="2802"/>
      <c r="K8" s="2763"/>
      <c r="L8" s="2803"/>
    </row>
    <row r="9" spans="2:13" ht="16.899999999999999" customHeight="1">
      <c r="B9" s="2796" t="s">
        <v>704</v>
      </c>
      <c r="C9" s="2804" t="s">
        <v>637</v>
      </c>
      <c r="D9" s="2800" t="s">
        <v>1892</v>
      </c>
      <c r="E9" s="2918" t="s">
        <v>1893</v>
      </c>
      <c r="F9" s="2917" t="s">
        <v>1894</v>
      </c>
      <c r="G9" s="2918" t="s">
        <v>1895</v>
      </c>
      <c r="H9" s="2805" t="s">
        <v>1896</v>
      </c>
      <c r="I9" s="2918" t="s">
        <v>1897</v>
      </c>
      <c r="J9" s="2805" t="s">
        <v>23</v>
      </c>
      <c r="K9" s="2800" t="s">
        <v>982</v>
      </c>
      <c r="L9" s="2803" t="s">
        <v>704</v>
      </c>
    </row>
    <row r="10" spans="2:13" ht="16.899999999999999" customHeight="1">
      <c r="B10" s="2796" t="s">
        <v>1898</v>
      </c>
      <c r="C10" s="2804" t="s">
        <v>638</v>
      </c>
      <c r="D10" s="2800" t="s">
        <v>756</v>
      </c>
      <c r="E10" s="2918" t="s">
        <v>757</v>
      </c>
      <c r="F10" s="2805" t="s">
        <v>640</v>
      </c>
      <c r="G10" s="2918" t="s">
        <v>641</v>
      </c>
      <c r="H10" s="2805" t="s">
        <v>642</v>
      </c>
      <c r="I10" s="2918" t="s">
        <v>643</v>
      </c>
      <c r="J10" s="2805" t="s">
        <v>644</v>
      </c>
      <c r="K10" s="2800" t="s">
        <v>645</v>
      </c>
      <c r="L10" s="2803" t="s">
        <v>1898</v>
      </c>
    </row>
    <row r="11" spans="2:13" ht="16.899999999999999" customHeight="1" thickBot="1">
      <c r="B11" s="2861"/>
      <c r="C11" s="2809"/>
      <c r="D11" s="2919"/>
      <c r="E11" s="2921"/>
      <c r="F11" s="2963"/>
      <c r="G11" s="2921"/>
      <c r="H11" s="2921"/>
      <c r="I11" s="2921"/>
      <c r="J11" s="2805"/>
      <c r="K11" s="2800"/>
      <c r="L11" s="2866"/>
    </row>
    <row r="12" spans="2:13" ht="16.899999999999999" customHeight="1">
      <c r="B12" s="2796"/>
      <c r="C12" s="2816"/>
      <c r="D12" s="2894" t="s">
        <v>2175</v>
      </c>
      <c r="E12" s="2818"/>
      <c r="F12" s="2939"/>
      <c r="G12" s="2939"/>
      <c r="H12" s="2939"/>
      <c r="I12" s="2939"/>
      <c r="J12" s="2939"/>
      <c r="K12" s="2768"/>
      <c r="L12" s="2820"/>
    </row>
    <row r="13" spans="2:13" ht="16.899999999999999" customHeight="1">
      <c r="B13" s="2796" t="s">
        <v>2176</v>
      </c>
      <c r="C13" s="2816"/>
      <c r="D13" s="2888" t="s">
        <v>2177</v>
      </c>
      <c r="E13" s="2826">
        <v>12535</v>
      </c>
      <c r="F13" s="2827">
        <v>0</v>
      </c>
      <c r="G13" s="2827">
        <v>0</v>
      </c>
      <c r="H13" s="2827">
        <v>0</v>
      </c>
      <c r="I13" s="2868">
        <f>SUM(E13:H13)</f>
        <v>12535</v>
      </c>
      <c r="J13" s="2964">
        <v>0</v>
      </c>
      <c r="K13" s="2922">
        <f>SUM(I13:J13)</f>
        <v>12535</v>
      </c>
      <c r="L13" s="2803" t="s">
        <v>2176</v>
      </c>
    </row>
    <row r="14" spans="2:13" ht="16.899999999999999" customHeight="1">
      <c r="B14" s="2965" t="s">
        <v>2178</v>
      </c>
      <c r="C14" s="2830"/>
      <c r="D14" s="2894" t="s">
        <v>2179</v>
      </c>
      <c r="E14" s="2898">
        <v>2596</v>
      </c>
      <c r="F14" s="2871">
        <v>0</v>
      </c>
      <c r="G14" s="2871">
        <v>0</v>
      </c>
      <c r="H14" s="2871">
        <v>2</v>
      </c>
      <c r="I14" s="2872">
        <f t="shared" ref="I14:I25" si="0">SUM(E14:H14)</f>
        <v>2598</v>
      </c>
      <c r="J14" s="2964">
        <v>0</v>
      </c>
      <c r="K14" s="2901">
        <f t="shared" ref="K14:K25" si="1">SUM(I14:J14)</f>
        <v>2598</v>
      </c>
      <c r="L14" s="2833" t="s">
        <v>2178</v>
      </c>
    </row>
    <row r="15" spans="2:13" ht="16.899999999999999" customHeight="1">
      <c r="B15" s="2965" t="s">
        <v>2180</v>
      </c>
      <c r="C15" s="2830"/>
      <c r="D15" s="2894" t="s">
        <v>2181</v>
      </c>
      <c r="E15" s="2898">
        <v>1</v>
      </c>
      <c r="F15" s="2871">
        <v>0</v>
      </c>
      <c r="G15" s="2871">
        <v>0</v>
      </c>
      <c r="H15" s="2871">
        <v>0</v>
      </c>
      <c r="I15" s="2872">
        <f t="shared" si="0"/>
        <v>1</v>
      </c>
      <c r="J15" s="2964">
        <v>0</v>
      </c>
      <c r="K15" s="2901">
        <f t="shared" si="1"/>
        <v>1</v>
      </c>
      <c r="L15" s="2833" t="s">
        <v>2180</v>
      </c>
    </row>
    <row r="16" spans="2:13" ht="16.899999999999999" customHeight="1">
      <c r="B16" s="2965" t="s">
        <v>2182</v>
      </c>
      <c r="C16" s="2830"/>
      <c r="D16" s="2894" t="s">
        <v>2154</v>
      </c>
      <c r="E16" s="2898">
        <v>0</v>
      </c>
      <c r="F16" s="2871">
        <v>27705</v>
      </c>
      <c r="G16" s="2871">
        <v>0</v>
      </c>
      <c r="H16" s="2871">
        <v>0</v>
      </c>
      <c r="I16" s="2872">
        <f t="shared" si="0"/>
        <v>27705</v>
      </c>
      <c r="J16" s="2964">
        <v>0</v>
      </c>
      <c r="K16" s="2901">
        <f t="shared" si="1"/>
        <v>27705</v>
      </c>
      <c r="L16" s="2833" t="s">
        <v>2182</v>
      </c>
    </row>
    <row r="17" spans="2:15" ht="16.899999999999999" customHeight="1">
      <c r="B17" s="2965" t="s">
        <v>2183</v>
      </c>
      <c r="C17" s="2830"/>
      <c r="D17" s="2894" t="s">
        <v>2156</v>
      </c>
      <c r="E17" s="2898">
        <v>0</v>
      </c>
      <c r="F17" s="2871">
        <v>0</v>
      </c>
      <c r="G17" s="2871">
        <v>0</v>
      </c>
      <c r="H17" s="2871">
        <v>0</v>
      </c>
      <c r="I17" s="2872">
        <f t="shared" si="0"/>
        <v>0</v>
      </c>
      <c r="J17" s="2964">
        <v>0</v>
      </c>
      <c r="K17" s="2901">
        <f t="shared" si="1"/>
        <v>0</v>
      </c>
      <c r="L17" s="2833" t="s">
        <v>2183</v>
      </c>
    </row>
    <row r="18" spans="2:15" ht="16.899999999999999" customHeight="1">
      <c r="B18" s="2965" t="s">
        <v>2184</v>
      </c>
      <c r="C18" s="2830"/>
      <c r="D18" s="2894" t="s">
        <v>2158</v>
      </c>
      <c r="E18" s="2898">
        <v>109</v>
      </c>
      <c r="F18" s="2871">
        <v>0</v>
      </c>
      <c r="G18" s="2871">
        <v>0</v>
      </c>
      <c r="H18" s="2871">
        <v>0</v>
      </c>
      <c r="I18" s="2872">
        <f t="shared" si="0"/>
        <v>109</v>
      </c>
      <c r="J18" s="2964">
        <v>0</v>
      </c>
      <c r="K18" s="2901">
        <f t="shared" si="1"/>
        <v>109</v>
      </c>
      <c r="L18" s="2833" t="s">
        <v>2184</v>
      </c>
      <c r="O18" s="2925"/>
    </row>
    <row r="19" spans="2:15" ht="16.899999999999999" customHeight="1">
      <c r="B19" s="2965" t="s">
        <v>2185</v>
      </c>
      <c r="C19" s="2830"/>
      <c r="D19" s="2894" t="s">
        <v>2160</v>
      </c>
      <c r="E19" s="2895" t="s">
        <v>621</v>
      </c>
      <c r="F19" s="2876" t="s">
        <v>621</v>
      </c>
      <c r="G19" s="2876" t="s">
        <v>621</v>
      </c>
      <c r="H19" s="2871">
        <v>0</v>
      </c>
      <c r="I19" s="2872">
        <f t="shared" si="0"/>
        <v>0</v>
      </c>
      <c r="J19" s="2872">
        <v>0</v>
      </c>
      <c r="K19" s="2901">
        <f t="shared" si="1"/>
        <v>0</v>
      </c>
      <c r="L19" s="2833" t="s">
        <v>2185</v>
      </c>
    </row>
    <row r="20" spans="2:15" ht="16.899999999999999" customHeight="1">
      <c r="B20" s="2965" t="s">
        <v>2186</v>
      </c>
      <c r="C20" s="2830"/>
      <c r="D20" s="2894" t="s">
        <v>2162</v>
      </c>
      <c r="E20" s="2898">
        <v>0</v>
      </c>
      <c r="F20" s="2871">
        <v>0</v>
      </c>
      <c r="G20" s="2871">
        <v>0</v>
      </c>
      <c r="H20" s="2871">
        <v>0</v>
      </c>
      <c r="I20" s="2872">
        <f t="shared" si="0"/>
        <v>0</v>
      </c>
      <c r="J20" s="2872">
        <v>0</v>
      </c>
      <c r="K20" s="2901">
        <f t="shared" si="1"/>
        <v>0</v>
      </c>
      <c r="L20" s="2833" t="s">
        <v>2186</v>
      </c>
    </row>
    <row r="21" spans="2:15" ht="16.899999999999999" customHeight="1">
      <c r="B21" s="2965" t="s">
        <v>2187</v>
      </c>
      <c r="C21" s="2830"/>
      <c r="D21" s="2894" t="s">
        <v>2049</v>
      </c>
      <c r="E21" s="2895" t="s">
        <v>621</v>
      </c>
      <c r="F21" s="2876" t="s">
        <v>621</v>
      </c>
      <c r="G21" s="2876" t="s">
        <v>621</v>
      </c>
      <c r="H21" s="2871">
        <v>30895</v>
      </c>
      <c r="I21" s="2872">
        <f t="shared" si="0"/>
        <v>30895</v>
      </c>
      <c r="J21" s="2872">
        <v>0</v>
      </c>
      <c r="K21" s="2901">
        <f t="shared" si="1"/>
        <v>30895</v>
      </c>
      <c r="L21" s="2833" t="s">
        <v>2187</v>
      </c>
    </row>
    <row r="22" spans="2:15" ht="16.899999999999999" customHeight="1">
      <c r="B22" s="2965" t="s">
        <v>2188</v>
      </c>
      <c r="C22" s="2830"/>
      <c r="D22" s="2894" t="s">
        <v>2051</v>
      </c>
      <c r="E22" s="2895" t="s">
        <v>621</v>
      </c>
      <c r="F22" s="2876" t="s">
        <v>621</v>
      </c>
      <c r="G22" s="2876" t="s">
        <v>621</v>
      </c>
      <c r="H22" s="2871">
        <v>0</v>
      </c>
      <c r="I22" s="2872">
        <f t="shared" si="0"/>
        <v>0</v>
      </c>
      <c r="J22" s="2872">
        <v>0</v>
      </c>
      <c r="K22" s="2901">
        <f t="shared" si="1"/>
        <v>0</v>
      </c>
      <c r="L22" s="2833" t="s">
        <v>2188</v>
      </c>
    </row>
    <row r="23" spans="2:15" ht="16.899999999999999" customHeight="1">
      <c r="B23" s="2965" t="s">
        <v>2189</v>
      </c>
      <c r="C23" s="2830"/>
      <c r="D23" s="2894" t="s">
        <v>2066</v>
      </c>
      <c r="E23" s="2895" t="s">
        <v>621</v>
      </c>
      <c r="F23" s="2876" t="s">
        <v>621</v>
      </c>
      <c r="G23" s="2871">
        <v>48</v>
      </c>
      <c r="H23" s="2876" t="s">
        <v>621</v>
      </c>
      <c r="I23" s="2947">
        <f t="shared" si="0"/>
        <v>48</v>
      </c>
      <c r="J23" s="2947">
        <v>0</v>
      </c>
      <c r="K23" s="2901">
        <f t="shared" si="1"/>
        <v>48</v>
      </c>
      <c r="L23" s="2833" t="s">
        <v>2189</v>
      </c>
    </row>
    <row r="24" spans="2:15" ht="16.899999999999999" customHeight="1">
      <c r="B24" s="2966" t="s">
        <v>2190</v>
      </c>
      <c r="C24" s="2840"/>
      <c r="D24" s="2897" t="s">
        <v>2068</v>
      </c>
      <c r="E24" s="2895" t="s">
        <v>621</v>
      </c>
      <c r="F24" s="2876" t="s">
        <v>621</v>
      </c>
      <c r="G24" s="2871">
        <v>-3081</v>
      </c>
      <c r="H24" s="2876" t="s">
        <v>621</v>
      </c>
      <c r="I24" s="2947">
        <f t="shared" si="0"/>
        <v>-3081</v>
      </c>
      <c r="J24" s="2947">
        <v>0</v>
      </c>
      <c r="K24" s="2901">
        <f t="shared" si="1"/>
        <v>-3081</v>
      </c>
      <c r="L24" s="2842" t="s">
        <v>2190</v>
      </c>
    </row>
    <row r="25" spans="2:15" ht="16.899999999999999" customHeight="1">
      <c r="B25" s="2796" t="s">
        <v>2191</v>
      </c>
      <c r="C25" s="2816"/>
      <c r="D25" s="2888" t="s">
        <v>1905</v>
      </c>
      <c r="E25" s="2835">
        <v>254</v>
      </c>
      <c r="F25" s="2836">
        <v>331</v>
      </c>
      <c r="G25" s="2836">
        <v>1320</v>
      </c>
      <c r="H25" s="2836">
        <v>64</v>
      </c>
      <c r="I25" s="2944">
        <f t="shared" si="0"/>
        <v>1969</v>
      </c>
      <c r="J25" s="2944">
        <v>0</v>
      </c>
      <c r="K25" s="2937">
        <f t="shared" si="1"/>
        <v>1969</v>
      </c>
      <c r="L25" s="2803" t="s">
        <v>2191</v>
      </c>
    </row>
    <row r="26" spans="2:15" ht="16.899999999999999" customHeight="1">
      <c r="B26" s="2965" t="s">
        <v>2192</v>
      </c>
      <c r="C26" s="2830"/>
      <c r="D26" s="2894" t="s">
        <v>2193</v>
      </c>
      <c r="E26" s="2929">
        <f>SUM(E13:E25)+'410-P49'!E54</f>
        <v>78222</v>
      </c>
      <c r="F26" s="2930">
        <f>SUM(F13:F25)+'410-P49'!F54</f>
        <v>28079</v>
      </c>
      <c r="G26" s="2930">
        <f>SUM(G13:G25)+'410-P49'!G54</f>
        <v>-1607</v>
      </c>
      <c r="H26" s="2930">
        <f>SUM(H13:H25)+'410-P49'!H54</f>
        <v>31103</v>
      </c>
      <c r="I26" s="2931">
        <f>SUM(I13:I25)+'410-P49'!I54</f>
        <v>135797</v>
      </c>
      <c r="J26" s="2931">
        <f>SUM(J13:J25)+'410-P49'!J54</f>
        <v>0</v>
      </c>
      <c r="K26" s="2932">
        <f>SUM(K13:K25)+'410-P49'!K54</f>
        <v>135797</v>
      </c>
      <c r="L26" s="2833" t="s">
        <v>2192</v>
      </c>
    </row>
    <row r="27" spans="2:15" ht="16.899999999999999" customHeight="1">
      <c r="B27" s="2965"/>
      <c r="C27" s="2830"/>
      <c r="D27" s="2894" t="s">
        <v>2194</v>
      </c>
      <c r="E27" s="2902"/>
      <c r="F27" s="2903"/>
      <c r="G27" s="2903"/>
      <c r="H27" s="2903"/>
      <c r="I27" s="2967"/>
      <c r="J27" s="2967"/>
      <c r="K27" s="2905"/>
      <c r="L27" s="2833"/>
    </row>
    <row r="28" spans="2:15" ht="16.899999999999999" customHeight="1">
      <c r="B28" s="2796" t="s">
        <v>2195</v>
      </c>
      <c r="C28" s="2816"/>
      <c r="D28" s="2888" t="s">
        <v>2196</v>
      </c>
      <c r="E28" s="2826">
        <v>3</v>
      </c>
      <c r="F28" s="2827">
        <v>0</v>
      </c>
      <c r="G28" s="2827">
        <v>0</v>
      </c>
      <c r="H28" s="2892" t="s">
        <v>621</v>
      </c>
      <c r="I28" s="2868">
        <f>SUM(E28:H28)</f>
        <v>3</v>
      </c>
      <c r="J28" s="2868">
        <v>0</v>
      </c>
      <c r="K28" s="2922">
        <f>SUM(I28:J28)</f>
        <v>3</v>
      </c>
      <c r="L28" s="2803" t="s">
        <v>2195</v>
      </c>
    </row>
    <row r="29" spans="2:15" ht="16.899999999999999" customHeight="1">
      <c r="B29" s="2965" t="s">
        <v>2197</v>
      </c>
      <c r="C29" s="2830"/>
      <c r="D29" s="2894" t="s">
        <v>2198</v>
      </c>
      <c r="E29" s="2898">
        <v>7334</v>
      </c>
      <c r="F29" s="2871">
        <v>1568</v>
      </c>
      <c r="G29" s="2871">
        <v>15187</v>
      </c>
      <c r="H29" s="2876" t="s">
        <v>621</v>
      </c>
      <c r="I29" s="2872">
        <f>SUM(E29:H29)</f>
        <v>24089</v>
      </c>
      <c r="J29" s="2926" t="s">
        <v>621</v>
      </c>
      <c r="K29" s="2901">
        <f>SUM(I29:J29)</f>
        <v>24089</v>
      </c>
      <c r="L29" s="2833" t="s">
        <v>2197</v>
      </c>
    </row>
    <row r="30" spans="2:15" ht="16.899999999999999" customHeight="1">
      <c r="B30" s="2965" t="s">
        <v>2199</v>
      </c>
      <c r="C30" s="2830"/>
      <c r="D30" s="2894" t="s">
        <v>2200</v>
      </c>
      <c r="E30" s="2898">
        <v>0</v>
      </c>
      <c r="F30" s="2871">
        <v>0</v>
      </c>
      <c r="G30" s="2871">
        <v>0</v>
      </c>
      <c r="H30" s="2876" t="s">
        <v>621</v>
      </c>
      <c r="I30" s="2872">
        <f>SUM(E30:H30)</f>
        <v>0</v>
      </c>
      <c r="J30" s="2927" t="s">
        <v>621</v>
      </c>
      <c r="K30" s="2901">
        <f>SUM(I30:J30)</f>
        <v>0</v>
      </c>
      <c r="L30" s="2833" t="s">
        <v>2199</v>
      </c>
    </row>
    <row r="31" spans="2:15" ht="16.899999999999999" customHeight="1">
      <c r="B31" s="2965" t="s">
        <v>2201</v>
      </c>
      <c r="C31" s="2830"/>
      <c r="D31" s="2894" t="s">
        <v>2202</v>
      </c>
      <c r="E31" s="2895" t="s">
        <v>621</v>
      </c>
      <c r="F31" s="2876" t="s">
        <v>621</v>
      </c>
      <c r="G31" s="2876" t="s">
        <v>621</v>
      </c>
      <c r="H31" s="2871">
        <v>632</v>
      </c>
      <c r="I31" s="2872">
        <f>SUM(E31:H31)</f>
        <v>632</v>
      </c>
      <c r="J31" s="2872">
        <v>0</v>
      </c>
      <c r="K31" s="2901">
        <f>SUM(I31:J31)</f>
        <v>632</v>
      </c>
      <c r="L31" s="2833" t="s">
        <v>2201</v>
      </c>
    </row>
    <row r="32" spans="2:15" ht="16.899999999999999" customHeight="1">
      <c r="B32" s="2965" t="s">
        <v>2203</v>
      </c>
      <c r="C32" s="2830"/>
      <c r="D32" s="2894" t="s">
        <v>2049</v>
      </c>
      <c r="E32" s="2968" t="s">
        <v>621</v>
      </c>
      <c r="F32" s="2969" t="s">
        <v>621</v>
      </c>
      <c r="G32" s="2969" t="s">
        <v>621</v>
      </c>
      <c r="H32" s="2836">
        <v>2898</v>
      </c>
      <c r="I32" s="2899">
        <f>SUM(E32:H32)</f>
        <v>2898</v>
      </c>
      <c r="J32" s="2899">
        <v>0</v>
      </c>
      <c r="K32" s="2937">
        <f>SUM(I32:J32)</f>
        <v>2898</v>
      </c>
      <c r="L32" s="2833" t="s">
        <v>2203</v>
      </c>
    </row>
    <row r="33" spans="1:13" ht="16.899999999999999" customHeight="1">
      <c r="B33" s="2965" t="s">
        <v>2204</v>
      </c>
      <c r="C33" s="2877"/>
      <c r="D33" s="2894" t="s">
        <v>2205</v>
      </c>
      <c r="E33" s="2929">
        <f t="shared" ref="E33:K33" si="2">SUM(E28:E32)</f>
        <v>7337</v>
      </c>
      <c r="F33" s="2930">
        <f t="shared" si="2"/>
        <v>1568</v>
      </c>
      <c r="G33" s="2930">
        <f t="shared" si="2"/>
        <v>15187</v>
      </c>
      <c r="H33" s="2930">
        <f t="shared" si="2"/>
        <v>3530</v>
      </c>
      <c r="I33" s="2931">
        <f t="shared" si="2"/>
        <v>27622</v>
      </c>
      <c r="J33" s="2931">
        <f t="shared" si="2"/>
        <v>0</v>
      </c>
      <c r="K33" s="2932">
        <f t="shared" si="2"/>
        <v>27622</v>
      </c>
      <c r="L33" s="2833" t="s">
        <v>2204</v>
      </c>
    </row>
    <row r="34" spans="1:13" ht="22.5" customHeight="1">
      <c r="B34" s="2965"/>
      <c r="C34" s="2877"/>
      <c r="D34" s="2894" t="s">
        <v>2206</v>
      </c>
      <c r="E34" s="2902"/>
      <c r="F34" s="2903"/>
      <c r="G34" s="2903"/>
      <c r="H34" s="2903"/>
      <c r="I34" s="2904"/>
      <c r="J34" s="2904"/>
      <c r="K34" s="2905"/>
      <c r="L34" s="2833"/>
      <c r="M34" s="2878" t="s">
        <v>1865</v>
      </c>
    </row>
    <row r="35" spans="1:13" ht="16.899999999999999" customHeight="1">
      <c r="B35" s="2796" t="s">
        <v>2207</v>
      </c>
      <c r="C35" s="2890" t="s">
        <v>294</v>
      </c>
      <c r="D35" s="2888" t="s">
        <v>2041</v>
      </c>
      <c r="E35" s="2826">
        <v>1090</v>
      </c>
      <c r="F35" s="2827">
        <v>498</v>
      </c>
      <c r="G35" s="2827">
        <v>4271</v>
      </c>
      <c r="H35" s="2827">
        <v>-2746</v>
      </c>
      <c r="I35" s="2868">
        <f t="shared" ref="I35:I44" si="3">SUM(E35:H35)</f>
        <v>3113</v>
      </c>
      <c r="J35" s="2926" t="s">
        <v>621</v>
      </c>
      <c r="K35" s="2922">
        <f t="shared" ref="K35:K44" si="4">SUM(I35:J35)</f>
        <v>3113</v>
      </c>
      <c r="L35" s="2803" t="s">
        <v>2207</v>
      </c>
      <c r="M35" s="2878"/>
    </row>
    <row r="36" spans="1:13" ht="16.899999999999999" customHeight="1">
      <c r="A36" s="2938" t="s">
        <v>195</v>
      </c>
      <c r="B36" s="2965" t="s">
        <v>2208</v>
      </c>
      <c r="C36" s="2877" t="s">
        <v>294</v>
      </c>
      <c r="D36" s="2894" t="s">
        <v>2209</v>
      </c>
      <c r="E36" s="2898">
        <v>6621</v>
      </c>
      <c r="F36" s="2871">
        <v>51357</v>
      </c>
      <c r="G36" s="2871">
        <v>84938</v>
      </c>
      <c r="H36" s="2871">
        <v>445</v>
      </c>
      <c r="I36" s="2872">
        <f t="shared" si="3"/>
        <v>143361</v>
      </c>
      <c r="J36" s="2927" t="s">
        <v>621</v>
      </c>
      <c r="K36" s="2901">
        <f t="shared" si="4"/>
        <v>143361</v>
      </c>
      <c r="L36" s="2833" t="s">
        <v>2208</v>
      </c>
      <c r="M36" s="2878"/>
    </row>
    <row r="37" spans="1:13" ht="16.899999999999999" customHeight="1">
      <c r="A37" s="2938"/>
      <c r="B37" s="2965" t="s">
        <v>2210</v>
      </c>
      <c r="C37" s="2877" t="s">
        <v>294</v>
      </c>
      <c r="D37" s="2894" t="s">
        <v>2211</v>
      </c>
      <c r="E37" s="2898">
        <v>0</v>
      </c>
      <c r="F37" s="2871">
        <v>0</v>
      </c>
      <c r="G37" s="2871">
        <v>0</v>
      </c>
      <c r="H37" s="2871">
        <v>0</v>
      </c>
      <c r="I37" s="2872">
        <f t="shared" si="3"/>
        <v>0</v>
      </c>
      <c r="J37" s="2927" t="s">
        <v>621</v>
      </c>
      <c r="K37" s="2901">
        <f t="shared" si="4"/>
        <v>0</v>
      </c>
      <c r="L37" s="2833" t="s">
        <v>2210</v>
      </c>
      <c r="M37" s="2878"/>
    </row>
    <row r="38" spans="1:13" ht="16.899999999999999" customHeight="1">
      <c r="A38" s="2938"/>
      <c r="B38" s="2965" t="s">
        <v>2212</v>
      </c>
      <c r="C38" s="2877" t="s">
        <v>294</v>
      </c>
      <c r="D38" s="2894" t="s">
        <v>2213</v>
      </c>
      <c r="E38" s="2898">
        <v>0</v>
      </c>
      <c r="F38" s="2871">
        <v>0</v>
      </c>
      <c r="G38" s="2871">
        <v>0</v>
      </c>
      <c r="H38" s="2871">
        <v>0</v>
      </c>
      <c r="I38" s="2872">
        <f t="shared" si="3"/>
        <v>0</v>
      </c>
      <c r="J38" s="2927" t="s">
        <v>621</v>
      </c>
      <c r="K38" s="2901">
        <f t="shared" si="4"/>
        <v>0</v>
      </c>
      <c r="L38" s="2833" t="s">
        <v>2212</v>
      </c>
      <c r="M38" s="2878"/>
    </row>
    <row r="39" spans="1:13" ht="16.899999999999999" customHeight="1">
      <c r="A39" s="2938"/>
      <c r="B39" s="2965" t="s">
        <v>2214</v>
      </c>
      <c r="C39" s="2877" t="s">
        <v>294</v>
      </c>
      <c r="D39" s="2894" t="s">
        <v>2160</v>
      </c>
      <c r="E39" s="2895" t="s">
        <v>621</v>
      </c>
      <c r="F39" s="2876" t="s">
        <v>621</v>
      </c>
      <c r="G39" s="2876" t="s">
        <v>621</v>
      </c>
      <c r="H39" s="2871">
        <v>0</v>
      </c>
      <c r="I39" s="2872">
        <f t="shared" si="3"/>
        <v>0</v>
      </c>
      <c r="J39" s="2927" t="s">
        <v>621</v>
      </c>
      <c r="K39" s="2901">
        <f t="shared" si="4"/>
        <v>0</v>
      </c>
      <c r="L39" s="2833" t="s">
        <v>2214</v>
      </c>
      <c r="M39" s="2878"/>
    </row>
    <row r="40" spans="1:13" ht="16.899999999999999" customHeight="1">
      <c r="A40" s="2938"/>
      <c r="B40" s="2965" t="s">
        <v>2215</v>
      </c>
      <c r="C40" s="2877" t="s">
        <v>294</v>
      </c>
      <c r="D40" s="2894" t="s">
        <v>2049</v>
      </c>
      <c r="E40" s="2895" t="s">
        <v>621</v>
      </c>
      <c r="F40" s="2876" t="s">
        <v>621</v>
      </c>
      <c r="G40" s="2876" t="s">
        <v>621</v>
      </c>
      <c r="H40" s="2871">
        <v>3049</v>
      </c>
      <c r="I40" s="2872">
        <f t="shared" si="3"/>
        <v>3049</v>
      </c>
      <c r="J40" s="2927" t="s">
        <v>621</v>
      </c>
      <c r="K40" s="2901">
        <f t="shared" si="4"/>
        <v>3049</v>
      </c>
      <c r="L40" s="2833" t="s">
        <v>2215</v>
      </c>
      <c r="M40" s="2878"/>
    </row>
    <row r="41" spans="1:13" ht="16.899999999999999" customHeight="1">
      <c r="A41" s="2938"/>
      <c r="B41" s="2965" t="s">
        <v>2216</v>
      </c>
      <c r="C41" s="2877" t="s">
        <v>294</v>
      </c>
      <c r="D41" s="2894" t="s">
        <v>2217</v>
      </c>
      <c r="E41" s="2895" t="s">
        <v>621</v>
      </c>
      <c r="F41" s="2876" t="s">
        <v>621</v>
      </c>
      <c r="G41" s="2876" t="s">
        <v>621</v>
      </c>
      <c r="H41" s="2871">
        <v>0</v>
      </c>
      <c r="I41" s="2872">
        <f t="shared" si="3"/>
        <v>0</v>
      </c>
      <c r="J41" s="2927" t="s">
        <v>621</v>
      </c>
      <c r="K41" s="2901">
        <f t="shared" si="4"/>
        <v>0</v>
      </c>
      <c r="L41" s="2833" t="s">
        <v>2216</v>
      </c>
      <c r="M41" s="2878"/>
    </row>
    <row r="42" spans="1:13" ht="16.899999999999999" customHeight="1">
      <c r="A42" s="2938"/>
      <c r="B42" s="2965" t="s">
        <v>2218</v>
      </c>
      <c r="C42" s="2877" t="s">
        <v>294</v>
      </c>
      <c r="D42" s="2894" t="s">
        <v>2066</v>
      </c>
      <c r="E42" s="2895" t="s">
        <v>621</v>
      </c>
      <c r="F42" s="2876" t="s">
        <v>621</v>
      </c>
      <c r="G42" s="2871">
        <v>0</v>
      </c>
      <c r="H42" s="2876" t="s">
        <v>621</v>
      </c>
      <c r="I42" s="2872">
        <f t="shared" si="3"/>
        <v>0</v>
      </c>
      <c r="J42" s="2927" t="s">
        <v>621</v>
      </c>
      <c r="K42" s="2901">
        <f t="shared" si="4"/>
        <v>0</v>
      </c>
      <c r="L42" s="2833" t="s">
        <v>2218</v>
      </c>
      <c r="M42" s="2878"/>
    </row>
    <row r="43" spans="1:13" ht="16.899999999999999" customHeight="1">
      <c r="A43" s="2938"/>
      <c r="B43" s="2965" t="s">
        <v>2219</v>
      </c>
      <c r="C43" s="2877" t="s">
        <v>294</v>
      </c>
      <c r="D43" s="2894" t="s">
        <v>2068</v>
      </c>
      <c r="E43" s="2895" t="s">
        <v>621</v>
      </c>
      <c r="F43" s="2876" t="s">
        <v>621</v>
      </c>
      <c r="G43" s="2871">
        <v>0</v>
      </c>
      <c r="H43" s="2876" t="s">
        <v>621</v>
      </c>
      <c r="I43" s="2872">
        <f t="shared" si="3"/>
        <v>0</v>
      </c>
      <c r="J43" s="2927" t="s">
        <v>621</v>
      </c>
      <c r="K43" s="2901">
        <f t="shared" si="4"/>
        <v>0</v>
      </c>
      <c r="L43" s="2833" t="s">
        <v>2219</v>
      </c>
      <c r="M43" s="2878"/>
    </row>
    <row r="44" spans="1:13" ht="16.899999999999999" customHeight="1">
      <c r="A44" s="2938"/>
      <c r="B44" s="2965" t="s">
        <v>2220</v>
      </c>
      <c r="C44" s="2877" t="s">
        <v>294</v>
      </c>
      <c r="D44" s="2894" t="s">
        <v>1905</v>
      </c>
      <c r="E44" s="2835">
        <v>0</v>
      </c>
      <c r="F44" s="2836">
        <v>0</v>
      </c>
      <c r="G44" s="2970">
        <v>0</v>
      </c>
      <c r="H44" s="2836">
        <v>0</v>
      </c>
      <c r="I44" s="2899">
        <f t="shared" si="3"/>
        <v>0</v>
      </c>
      <c r="J44" s="2927" t="s">
        <v>621</v>
      </c>
      <c r="K44" s="2937">
        <f t="shared" si="4"/>
        <v>0</v>
      </c>
      <c r="L44" s="2833" t="s">
        <v>2220</v>
      </c>
      <c r="M44" s="2878"/>
    </row>
    <row r="45" spans="1:13" ht="16.899999999999999" customHeight="1" thickBot="1">
      <c r="A45" s="2938"/>
      <c r="B45" s="2971" t="s">
        <v>2221</v>
      </c>
      <c r="C45" s="2849" t="s">
        <v>294</v>
      </c>
      <c r="D45" s="2907" t="s">
        <v>2222</v>
      </c>
      <c r="E45" s="2972">
        <f t="shared" ref="E45:K45" si="5">SUM(E35:E44)</f>
        <v>7711</v>
      </c>
      <c r="F45" s="2973">
        <f t="shared" si="5"/>
        <v>51855</v>
      </c>
      <c r="G45" s="2973">
        <f t="shared" si="5"/>
        <v>89209</v>
      </c>
      <c r="H45" s="2973">
        <f t="shared" si="5"/>
        <v>748</v>
      </c>
      <c r="I45" s="2974">
        <f t="shared" si="5"/>
        <v>149523</v>
      </c>
      <c r="J45" s="2975" t="s">
        <v>621</v>
      </c>
      <c r="K45" s="2976">
        <f t="shared" si="5"/>
        <v>149523</v>
      </c>
      <c r="L45" s="2854" t="s">
        <v>2221</v>
      </c>
      <c r="M45" s="2878"/>
    </row>
    <row r="46" spans="1:13" ht="16.899999999999999" customHeight="1">
      <c r="I46" s="2857"/>
      <c r="J46" s="2857"/>
      <c r="K46" s="2857"/>
    </row>
    <row r="47" spans="1:13" ht="15" customHeight="1"/>
  </sheetData>
  <mergeCells count="5">
    <mergeCell ref="M3:M5"/>
    <mergeCell ref="B4:K4"/>
    <mergeCell ref="B5:K5"/>
    <mergeCell ref="M34:M45"/>
    <mergeCell ref="A36:A45"/>
  </mergeCells>
  <printOptions horizontalCentered="1"/>
  <pageMargins left="0" right="0" top="0" bottom="0" header="0" footer="0"/>
  <pageSetup scale="70" orientation="landscape" horizontalDpi="4294967292" r:id="rId1"/>
  <headerFooter alignWithMargins="0"/>
</worksheet>
</file>

<file path=xl/worksheets/sheet57.xml><?xml version="1.0" encoding="utf-8"?>
<worksheet xmlns="http://schemas.openxmlformats.org/spreadsheetml/2006/main" xmlns:r="http://schemas.openxmlformats.org/officeDocument/2006/relationships">
  <sheetPr transitionEvaluation="1">
    <tabColor rgb="FF92D050"/>
    <pageSetUpPr fitToPage="1"/>
  </sheetPr>
  <dimension ref="A1:O46"/>
  <sheetViews>
    <sheetView showGridLines="0" zoomScaleNormal="100" workbookViewId="0"/>
  </sheetViews>
  <sheetFormatPr defaultColWidth="14.453125" defaultRowHeight="15.5"/>
  <cols>
    <col min="1" max="1" width="4.6328125" style="2765" customWidth="1"/>
    <col min="2" max="2" width="5.81640625" style="2765" customWidth="1"/>
    <col min="3" max="3" width="6.6328125" style="2765" customWidth="1"/>
    <col min="4" max="4" width="61.453125" style="2765" customWidth="1"/>
    <col min="5" max="5" width="13.90625" style="2765" customWidth="1"/>
    <col min="6" max="6" width="20" style="2765" customWidth="1"/>
    <col min="7" max="11" width="14.26953125" style="2765" customWidth="1"/>
    <col min="12" max="12" width="5.1796875" style="2765" customWidth="1"/>
    <col min="13" max="13" width="4.90625" style="2765" customWidth="1"/>
    <col min="14" max="14" width="14.453125" style="2765"/>
    <col min="15" max="15" width="18.6328125" style="2765" bestFit="1" customWidth="1"/>
    <col min="16" max="16384" width="14.453125" style="2765"/>
  </cols>
  <sheetData>
    <row r="1" spans="1:14" ht="30.75" customHeight="1"/>
    <row r="2" spans="1:14" ht="34.5" customHeight="1" thickBot="1"/>
    <row r="3" spans="1:14" ht="16.899999999999999" customHeight="1">
      <c r="A3" s="2887" t="s">
        <v>2223</v>
      </c>
      <c r="B3" s="2767"/>
      <c r="C3" s="2768"/>
      <c r="D3" s="2768"/>
      <c r="E3" s="2768"/>
      <c r="F3" s="2768" t="s">
        <v>1200</v>
      </c>
      <c r="G3" s="2768"/>
      <c r="H3" s="2768"/>
      <c r="I3" s="2768"/>
      <c r="J3" s="2768"/>
      <c r="K3" s="2768"/>
      <c r="L3" s="2769"/>
      <c r="M3" s="2878" t="s">
        <v>1865</v>
      </c>
      <c r="N3" s="2762"/>
    </row>
    <row r="4" spans="1:14" ht="16.899999999999999" customHeight="1">
      <c r="A4" s="2887"/>
      <c r="B4" s="2771" t="s">
        <v>1932</v>
      </c>
      <c r="C4" s="2772"/>
      <c r="D4" s="2772"/>
      <c r="E4" s="2772"/>
      <c r="F4" s="2772"/>
      <c r="G4" s="2772"/>
      <c r="H4" s="2772"/>
      <c r="I4" s="2772"/>
      <c r="J4" s="2772"/>
      <c r="K4" s="2772"/>
      <c r="L4" s="2977"/>
      <c r="M4" s="2878"/>
      <c r="N4" s="2762"/>
    </row>
    <row r="5" spans="1:14" ht="16.899999999999999" customHeight="1">
      <c r="A5" s="2887"/>
      <c r="B5" s="2774" t="s">
        <v>1884</v>
      </c>
      <c r="C5" s="2775"/>
      <c r="D5" s="2775"/>
      <c r="E5" s="2775"/>
      <c r="F5" s="2775"/>
      <c r="G5" s="2775"/>
      <c r="H5" s="2775"/>
      <c r="I5" s="2775"/>
      <c r="J5" s="2775"/>
      <c r="K5" s="2775"/>
      <c r="L5" s="2978"/>
      <c r="M5" s="2878"/>
      <c r="N5" s="2762"/>
    </row>
    <row r="6" spans="1:14" ht="16.899999999999999" customHeight="1">
      <c r="A6" s="2887"/>
      <c r="B6" s="2783"/>
      <c r="C6" s="2784"/>
      <c r="D6" s="2784"/>
      <c r="E6" s="2784"/>
      <c r="F6" s="2784"/>
      <c r="G6" s="2784"/>
      <c r="H6" s="2784"/>
      <c r="I6" s="2784"/>
      <c r="J6" s="2784"/>
      <c r="K6" s="2784"/>
      <c r="L6" s="2859"/>
      <c r="M6" s="2878"/>
      <c r="N6" s="2762"/>
    </row>
    <row r="7" spans="1:14" ht="16.899999999999999" customHeight="1">
      <c r="A7" s="2887"/>
      <c r="B7" s="2796"/>
      <c r="C7" s="2787"/>
      <c r="D7" s="2763"/>
      <c r="E7" s="2788"/>
      <c r="F7" s="2915" t="s">
        <v>1887</v>
      </c>
      <c r="G7" s="2979" t="s">
        <v>1200</v>
      </c>
      <c r="H7" s="2798"/>
      <c r="I7" s="2915" t="s">
        <v>982</v>
      </c>
      <c r="J7" s="2794"/>
      <c r="K7" s="2763"/>
      <c r="L7" s="2795"/>
      <c r="M7" s="2878"/>
      <c r="N7" s="2762"/>
    </row>
    <row r="8" spans="1:14" ht="16.899999999999999" customHeight="1">
      <c r="A8" s="2887"/>
      <c r="B8" s="2796"/>
      <c r="C8" s="2797"/>
      <c r="D8" s="2763"/>
      <c r="E8" s="2801" t="s">
        <v>1888</v>
      </c>
      <c r="F8" s="2915" t="s">
        <v>1889</v>
      </c>
      <c r="G8" s="2801" t="s">
        <v>1890</v>
      </c>
      <c r="H8" s="2798"/>
      <c r="I8" s="2915" t="s">
        <v>1891</v>
      </c>
      <c r="J8" s="2802"/>
      <c r="K8" s="2763"/>
      <c r="L8" s="2803"/>
      <c r="M8" s="2878"/>
      <c r="N8" s="2762"/>
    </row>
    <row r="9" spans="1:14" ht="16.899999999999999" customHeight="1">
      <c r="A9" s="2887"/>
      <c r="B9" s="2796" t="s">
        <v>704</v>
      </c>
      <c r="C9" s="2804" t="s">
        <v>637</v>
      </c>
      <c r="D9" s="2800" t="s">
        <v>1892</v>
      </c>
      <c r="E9" s="2915" t="s">
        <v>1893</v>
      </c>
      <c r="F9" s="2917" t="s">
        <v>1894</v>
      </c>
      <c r="G9" s="2918" t="s">
        <v>1895</v>
      </c>
      <c r="H9" s="2805" t="s">
        <v>1896</v>
      </c>
      <c r="I9" s="2800" t="s">
        <v>1897</v>
      </c>
      <c r="J9" s="2805" t="s">
        <v>23</v>
      </c>
      <c r="K9" s="2800" t="s">
        <v>982</v>
      </c>
      <c r="L9" s="2803" t="s">
        <v>704</v>
      </c>
      <c r="M9" s="2878"/>
      <c r="N9" s="2762"/>
    </row>
    <row r="10" spans="1:14" ht="16.899999999999999" customHeight="1">
      <c r="A10" s="2887"/>
      <c r="B10" s="2796" t="s">
        <v>1898</v>
      </c>
      <c r="C10" s="2804" t="s">
        <v>638</v>
      </c>
      <c r="D10" s="2800" t="s">
        <v>756</v>
      </c>
      <c r="E10" s="2915" t="s">
        <v>757</v>
      </c>
      <c r="F10" s="2805" t="s">
        <v>640</v>
      </c>
      <c r="G10" s="2918" t="s">
        <v>641</v>
      </c>
      <c r="H10" s="2805" t="s">
        <v>642</v>
      </c>
      <c r="I10" s="2800" t="s">
        <v>643</v>
      </c>
      <c r="J10" s="2805" t="s">
        <v>644</v>
      </c>
      <c r="K10" s="2800" t="s">
        <v>645</v>
      </c>
      <c r="L10" s="2803" t="s">
        <v>1898</v>
      </c>
      <c r="M10" s="2878"/>
      <c r="N10" s="2762"/>
    </row>
    <row r="11" spans="1:14" ht="16.899999999999999" customHeight="1" thickBot="1">
      <c r="A11" s="2887"/>
      <c r="B11" s="2861"/>
      <c r="C11" s="2809"/>
      <c r="D11" s="2862"/>
      <c r="E11" s="2980"/>
      <c r="F11" s="2981"/>
      <c r="G11" s="2981"/>
      <c r="H11" s="2981"/>
      <c r="I11" s="2981"/>
      <c r="J11" s="2982"/>
      <c r="K11" s="2983"/>
      <c r="L11" s="2866"/>
      <c r="M11" s="2878"/>
      <c r="N11" s="2762"/>
    </row>
    <row r="12" spans="1:14" ht="16.899999999999999" customHeight="1">
      <c r="A12" s="2887"/>
      <c r="B12" s="2796"/>
      <c r="C12" s="2984"/>
      <c r="D12" s="2985" t="s">
        <v>2224</v>
      </c>
      <c r="E12" s="2818"/>
      <c r="F12" s="2819"/>
      <c r="G12" s="2819"/>
      <c r="H12" s="2819"/>
      <c r="I12" s="2819"/>
      <c r="J12" s="2819"/>
      <c r="K12" s="2889"/>
      <c r="L12" s="2820"/>
      <c r="M12" s="2878"/>
      <c r="N12" s="2762"/>
    </row>
    <row r="13" spans="1:14" ht="17.25" customHeight="1">
      <c r="A13" s="2887"/>
      <c r="B13" s="2796" t="s">
        <v>2225</v>
      </c>
      <c r="C13" s="2984"/>
      <c r="D13" s="2817" t="s">
        <v>2041</v>
      </c>
      <c r="E13" s="2826">
        <v>37157</v>
      </c>
      <c r="F13" s="2827">
        <v>866</v>
      </c>
      <c r="G13" s="2827">
        <v>14232</v>
      </c>
      <c r="H13" s="2827">
        <v>5343</v>
      </c>
      <c r="I13" s="2868">
        <f>SUM(E13:H13)</f>
        <v>57598</v>
      </c>
      <c r="J13" s="2868">
        <v>0</v>
      </c>
      <c r="K13" s="2922">
        <f>SUM(I13:J13)</f>
        <v>57598</v>
      </c>
      <c r="L13" s="2803" t="s">
        <v>2225</v>
      </c>
      <c r="M13" s="2878"/>
      <c r="N13" s="2762"/>
    </row>
    <row r="14" spans="1:14" ht="17.25" customHeight="1">
      <c r="A14" s="2887"/>
      <c r="B14" s="2965" t="s">
        <v>2226</v>
      </c>
      <c r="C14" s="2986"/>
      <c r="D14" s="2831" t="s">
        <v>2227</v>
      </c>
      <c r="E14" s="2898">
        <v>227</v>
      </c>
      <c r="F14" s="2871">
        <v>10</v>
      </c>
      <c r="G14" s="2871">
        <v>29</v>
      </c>
      <c r="H14" s="2871">
        <v>5</v>
      </c>
      <c r="I14" s="2868">
        <f t="shared" ref="I14:I21" si="0">SUM(E14:H14)</f>
        <v>271</v>
      </c>
      <c r="J14" s="2868">
        <v>0</v>
      </c>
      <c r="K14" s="2922">
        <f t="shared" ref="K14:K21" si="1">SUM(I14:J14)</f>
        <v>271</v>
      </c>
      <c r="L14" s="2833" t="s">
        <v>2226</v>
      </c>
      <c r="M14" s="2878"/>
      <c r="N14" s="2762"/>
    </row>
    <row r="15" spans="1:14" ht="17.25" customHeight="1">
      <c r="B15" s="2965" t="s">
        <v>2228</v>
      </c>
      <c r="C15" s="2986"/>
      <c r="D15" s="2831" t="s">
        <v>2229</v>
      </c>
      <c r="E15" s="2898">
        <v>0</v>
      </c>
      <c r="F15" s="2871">
        <v>0</v>
      </c>
      <c r="G15" s="2871">
        <v>0</v>
      </c>
      <c r="H15" s="2871">
        <v>0</v>
      </c>
      <c r="I15" s="2868">
        <f t="shared" si="0"/>
        <v>0</v>
      </c>
      <c r="J15" s="2868">
        <v>0</v>
      </c>
      <c r="K15" s="2922">
        <f t="shared" si="1"/>
        <v>0</v>
      </c>
      <c r="L15" s="2833" t="s">
        <v>2228</v>
      </c>
    </row>
    <row r="16" spans="1:14" ht="17.25" customHeight="1">
      <c r="B16" s="2965" t="s">
        <v>2230</v>
      </c>
      <c r="C16" s="2986"/>
      <c r="D16" s="2831" t="s">
        <v>2231</v>
      </c>
      <c r="E16" s="2898">
        <v>0</v>
      </c>
      <c r="F16" s="2871">
        <v>0</v>
      </c>
      <c r="G16" s="2871">
        <v>0</v>
      </c>
      <c r="H16" s="2871">
        <v>0</v>
      </c>
      <c r="I16" s="2868">
        <f t="shared" si="0"/>
        <v>0</v>
      </c>
      <c r="J16" s="2868">
        <v>0</v>
      </c>
      <c r="K16" s="2922">
        <f t="shared" si="1"/>
        <v>0</v>
      </c>
      <c r="L16" s="2833" t="s">
        <v>2230</v>
      </c>
    </row>
    <row r="17" spans="2:15" ht="17.25" customHeight="1">
      <c r="B17" s="2965" t="s">
        <v>2232</v>
      </c>
      <c r="C17" s="2986"/>
      <c r="D17" s="2831" t="s">
        <v>2049</v>
      </c>
      <c r="E17" s="2895" t="s">
        <v>621</v>
      </c>
      <c r="F17" s="2876" t="s">
        <v>621</v>
      </c>
      <c r="G17" s="2876" t="s">
        <v>621</v>
      </c>
      <c r="H17" s="2871">
        <v>14771</v>
      </c>
      <c r="I17" s="2868">
        <f t="shared" si="0"/>
        <v>14771</v>
      </c>
      <c r="J17" s="2868">
        <v>0</v>
      </c>
      <c r="K17" s="2922">
        <f t="shared" si="1"/>
        <v>14771</v>
      </c>
      <c r="L17" s="2833" t="s">
        <v>2232</v>
      </c>
    </row>
    <row r="18" spans="2:15" ht="17.25" customHeight="1">
      <c r="B18" s="2965" t="s">
        <v>2233</v>
      </c>
      <c r="C18" s="2986"/>
      <c r="D18" s="2831" t="s">
        <v>2217</v>
      </c>
      <c r="E18" s="2895" t="s">
        <v>621</v>
      </c>
      <c r="F18" s="2876" t="s">
        <v>621</v>
      </c>
      <c r="G18" s="2876" t="s">
        <v>621</v>
      </c>
      <c r="H18" s="2871">
        <v>0</v>
      </c>
      <c r="I18" s="2868">
        <f t="shared" si="0"/>
        <v>0</v>
      </c>
      <c r="J18" s="2868">
        <v>0</v>
      </c>
      <c r="K18" s="2922">
        <f t="shared" si="1"/>
        <v>0</v>
      </c>
      <c r="L18" s="2833" t="s">
        <v>2233</v>
      </c>
      <c r="O18" s="2925"/>
    </row>
    <row r="19" spans="2:15" ht="17.25" customHeight="1">
      <c r="B19" s="2965" t="s">
        <v>2234</v>
      </c>
      <c r="C19" s="2986"/>
      <c r="D19" s="2831" t="s">
        <v>2066</v>
      </c>
      <c r="E19" s="2895" t="s">
        <v>621</v>
      </c>
      <c r="F19" s="2876" t="s">
        <v>621</v>
      </c>
      <c r="G19" s="2871">
        <v>0</v>
      </c>
      <c r="H19" s="2876" t="s">
        <v>621</v>
      </c>
      <c r="I19" s="2868">
        <f t="shared" si="0"/>
        <v>0</v>
      </c>
      <c r="J19" s="2868">
        <v>0</v>
      </c>
      <c r="K19" s="2922">
        <f t="shared" si="1"/>
        <v>0</v>
      </c>
      <c r="L19" s="2833" t="s">
        <v>2234</v>
      </c>
    </row>
    <row r="20" spans="2:15" ht="17.25" customHeight="1">
      <c r="B20" s="2965" t="s">
        <v>2235</v>
      </c>
      <c r="C20" s="2986"/>
      <c r="D20" s="2831" t="s">
        <v>2068</v>
      </c>
      <c r="E20" s="2895" t="s">
        <v>621</v>
      </c>
      <c r="F20" s="2876" t="s">
        <v>621</v>
      </c>
      <c r="G20" s="2871">
        <v>0</v>
      </c>
      <c r="H20" s="2876" t="s">
        <v>621</v>
      </c>
      <c r="I20" s="2868">
        <f t="shared" si="0"/>
        <v>0</v>
      </c>
      <c r="J20" s="2868">
        <v>0</v>
      </c>
      <c r="K20" s="2922">
        <f t="shared" si="1"/>
        <v>0</v>
      </c>
      <c r="L20" s="2833" t="s">
        <v>2235</v>
      </c>
    </row>
    <row r="21" spans="2:15" ht="17.25" customHeight="1">
      <c r="B21" s="2965" t="s">
        <v>2236</v>
      </c>
      <c r="C21" s="2986"/>
      <c r="D21" s="2831" t="s">
        <v>1905</v>
      </c>
      <c r="E21" s="2898">
        <v>4</v>
      </c>
      <c r="F21" s="2871">
        <v>0</v>
      </c>
      <c r="G21" s="2871">
        <v>22993</v>
      </c>
      <c r="H21" s="2871">
        <v>0</v>
      </c>
      <c r="I21" s="2868">
        <f t="shared" si="0"/>
        <v>22997</v>
      </c>
      <c r="J21" s="2868">
        <v>0</v>
      </c>
      <c r="K21" s="2922">
        <f t="shared" si="1"/>
        <v>22997</v>
      </c>
      <c r="L21" s="2833" t="s">
        <v>2236</v>
      </c>
    </row>
    <row r="22" spans="2:15" ht="17.25" customHeight="1">
      <c r="B22" s="2965" t="s">
        <v>2237</v>
      </c>
      <c r="C22" s="2986"/>
      <c r="D22" s="2831" t="s">
        <v>2238</v>
      </c>
      <c r="E22" s="2987">
        <f t="shared" ref="E22:K22" si="2">SUM(E13:E21)</f>
        <v>37388</v>
      </c>
      <c r="F22" s="2988">
        <f t="shared" si="2"/>
        <v>876</v>
      </c>
      <c r="G22" s="2989">
        <f t="shared" si="2"/>
        <v>37254</v>
      </c>
      <c r="H22" s="2989">
        <f t="shared" si="2"/>
        <v>20119</v>
      </c>
      <c r="I22" s="2872">
        <f t="shared" si="2"/>
        <v>95637</v>
      </c>
      <c r="J22" s="2872">
        <f t="shared" si="2"/>
        <v>0</v>
      </c>
      <c r="K22" s="2901">
        <f t="shared" si="2"/>
        <v>95637</v>
      </c>
      <c r="L22" s="2833" t="s">
        <v>2237</v>
      </c>
    </row>
    <row r="23" spans="2:15" ht="17.25" customHeight="1">
      <c r="B23" s="2965" t="s">
        <v>2239</v>
      </c>
      <c r="C23" s="2986"/>
      <c r="D23" s="2990" t="s">
        <v>2240</v>
      </c>
      <c r="E23" s="2987">
        <f>+'410-P49'!E45+'410-P50'!E26+'410-P50'!E33+'410-P50'!E45+'410-P51'!E22</f>
        <v>358988</v>
      </c>
      <c r="F23" s="2989">
        <f>+'410-P49'!F45+'410-P50'!F26+'410-P50'!F33+'410-P50'!F45+'410-P51'!F22</f>
        <v>421136</v>
      </c>
      <c r="G23" s="2989">
        <f>+'410-P49'!G45+'410-P50'!G26+'410-P50'!G33+'410-P50'!G45+'410-P51'!G22</f>
        <v>165894</v>
      </c>
      <c r="H23" s="2989">
        <f>+'410-P49'!H45+'410-P50'!H26+'410-P50'!H33+'410-P50'!H45+'410-P51'!H22</f>
        <v>158949</v>
      </c>
      <c r="I23" s="2872">
        <f>+'410-P49'!I45+'410-P50'!I26+'410-P50'!I33+'410-P50'!I45+'410-P51'!I22</f>
        <v>1104967</v>
      </c>
      <c r="J23" s="2872">
        <f>+'410-P49'!J45+'410-P50'!J26+'410-P50'!J33+'410-P50'!J45+'410-P51'!J22</f>
        <v>0</v>
      </c>
      <c r="K23" s="2901">
        <f>+'410-P49'!K45+'410-P50'!K26+'410-P50'!K33+'410-P50'!K45+'410-P51'!K22</f>
        <v>1104967</v>
      </c>
      <c r="L23" s="2833" t="s">
        <v>2239</v>
      </c>
    </row>
    <row r="24" spans="2:15" ht="17.25" customHeight="1">
      <c r="B24" s="2965"/>
      <c r="C24" s="2986"/>
      <c r="D24" s="2817" t="s">
        <v>2241</v>
      </c>
      <c r="E24" s="2991"/>
      <c r="F24" s="2992"/>
      <c r="G24" s="2992"/>
      <c r="H24" s="2992"/>
      <c r="I24" s="2993"/>
      <c r="J24" s="2993"/>
      <c r="K24" s="2905"/>
      <c r="L24" s="2833"/>
    </row>
    <row r="25" spans="2:15" ht="17.25" customHeight="1">
      <c r="B25" s="2796" t="s">
        <v>2242</v>
      </c>
      <c r="C25" s="2984"/>
      <c r="D25" s="2817" t="s">
        <v>2243</v>
      </c>
      <c r="E25" s="2826">
        <v>3681</v>
      </c>
      <c r="F25" s="2827">
        <v>0</v>
      </c>
      <c r="G25" s="2827">
        <v>-14</v>
      </c>
      <c r="H25" s="2827">
        <v>3495</v>
      </c>
      <c r="I25" s="2868">
        <f>SUM(E25:H25)</f>
        <v>7162</v>
      </c>
      <c r="J25" s="2868">
        <v>0</v>
      </c>
      <c r="K25" s="2922">
        <f>SUM(I25:J25)</f>
        <v>7162</v>
      </c>
      <c r="L25" s="2803" t="s">
        <v>2242</v>
      </c>
    </row>
    <row r="26" spans="2:15" ht="17.25" customHeight="1">
      <c r="B26" s="2965" t="s">
        <v>2244</v>
      </c>
      <c r="C26" s="2986"/>
      <c r="D26" s="2831" t="s">
        <v>2245</v>
      </c>
      <c r="E26" s="2898">
        <v>2773</v>
      </c>
      <c r="F26" s="2871">
        <v>17</v>
      </c>
      <c r="G26" s="2871">
        <v>503</v>
      </c>
      <c r="H26" s="2871">
        <v>318</v>
      </c>
      <c r="I26" s="2872">
        <f t="shared" ref="I26:I42" si="3">SUM(E26:H26)</f>
        <v>3611</v>
      </c>
      <c r="J26" s="2872">
        <v>0</v>
      </c>
      <c r="K26" s="2901">
        <f t="shared" ref="K26:K42" si="4">SUM(I26:J26)</f>
        <v>3611</v>
      </c>
      <c r="L26" s="2833" t="s">
        <v>2244</v>
      </c>
    </row>
    <row r="27" spans="2:15" ht="17.25" customHeight="1">
      <c r="B27" s="2965" t="s">
        <v>2246</v>
      </c>
      <c r="C27" s="2986"/>
      <c r="D27" s="2831" t="s">
        <v>2247</v>
      </c>
      <c r="E27" s="2898">
        <v>9121</v>
      </c>
      <c r="F27" s="2871">
        <v>1046</v>
      </c>
      <c r="G27" s="2871">
        <v>26855</v>
      </c>
      <c r="H27" s="2871">
        <v>4420</v>
      </c>
      <c r="I27" s="2872">
        <f t="shared" si="3"/>
        <v>41442</v>
      </c>
      <c r="J27" s="2872">
        <v>0</v>
      </c>
      <c r="K27" s="2901">
        <f t="shared" si="4"/>
        <v>41442</v>
      </c>
      <c r="L27" s="2833" t="s">
        <v>2246</v>
      </c>
    </row>
    <row r="28" spans="2:15" ht="17.25" customHeight="1">
      <c r="B28" s="2965" t="s">
        <v>2248</v>
      </c>
      <c r="C28" s="2986"/>
      <c r="D28" s="2831" t="s">
        <v>2249</v>
      </c>
      <c r="E28" s="2898">
        <v>8248</v>
      </c>
      <c r="F28" s="2871">
        <v>0</v>
      </c>
      <c r="G28" s="2871">
        <v>2082</v>
      </c>
      <c r="H28" s="2871">
        <v>2940</v>
      </c>
      <c r="I28" s="2872">
        <f t="shared" si="3"/>
        <v>13270</v>
      </c>
      <c r="J28" s="2872">
        <v>0</v>
      </c>
      <c r="K28" s="2901">
        <f t="shared" si="4"/>
        <v>13270</v>
      </c>
      <c r="L28" s="2833" t="s">
        <v>2248</v>
      </c>
    </row>
    <row r="29" spans="2:15" ht="17.25" customHeight="1">
      <c r="B29" s="2965" t="s">
        <v>2250</v>
      </c>
      <c r="C29" s="2986"/>
      <c r="D29" s="2831" t="s">
        <v>2251</v>
      </c>
      <c r="E29" s="2898">
        <v>2746</v>
      </c>
      <c r="F29" s="2871">
        <v>0</v>
      </c>
      <c r="G29" s="2871">
        <v>692</v>
      </c>
      <c r="H29" s="2871">
        <v>983</v>
      </c>
      <c r="I29" s="2872">
        <f t="shared" si="3"/>
        <v>4421</v>
      </c>
      <c r="J29" s="2872">
        <v>0</v>
      </c>
      <c r="K29" s="2901">
        <f t="shared" si="4"/>
        <v>4421</v>
      </c>
      <c r="L29" s="2833" t="s">
        <v>2250</v>
      </c>
    </row>
    <row r="30" spans="2:15" ht="17.25" customHeight="1">
      <c r="B30" s="2965" t="s">
        <v>2252</v>
      </c>
      <c r="C30" s="2986"/>
      <c r="D30" s="2831" t="s">
        <v>2253</v>
      </c>
      <c r="E30" s="2898">
        <v>0</v>
      </c>
      <c r="F30" s="2871">
        <v>0</v>
      </c>
      <c r="G30" s="2871">
        <v>0</v>
      </c>
      <c r="H30" s="2871">
        <v>0</v>
      </c>
      <c r="I30" s="2872">
        <f t="shared" si="3"/>
        <v>0</v>
      </c>
      <c r="J30" s="2994" t="s">
        <v>621</v>
      </c>
      <c r="K30" s="2901">
        <f t="shared" si="4"/>
        <v>0</v>
      </c>
      <c r="L30" s="2833" t="s">
        <v>2252</v>
      </c>
    </row>
    <row r="31" spans="2:15" ht="17.25" customHeight="1">
      <c r="B31" s="2965" t="s">
        <v>2254</v>
      </c>
      <c r="C31" s="2986"/>
      <c r="D31" s="2831" t="s">
        <v>2255</v>
      </c>
      <c r="E31" s="2898">
        <v>3983</v>
      </c>
      <c r="F31" s="2871">
        <v>37</v>
      </c>
      <c r="G31" s="2871">
        <v>2424</v>
      </c>
      <c r="H31" s="2871">
        <v>1120</v>
      </c>
      <c r="I31" s="2872">
        <f t="shared" si="3"/>
        <v>7564</v>
      </c>
      <c r="J31" s="2872">
        <v>0</v>
      </c>
      <c r="K31" s="2901">
        <f t="shared" si="4"/>
        <v>7564</v>
      </c>
      <c r="L31" s="2833" t="s">
        <v>2254</v>
      </c>
    </row>
    <row r="32" spans="2:15" ht="17.25" customHeight="1">
      <c r="B32" s="2965" t="s">
        <v>2256</v>
      </c>
      <c r="C32" s="2986"/>
      <c r="D32" s="2831" t="s">
        <v>2257</v>
      </c>
      <c r="E32" s="2898">
        <v>0</v>
      </c>
      <c r="F32" s="2871">
        <v>0</v>
      </c>
      <c r="G32" s="2871">
        <v>8</v>
      </c>
      <c r="H32" s="2871">
        <v>0</v>
      </c>
      <c r="I32" s="2872">
        <f t="shared" si="3"/>
        <v>8</v>
      </c>
      <c r="J32" s="2872">
        <v>0</v>
      </c>
      <c r="K32" s="2901">
        <f t="shared" si="4"/>
        <v>8</v>
      </c>
      <c r="L32" s="2833" t="s">
        <v>2256</v>
      </c>
    </row>
    <row r="33" spans="2:13" ht="17.25" customHeight="1">
      <c r="B33" s="2965" t="s">
        <v>2258</v>
      </c>
      <c r="C33" s="2986"/>
      <c r="D33" s="2831" t="s">
        <v>2259</v>
      </c>
      <c r="E33" s="2898">
        <v>0</v>
      </c>
      <c r="F33" s="2871">
        <v>0</v>
      </c>
      <c r="G33" s="2871">
        <v>0</v>
      </c>
      <c r="H33" s="2871">
        <v>0</v>
      </c>
      <c r="I33" s="2872">
        <f t="shared" si="3"/>
        <v>0</v>
      </c>
      <c r="J33" s="2872">
        <v>0</v>
      </c>
      <c r="K33" s="2901">
        <f t="shared" si="4"/>
        <v>0</v>
      </c>
      <c r="L33" s="2833" t="s">
        <v>2258</v>
      </c>
    </row>
    <row r="34" spans="2:13" ht="17.25" customHeight="1">
      <c r="B34" s="2965" t="s">
        <v>2260</v>
      </c>
      <c r="C34" s="2986"/>
      <c r="D34" s="2831" t="s">
        <v>2261</v>
      </c>
      <c r="E34" s="2898">
        <v>0</v>
      </c>
      <c r="F34" s="2871">
        <v>0</v>
      </c>
      <c r="G34" s="2871">
        <v>0</v>
      </c>
      <c r="H34" s="2871">
        <v>0</v>
      </c>
      <c r="I34" s="2872">
        <f t="shared" si="3"/>
        <v>0</v>
      </c>
      <c r="J34" s="2872">
        <v>0</v>
      </c>
      <c r="K34" s="2901">
        <f t="shared" si="4"/>
        <v>0</v>
      </c>
      <c r="L34" s="2833" t="s">
        <v>2260</v>
      </c>
    </row>
    <row r="35" spans="2:13" ht="17.25" customHeight="1">
      <c r="B35" s="2965" t="s">
        <v>2262</v>
      </c>
      <c r="C35" s="2986"/>
      <c r="D35" s="2831" t="s">
        <v>2049</v>
      </c>
      <c r="E35" s="2895" t="s">
        <v>621</v>
      </c>
      <c r="F35" s="2876" t="s">
        <v>621</v>
      </c>
      <c r="G35" s="2876" t="s">
        <v>621</v>
      </c>
      <c r="H35" s="2871">
        <v>10907</v>
      </c>
      <c r="I35" s="2872">
        <f t="shared" si="3"/>
        <v>10907</v>
      </c>
      <c r="J35" s="2872">
        <v>0</v>
      </c>
      <c r="K35" s="2901">
        <f t="shared" si="4"/>
        <v>10907</v>
      </c>
      <c r="L35" s="2833" t="s">
        <v>2262</v>
      </c>
    </row>
    <row r="36" spans="2:13" ht="17.25" customHeight="1">
      <c r="B36" s="2965" t="s">
        <v>2263</v>
      </c>
      <c r="C36" s="2986"/>
      <c r="D36" s="2831" t="s">
        <v>2217</v>
      </c>
      <c r="E36" s="2895" t="s">
        <v>621</v>
      </c>
      <c r="F36" s="2876" t="s">
        <v>621</v>
      </c>
      <c r="G36" s="2876" t="s">
        <v>621</v>
      </c>
      <c r="H36" s="2871">
        <v>45049</v>
      </c>
      <c r="I36" s="2872">
        <f t="shared" si="3"/>
        <v>45049</v>
      </c>
      <c r="J36" s="2872">
        <v>0</v>
      </c>
      <c r="K36" s="2901">
        <f t="shared" si="4"/>
        <v>45049</v>
      </c>
      <c r="L36" s="2833" t="s">
        <v>2263</v>
      </c>
    </row>
    <row r="37" spans="2:13" ht="17.25" customHeight="1">
      <c r="B37" s="2965" t="s">
        <v>2264</v>
      </c>
      <c r="C37" s="2986"/>
      <c r="D37" s="2831" t="s">
        <v>2265</v>
      </c>
      <c r="E37" s="2895" t="s">
        <v>621</v>
      </c>
      <c r="F37" s="2876" t="s">
        <v>621</v>
      </c>
      <c r="G37" s="2876" t="s">
        <v>621</v>
      </c>
      <c r="H37" s="2871">
        <v>-3459</v>
      </c>
      <c r="I37" s="2872">
        <f t="shared" si="3"/>
        <v>-3459</v>
      </c>
      <c r="J37" s="2872">
        <v>0</v>
      </c>
      <c r="K37" s="2901">
        <f t="shared" si="4"/>
        <v>-3459</v>
      </c>
      <c r="L37" s="2833" t="s">
        <v>2264</v>
      </c>
    </row>
    <row r="38" spans="2:13" ht="17.25" customHeight="1">
      <c r="B38" s="2965" t="s">
        <v>2266</v>
      </c>
      <c r="C38" s="2986"/>
      <c r="D38" s="2831" t="s">
        <v>2267</v>
      </c>
      <c r="E38" s="2895" t="s">
        <v>621</v>
      </c>
      <c r="F38" s="2876" t="s">
        <v>621</v>
      </c>
      <c r="G38" s="2876" t="s">
        <v>621</v>
      </c>
      <c r="H38" s="2871">
        <v>58369</v>
      </c>
      <c r="I38" s="2872">
        <f t="shared" si="3"/>
        <v>58369</v>
      </c>
      <c r="J38" s="2872">
        <v>0</v>
      </c>
      <c r="K38" s="2901">
        <f t="shared" si="4"/>
        <v>58369</v>
      </c>
      <c r="L38" s="2833" t="s">
        <v>2266</v>
      </c>
    </row>
    <row r="39" spans="2:13" ht="17.25" customHeight="1">
      <c r="B39" s="2965" t="s">
        <v>2268</v>
      </c>
      <c r="C39" s="2986"/>
      <c r="D39" s="2831" t="s">
        <v>2269</v>
      </c>
      <c r="E39" s="2895" t="s">
        <v>621</v>
      </c>
      <c r="F39" s="2876" t="s">
        <v>621</v>
      </c>
      <c r="G39" s="2876" t="s">
        <v>621</v>
      </c>
      <c r="H39" s="2871">
        <v>4060</v>
      </c>
      <c r="I39" s="2872">
        <f t="shared" si="3"/>
        <v>4060</v>
      </c>
      <c r="J39" s="2872">
        <v>0</v>
      </c>
      <c r="K39" s="2901">
        <f t="shared" si="4"/>
        <v>4060</v>
      </c>
      <c r="L39" s="2833" t="s">
        <v>2268</v>
      </c>
    </row>
    <row r="40" spans="2:13" ht="17.25" customHeight="1">
      <c r="B40" s="2965" t="s">
        <v>2270</v>
      </c>
      <c r="C40" s="2986"/>
      <c r="D40" s="2831" t="s">
        <v>2066</v>
      </c>
      <c r="E40" s="2895" t="s">
        <v>621</v>
      </c>
      <c r="F40" s="2876" t="s">
        <v>621</v>
      </c>
      <c r="G40" s="2871">
        <v>84</v>
      </c>
      <c r="H40" s="2876" t="s">
        <v>621</v>
      </c>
      <c r="I40" s="2872">
        <f t="shared" si="3"/>
        <v>84</v>
      </c>
      <c r="J40" s="2872">
        <v>0</v>
      </c>
      <c r="K40" s="2901">
        <f t="shared" si="4"/>
        <v>84</v>
      </c>
      <c r="L40" s="2833" t="s">
        <v>2270</v>
      </c>
    </row>
    <row r="41" spans="2:13" ht="17.25" customHeight="1">
      <c r="B41" s="2965" t="s">
        <v>2271</v>
      </c>
      <c r="C41" s="2986"/>
      <c r="D41" s="2831" t="s">
        <v>2068</v>
      </c>
      <c r="E41" s="2895" t="s">
        <v>621</v>
      </c>
      <c r="F41" s="2876" t="s">
        <v>621</v>
      </c>
      <c r="G41" s="2871">
        <v>-2547</v>
      </c>
      <c r="H41" s="2876" t="s">
        <v>621</v>
      </c>
      <c r="I41" s="2872">
        <f t="shared" si="3"/>
        <v>-2547</v>
      </c>
      <c r="J41" s="2872">
        <v>0</v>
      </c>
      <c r="K41" s="2901">
        <f t="shared" si="4"/>
        <v>-2547</v>
      </c>
      <c r="L41" s="2833" t="s">
        <v>2271</v>
      </c>
    </row>
    <row r="42" spans="2:13" ht="17.25" customHeight="1">
      <c r="B42" s="2965" t="s">
        <v>2272</v>
      </c>
      <c r="C42" s="2986" t="s">
        <v>2273</v>
      </c>
      <c r="D42" s="2831" t="s">
        <v>1905</v>
      </c>
      <c r="E42" s="2898">
        <v>-2933</v>
      </c>
      <c r="F42" s="2871">
        <v>12706</v>
      </c>
      <c r="G42" s="2871">
        <v>87733</v>
      </c>
      <c r="H42" s="2871">
        <v>-9111</v>
      </c>
      <c r="I42" s="2872">
        <f t="shared" si="3"/>
        <v>88395</v>
      </c>
      <c r="J42" s="2872">
        <v>0</v>
      </c>
      <c r="K42" s="2901">
        <f t="shared" si="4"/>
        <v>88395</v>
      </c>
      <c r="L42" s="2833" t="s">
        <v>2272</v>
      </c>
      <c r="M42" s="2906">
        <v>51</v>
      </c>
    </row>
    <row r="43" spans="2:13" ht="17.25" customHeight="1">
      <c r="B43" s="2965" t="s">
        <v>2274</v>
      </c>
      <c r="C43" s="2986"/>
      <c r="D43" s="2831" t="s">
        <v>2275</v>
      </c>
      <c r="E43" s="2991">
        <f t="shared" ref="E43:K43" si="5">SUM(E25:E42)</f>
        <v>27619</v>
      </c>
      <c r="F43" s="2995">
        <f t="shared" si="5"/>
        <v>13806</v>
      </c>
      <c r="G43" s="2995">
        <f t="shared" si="5"/>
        <v>117820</v>
      </c>
      <c r="H43" s="2995">
        <f t="shared" si="5"/>
        <v>119091</v>
      </c>
      <c r="I43" s="2899">
        <f t="shared" si="5"/>
        <v>278336</v>
      </c>
      <c r="J43" s="2899">
        <f t="shared" si="5"/>
        <v>0</v>
      </c>
      <c r="K43" s="2937">
        <f t="shared" si="5"/>
        <v>278336</v>
      </c>
      <c r="L43" s="2833" t="s">
        <v>2274</v>
      </c>
      <c r="M43" s="2906"/>
    </row>
    <row r="44" spans="2:13" ht="17.25" customHeight="1" thickBot="1">
      <c r="B44" s="2971" t="s">
        <v>2276</v>
      </c>
      <c r="C44" s="2996" t="s">
        <v>294</v>
      </c>
      <c r="D44" s="2850" t="s">
        <v>2277</v>
      </c>
      <c r="E44" s="2997">
        <f>+'410-P47'!E30+'410-P49'!E24+'410-P51'!E23+'410-P51'!E43</f>
        <v>543472</v>
      </c>
      <c r="F44" s="2884">
        <f>+'410-P47'!F30+'410-P49'!F24+'410-P51'!F23+'410-P51'!F43</f>
        <v>529764</v>
      </c>
      <c r="G44" s="2884">
        <f>+'410-P47'!G30+'410-P49'!G24+'410-P51'!G23+'410-P51'!G43</f>
        <v>420750</v>
      </c>
      <c r="H44" s="2884">
        <f>+'410-P47'!H30+'410-P49'!H24+'410-P51'!H23+'410-P51'!H43</f>
        <v>623298</v>
      </c>
      <c r="I44" s="2853">
        <f>+'410-P47'!I30+'410-P49'!I24+'410-P51'!I23+'410-P51'!I43</f>
        <v>2117284</v>
      </c>
      <c r="J44" s="2853">
        <f>+'410-P47'!J30+'410-P49'!J24+'410-P51'!J23+'410-P51'!J43</f>
        <v>0</v>
      </c>
      <c r="K44" s="2909">
        <f>+'410-P47'!K30+'410-P49'!K24+'410-P51'!K23+'410-P51'!K43</f>
        <v>2117284</v>
      </c>
      <c r="L44" s="2854" t="s">
        <v>2276</v>
      </c>
      <c r="M44" s="2906"/>
    </row>
    <row r="45" spans="2:13" ht="10.5" customHeight="1">
      <c r="B45" s="2855"/>
      <c r="C45" s="2855"/>
      <c r="D45" s="2855"/>
      <c r="E45" s="2855"/>
      <c r="F45" s="2855"/>
      <c r="G45" s="2855"/>
      <c r="H45" s="2855"/>
      <c r="I45" s="2855"/>
      <c r="J45" s="2855"/>
      <c r="K45" s="2855"/>
      <c r="L45" s="2855"/>
    </row>
    <row r="46" spans="2:13" ht="15.75" customHeight="1">
      <c r="I46" s="2857"/>
      <c r="J46" s="2857"/>
      <c r="K46" s="2857"/>
    </row>
  </sheetData>
  <mergeCells count="5">
    <mergeCell ref="A3:A14"/>
    <mergeCell ref="M3:M14"/>
    <mergeCell ref="B4:L4"/>
    <mergeCell ref="B5:L5"/>
    <mergeCell ref="M42:M44"/>
  </mergeCells>
  <printOptions horizontalCentered="1"/>
  <pageMargins left="0.1" right="0.35" top="0.35" bottom="0" header="0" footer="0"/>
  <pageSetup scale="70" orientation="landscape" horizontalDpi="4294967292" r:id="rId1"/>
  <headerFooter alignWithMargins="0"/>
  <drawing r:id="rId2"/>
</worksheet>
</file>

<file path=xl/worksheets/sheet58.xml><?xml version="1.0" encoding="utf-8"?>
<worksheet xmlns="http://schemas.openxmlformats.org/spreadsheetml/2006/main" xmlns:r="http://schemas.openxmlformats.org/officeDocument/2006/relationships">
  <sheetPr>
    <tabColor rgb="FF92D050"/>
    <pageSetUpPr fitToPage="1"/>
  </sheetPr>
  <dimension ref="A1:I74"/>
  <sheetViews>
    <sheetView showGridLines="0" zoomScale="93" zoomScaleNormal="93" workbookViewId="0"/>
  </sheetViews>
  <sheetFormatPr defaultColWidth="10.1796875" defaultRowHeight="10.5"/>
  <cols>
    <col min="1" max="1" width="3.54296875" style="3002" customWidth="1"/>
    <col min="2" max="2" width="4.453125" style="3002" customWidth="1"/>
    <col min="3" max="3" width="6.6328125" style="3002" customWidth="1"/>
    <col min="4" max="4" width="33.36328125" style="3002" customWidth="1"/>
    <col min="5" max="7" width="12.6328125" style="3002" customWidth="1"/>
    <col min="8" max="8" width="3.54296875" style="3002" customWidth="1"/>
    <col min="9" max="9" width="6.36328125" style="3002" customWidth="1"/>
    <col min="10" max="11" width="10.1796875" style="3002"/>
    <col min="12" max="12" width="10.08984375" style="3002" customWidth="1"/>
    <col min="13" max="16384" width="10.1796875" style="3002"/>
  </cols>
  <sheetData>
    <row r="1" spans="1:9" ht="16" thickBot="1">
      <c r="A1" s="2998">
        <v>52</v>
      </c>
      <c r="B1" s="2999"/>
      <c r="C1" s="2999"/>
      <c r="D1" s="2999"/>
      <c r="E1" s="2999"/>
      <c r="F1" s="2747"/>
      <c r="G1" s="3000"/>
      <c r="H1" s="3001" t="s">
        <v>1865</v>
      </c>
      <c r="I1" s="2999"/>
    </row>
    <row r="2" spans="1:9" ht="15.75" customHeight="1">
      <c r="A2" s="3003" t="s">
        <v>2278</v>
      </c>
      <c r="B2" s="3004"/>
      <c r="C2" s="3004"/>
      <c r="D2" s="3004"/>
      <c r="E2" s="3004"/>
      <c r="F2" s="3004"/>
      <c r="G2" s="3004"/>
      <c r="H2" s="3005"/>
      <c r="I2" s="2999"/>
    </row>
    <row r="3" spans="1:9" ht="14.25" customHeight="1">
      <c r="A3" s="3006" t="s">
        <v>808</v>
      </c>
      <c r="B3" s="3007"/>
      <c r="C3" s="3007"/>
      <c r="D3" s="3007"/>
      <c r="E3" s="3007"/>
      <c r="F3" s="3007"/>
      <c r="G3" s="3007"/>
      <c r="H3" s="3008"/>
      <c r="I3" s="2999"/>
    </row>
    <row r="4" spans="1:9" ht="11.25" customHeight="1">
      <c r="A4" s="3009"/>
      <c r="B4" s="3010"/>
      <c r="C4" s="3010"/>
      <c r="D4" s="3010"/>
      <c r="E4" s="3010" t="s">
        <v>1200</v>
      </c>
      <c r="F4" s="3010"/>
      <c r="G4" s="3010"/>
      <c r="H4" s="3011"/>
      <c r="I4" s="2999"/>
    </row>
    <row r="5" spans="1:9" ht="11.25" customHeight="1">
      <c r="A5" s="3009" t="s">
        <v>2279</v>
      </c>
      <c r="B5" s="3012"/>
      <c r="C5" s="3010"/>
      <c r="D5" s="3010"/>
      <c r="E5" s="3010"/>
      <c r="F5" s="3010"/>
      <c r="G5" s="3010"/>
      <c r="H5" s="3011"/>
      <c r="I5" s="2999"/>
    </row>
    <row r="6" spans="1:9" ht="5.15" customHeight="1">
      <c r="A6" s="3009"/>
      <c r="B6" s="3012"/>
      <c r="C6" s="3010"/>
      <c r="D6" s="3010"/>
      <c r="E6" s="3010"/>
      <c r="F6" s="3010"/>
      <c r="G6" s="3010"/>
      <c r="H6" s="3011"/>
      <c r="I6" s="2999"/>
    </row>
    <row r="7" spans="1:9" ht="11.25" customHeight="1">
      <c r="A7" s="3009" t="s">
        <v>2280</v>
      </c>
      <c r="B7" s="3012"/>
      <c r="C7" s="3010"/>
      <c r="D7" s="3010"/>
      <c r="E7" s="3010"/>
      <c r="F7" s="3010"/>
      <c r="G7" s="3010"/>
      <c r="H7" s="3011"/>
      <c r="I7" s="2999"/>
    </row>
    <row r="8" spans="1:9" ht="11.25" customHeight="1">
      <c r="A8" s="3009" t="s">
        <v>2281</v>
      </c>
      <c r="B8" s="3012"/>
      <c r="C8" s="3010"/>
      <c r="D8" s="3010"/>
      <c r="E8" s="3010"/>
      <c r="F8" s="3010"/>
      <c r="G8" s="3010"/>
      <c r="H8" s="3011"/>
      <c r="I8" s="2999"/>
    </row>
    <row r="9" spans="1:9" ht="5.15" customHeight="1">
      <c r="A9" s="3009"/>
      <c r="B9" s="3012"/>
      <c r="C9" s="3010"/>
      <c r="D9" s="3010"/>
      <c r="E9" s="3010"/>
      <c r="F9" s="3010"/>
      <c r="G9" s="3010"/>
      <c r="H9" s="3011"/>
      <c r="I9" s="2999"/>
    </row>
    <row r="10" spans="1:9" ht="11.25" customHeight="1">
      <c r="A10" s="3009" t="s">
        <v>2282</v>
      </c>
      <c r="B10" s="3012"/>
      <c r="C10" s="3010"/>
      <c r="D10" s="3010"/>
      <c r="E10" s="3010"/>
      <c r="F10" s="3010"/>
      <c r="G10" s="3010"/>
      <c r="H10" s="3011"/>
      <c r="I10" s="2999"/>
    </row>
    <row r="11" spans="1:9" ht="11.25" customHeight="1">
      <c r="A11" s="3009" t="s">
        <v>2283</v>
      </c>
      <c r="B11" s="3012"/>
      <c r="C11" s="3010"/>
      <c r="D11" s="3010"/>
      <c r="E11" s="3010"/>
      <c r="F11" s="3010"/>
      <c r="G11" s="3010"/>
      <c r="H11" s="3011"/>
      <c r="I11" s="2999"/>
    </row>
    <row r="12" spans="1:9" ht="11.25" customHeight="1">
      <c r="A12" s="3009" t="s">
        <v>2284</v>
      </c>
      <c r="B12" s="3012"/>
      <c r="C12" s="3010"/>
      <c r="D12" s="3010"/>
      <c r="E12" s="3010"/>
      <c r="F12" s="3010"/>
      <c r="G12" s="3010"/>
      <c r="H12" s="3011"/>
      <c r="I12" s="2999"/>
    </row>
    <row r="13" spans="1:9" ht="11.25" customHeight="1">
      <c r="A13" s="3009" t="s">
        <v>2285</v>
      </c>
      <c r="B13" s="3012"/>
      <c r="C13" s="3010"/>
      <c r="D13" s="3010"/>
      <c r="E13" s="3010"/>
      <c r="F13" s="3010"/>
      <c r="G13" s="3010"/>
      <c r="H13" s="3011"/>
      <c r="I13" s="2999"/>
    </row>
    <row r="14" spans="1:9" ht="11.25" customHeight="1">
      <c r="A14" s="3009" t="s">
        <v>2286</v>
      </c>
      <c r="B14" s="3012"/>
      <c r="C14" s="3010"/>
      <c r="D14" s="3010"/>
      <c r="E14" s="3010"/>
      <c r="F14" s="3010"/>
      <c r="G14" s="3010"/>
      <c r="H14" s="3011"/>
      <c r="I14" s="2999"/>
    </row>
    <row r="15" spans="1:9" ht="5.15" customHeight="1">
      <c r="A15" s="3009"/>
      <c r="B15" s="3012"/>
      <c r="C15" s="3010"/>
      <c r="D15" s="3010"/>
      <c r="E15" s="3010"/>
      <c r="F15" s="3010"/>
      <c r="G15" s="3010"/>
      <c r="H15" s="3011"/>
      <c r="I15" s="2999"/>
    </row>
    <row r="16" spans="1:9" ht="11.25" customHeight="1">
      <c r="A16" s="3009" t="s">
        <v>2287</v>
      </c>
      <c r="B16" s="3012"/>
      <c r="C16" s="3010"/>
      <c r="D16" s="3010"/>
      <c r="E16" s="3010"/>
      <c r="F16" s="3010"/>
      <c r="G16" s="3010"/>
      <c r="H16" s="3011"/>
      <c r="I16" s="2999"/>
    </row>
    <row r="17" spans="1:9" ht="11.25" customHeight="1">
      <c r="A17" s="3009" t="s">
        <v>2288</v>
      </c>
      <c r="B17" s="3012"/>
      <c r="C17" s="3010"/>
      <c r="D17" s="3010"/>
      <c r="E17" s="3010"/>
      <c r="F17" s="3010"/>
      <c r="G17" s="3010"/>
      <c r="H17" s="3011"/>
      <c r="I17" s="2999"/>
    </row>
    <row r="18" spans="1:9" ht="5.15" customHeight="1">
      <c r="A18" s="3009"/>
      <c r="B18" s="3012"/>
      <c r="C18" s="3010"/>
      <c r="D18" s="3010"/>
      <c r="E18" s="3010"/>
      <c r="F18" s="3010"/>
      <c r="G18" s="3010"/>
      <c r="H18" s="3011"/>
      <c r="I18" s="2999"/>
    </row>
    <row r="19" spans="1:9" ht="11.25" customHeight="1">
      <c r="A19" s="3009" t="s">
        <v>2289</v>
      </c>
      <c r="B19" s="3012"/>
      <c r="C19" s="3010"/>
      <c r="D19" s="3010"/>
      <c r="E19" s="3010"/>
      <c r="F19" s="3010"/>
      <c r="G19" s="3010"/>
      <c r="H19" s="3011"/>
      <c r="I19" s="2999"/>
    </row>
    <row r="20" spans="1:9" ht="5.15" customHeight="1">
      <c r="A20" s="3009"/>
      <c r="B20" s="3012"/>
      <c r="C20" s="3010"/>
      <c r="D20" s="3010"/>
      <c r="E20" s="3010"/>
      <c r="F20" s="3010"/>
      <c r="G20" s="3010"/>
      <c r="H20" s="3011"/>
      <c r="I20" s="2999"/>
    </row>
    <row r="21" spans="1:9" ht="11.25" customHeight="1">
      <c r="A21" s="3013" t="s">
        <v>2290</v>
      </c>
      <c r="B21" s="3014"/>
      <c r="C21" s="3015"/>
      <c r="D21" s="3015"/>
      <c r="E21" s="3015"/>
      <c r="F21" s="3015"/>
      <c r="G21" s="3015"/>
      <c r="H21" s="3016"/>
      <c r="I21" s="2999"/>
    </row>
    <row r="22" spans="1:9" ht="11.25" customHeight="1">
      <c r="A22" s="3017"/>
      <c r="B22" s="3018"/>
      <c r="C22" s="3019"/>
      <c r="D22" s="3018"/>
      <c r="E22" s="3020"/>
      <c r="F22" s="3018"/>
      <c r="G22" s="3021" t="s">
        <v>1315</v>
      </c>
      <c r="H22" s="3022"/>
      <c r="I22" s="2999"/>
    </row>
    <row r="23" spans="1:9" ht="11.25" customHeight="1">
      <c r="A23" s="3023" t="s">
        <v>704</v>
      </c>
      <c r="B23" s="3024" t="s">
        <v>637</v>
      </c>
      <c r="C23" s="3019" t="s">
        <v>2291</v>
      </c>
      <c r="D23" s="3018"/>
      <c r="E23" s="3019"/>
      <c r="F23" s="3024" t="s">
        <v>2292</v>
      </c>
      <c r="G23" s="3021" t="s">
        <v>2293</v>
      </c>
      <c r="H23" s="3025" t="s">
        <v>704</v>
      </c>
      <c r="I23" s="2999"/>
    </row>
    <row r="24" spans="1:9" ht="11.25" customHeight="1">
      <c r="A24" s="3023" t="s">
        <v>750</v>
      </c>
      <c r="B24" s="3024" t="s">
        <v>638</v>
      </c>
      <c r="C24" s="3026" t="s">
        <v>509</v>
      </c>
      <c r="D24" s="3024" t="s">
        <v>2294</v>
      </c>
      <c r="E24" s="3019" t="s">
        <v>851</v>
      </c>
      <c r="F24" s="3024" t="s">
        <v>2295</v>
      </c>
      <c r="G24" s="3021" t="s">
        <v>1319</v>
      </c>
      <c r="H24" s="3025" t="s">
        <v>750</v>
      </c>
      <c r="I24" s="2999"/>
    </row>
    <row r="25" spans="1:9" ht="11.25" customHeight="1" thickBot="1">
      <c r="A25" s="3027"/>
      <c r="B25" s="3028"/>
      <c r="C25" s="3029"/>
      <c r="D25" s="3030" t="s">
        <v>756</v>
      </c>
      <c r="E25" s="3019" t="s">
        <v>757</v>
      </c>
      <c r="F25" s="3024" t="s">
        <v>640</v>
      </c>
      <c r="G25" s="3021" t="s">
        <v>759</v>
      </c>
      <c r="H25" s="3031"/>
      <c r="I25" s="2999"/>
    </row>
    <row r="26" spans="1:9" ht="11.25" customHeight="1">
      <c r="A26" s="3027">
        <v>1</v>
      </c>
      <c r="B26" s="3028"/>
      <c r="C26" s="3029">
        <v>2</v>
      </c>
      <c r="D26" s="3032" t="s">
        <v>2296</v>
      </c>
      <c r="E26" s="3033" t="s">
        <v>621</v>
      </c>
      <c r="F26" s="3034">
        <v>0</v>
      </c>
      <c r="G26" s="3034">
        <v>0</v>
      </c>
      <c r="H26" s="3035">
        <v>1</v>
      </c>
      <c r="I26" s="2999"/>
    </row>
    <row r="27" spans="1:9" ht="11.25" customHeight="1">
      <c r="A27" s="3027">
        <v>2</v>
      </c>
      <c r="B27" s="3028"/>
      <c r="C27" s="3029">
        <v>3</v>
      </c>
      <c r="D27" s="3032" t="s">
        <v>2297</v>
      </c>
      <c r="E27" s="3036">
        <v>16964</v>
      </c>
      <c r="F27" s="2377">
        <v>6</v>
      </c>
      <c r="G27" s="3037">
        <v>0</v>
      </c>
      <c r="H27" s="3035">
        <v>2</v>
      </c>
      <c r="I27" s="2999"/>
    </row>
    <row r="28" spans="1:9" ht="11.25" customHeight="1">
      <c r="A28" s="3027">
        <v>3</v>
      </c>
      <c r="B28" s="3028"/>
      <c r="C28" s="3029">
        <v>4</v>
      </c>
      <c r="D28" s="3032" t="s">
        <v>2298</v>
      </c>
      <c r="E28" s="3036">
        <v>0</v>
      </c>
      <c r="F28" s="2377">
        <v>0</v>
      </c>
      <c r="G28" s="3037">
        <v>0</v>
      </c>
      <c r="H28" s="3035">
        <v>3</v>
      </c>
      <c r="I28" s="2999"/>
    </row>
    <row r="29" spans="1:9" ht="11.25" customHeight="1">
      <c r="A29" s="3027">
        <v>4</v>
      </c>
      <c r="B29" s="3028"/>
      <c r="C29" s="3029">
        <v>5</v>
      </c>
      <c r="D29" s="3032" t="s">
        <v>2299</v>
      </c>
      <c r="E29" s="3036">
        <v>2690</v>
      </c>
      <c r="F29" s="2377">
        <v>1</v>
      </c>
      <c r="G29" s="3037">
        <v>0</v>
      </c>
      <c r="H29" s="3035">
        <v>4</v>
      </c>
      <c r="I29" s="2999"/>
    </row>
    <row r="30" spans="1:9" ht="11.25" customHeight="1">
      <c r="A30" s="3027">
        <v>5</v>
      </c>
      <c r="B30" s="3028"/>
      <c r="C30" s="3029">
        <v>6</v>
      </c>
      <c r="D30" s="3032" t="s">
        <v>2300</v>
      </c>
      <c r="E30" s="3036">
        <v>23526</v>
      </c>
      <c r="F30" s="2377">
        <v>8</v>
      </c>
      <c r="G30" s="3037">
        <v>0</v>
      </c>
      <c r="H30" s="3035">
        <v>5</v>
      </c>
      <c r="I30" s="2999"/>
    </row>
    <row r="31" spans="1:9" ht="11.25" customHeight="1">
      <c r="A31" s="3027">
        <v>6</v>
      </c>
      <c r="B31" s="3028"/>
      <c r="C31" s="3029">
        <v>7</v>
      </c>
      <c r="D31" s="3032" t="s">
        <v>2301</v>
      </c>
      <c r="E31" s="3036">
        <v>0</v>
      </c>
      <c r="F31" s="2377">
        <v>0</v>
      </c>
      <c r="G31" s="3037">
        <v>0</v>
      </c>
      <c r="H31" s="3035">
        <v>6</v>
      </c>
      <c r="I31" s="2999"/>
    </row>
    <row r="32" spans="1:9" ht="11.25" customHeight="1">
      <c r="A32" s="3027">
        <v>7</v>
      </c>
      <c r="B32" s="3028"/>
      <c r="C32" s="3029">
        <v>8</v>
      </c>
      <c r="D32" s="3032" t="s">
        <v>2302</v>
      </c>
      <c r="E32" s="3036">
        <v>28428</v>
      </c>
      <c r="F32" s="2377">
        <v>5</v>
      </c>
      <c r="G32" s="3037">
        <v>2199</v>
      </c>
      <c r="H32" s="3035">
        <v>7</v>
      </c>
      <c r="I32" s="2999"/>
    </row>
    <row r="33" spans="1:9" ht="11.25" customHeight="1">
      <c r="A33" s="3027">
        <v>8</v>
      </c>
      <c r="B33" s="3028"/>
      <c r="C33" s="3029">
        <v>9</v>
      </c>
      <c r="D33" s="3032" t="s">
        <v>2303</v>
      </c>
      <c r="E33" s="3036">
        <v>82138</v>
      </c>
      <c r="F33" s="2377">
        <v>12</v>
      </c>
      <c r="G33" s="3037">
        <v>0</v>
      </c>
      <c r="H33" s="3035">
        <v>8</v>
      </c>
      <c r="I33" s="2999"/>
    </row>
    <row r="34" spans="1:9" ht="11.25" customHeight="1">
      <c r="A34" s="3027">
        <v>9</v>
      </c>
      <c r="B34" s="3028"/>
      <c r="C34" s="3029">
        <v>11</v>
      </c>
      <c r="D34" s="3032" t="s">
        <v>2304</v>
      </c>
      <c r="E34" s="3036">
        <v>19516</v>
      </c>
      <c r="F34" s="2377">
        <v>3</v>
      </c>
      <c r="G34" s="3037">
        <v>980</v>
      </c>
      <c r="H34" s="3035">
        <v>9</v>
      </c>
      <c r="I34" s="2999"/>
    </row>
    <row r="35" spans="1:9" ht="11.25" customHeight="1">
      <c r="A35" s="3027">
        <v>10</v>
      </c>
      <c r="B35" s="3028"/>
      <c r="C35" s="3029">
        <v>13</v>
      </c>
      <c r="D35" s="3032" t="s">
        <v>2305</v>
      </c>
      <c r="E35" s="3036">
        <v>14</v>
      </c>
      <c r="F35" s="2377">
        <v>0</v>
      </c>
      <c r="G35" s="3037">
        <v>0</v>
      </c>
      <c r="H35" s="3035">
        <v>10</v>
      </c>
      <c r="I35" s="2999"/>
    </row>
    <row r="36" spans="1:9" ht="11.25" customHeight="1">
      <c r="A36" s="3027">
        <v>11</v>
      </c>
      <c r="B36" s="3028"/>
      <c r="C36" s="3029">
        <v>16</v>
      </c>
      <c r="D36" s="3032" t="s">
        <v>2306</v>
      </c>
      <c r="E36" s="3036">
        <v>2758</v>
      </c>
      <c r="F36" s="2377">
        <v>1</v>
      </c>
      <c r="G36" s="3037">
        <v>0</v>
      </c>
      <c r="H36" s="3035">
        <v>11</v>
      </c>
      <c r="I36" s="2999"/>
    </row>
    <row r="37" spans="1:9" ht="11.25" customHeight="1">
      <c r="A37" s="3027">
        <v>12</v>
      </c>
      <c r="B37" s="3028"/>
      <c r="C37" s="3029">
        <v>17</v>
      </c>
      <c r="D37" s="3032" t="s">
        <v>2307</v>
      </c>
      <c r="E37" s="3036">
        <v>900</v>
      </c>
      <c r="F37" s="2377">
        <v>0</v>
      </c>
      <c r="G37" s="3037">
        <v>0</v>
      </c>
      <c r="H37" s="3035">
        <v>12</v>
      </c>
      <c r="I37" s="2999"/>
    </row>
    <row r="38" spans="1:9" ht="11.25" customHeight="1">
      <c r="A38" s="3027">
        <v>13</v>
      </c>
      <c r="B38" s="3028"/>
      <c r="C38" s="3029">
        <v>18</v>
      </c>
      <c r="D38" s="3032" t="s">
        <v>2308</v>
      </c>
      <c r="E38" s="3036">
        <v>61</v>
      </c>
      <c r="F38" s="2377">
        <v>0</v>
      </c>
      <c r="G38" s="3037">
        <v>0</v>
      </c>
      <c r="H38" s="3035">
        <v>13</v>
      </c>
      <c r="I38" s="2999"/>
    </row>
    <row r="39" spans="1:9" ht="11.25" customHeight="1">
      <c r="A39" s="3027">
        <v>14</v>
      </c>
      <c r="B39" s="3028"/>
      <c r="C39" s="3029">
        <v>19</v>
      </c>
      <c r="D39" s="3032" t="s">
        <v>2309</v>
      </c>
      <c r="E39" s="3036">
        <v>1782</v>
      </c>
      <c r="F39" s="2377">
        <v>0</v>
      </c>
      <c r="G39" s="3037">
        <v>0</v>
      </c>
      <c r="H39" s="3035">
        <v>14</v>
      </c>
      <c r="I39" s="2999"/>
    </row>
    <row r="40" spans="1:9" ht="11.25" customHeight="1">
      <c r="A40" s="3027">
        <v>15</v>
      </c>
      <c r="B40" s="3028"/>
      <c r="C40" s="3029">
        <v>20</v>
      </c>
      <c r="D40" s="3032" t="s">
        <v>2310</v>
      </c>
      <c r="E40" s="3036">
        <v>1270</v>
      </c>
      <c r="F40" s="2377">
        <v>0</v>
      </c>
      <c r="G40" s="3037">
        <v>0</v>
      </c>
      <c r="H40" s="3035">
        <v>15</v>
      </c>
      <c r="I40" s="2999"/>
    </row>
    <row r="41" spans="1:9" ht="11.25" customHeight="1">
      <c r="A41" s="3027">
        <v>16</v>
      </c>
      <c r="B41" s="3028"/>
      <c r="C41" s="3029">
        <v>22</v>
      </c>
      <c r="D41" s="3032" t="s">
        <v>2311</v>
      </c>
      <c r="E41" s="3036">
        <v>65</v>
      </c>
      <c r="F41" s="2377">
        <v>0</v>
      </c>
      <c r="G41" s="3037">
        <v>0</v>
      </c>
      <c r="H41" s="3035">
        <v>16</v>
      </c>
      <c r="I41" s="2999"/>
    </row>
    <row r="42" spans="1:9" ht="11.25" customHeight="1">
      <c r="A42" s="3027">
        <v>17</v>
      </c>
      <c r="B42" s="3028"/>
      <c r="C42" s="3029">
        <v>23</v>
      </c>
      <c r="D42" s="3032" t="s">
        <v>2312</v>
      </c>
      <c r="E42" s="3036">
        <v>0</v>
      </c>
      <c r="F42" s="2377">
        <v>0</v>
      </c>
      <c r="G42" s="3037">
        <v>0</v>
      </c>
      <c r="H42" s="3035">
        <v>17</v>
      </c>
      <c r="I42" s="2999"/>
    </row>
    <row r="43" spans="1:9" ht="11.25" customHeight="1">
      <c r="A43" s="3027">
        <v>18</v>
      </c>
      <c r="B43" s="3028"/>
      <c r="C43" s="3029">
        <v>24</v>
      </c>
      <c r="D43" s="3032" t="s">
        <v>2313</v>
      </c>
      <c r="E43" s="3036">
        <v>3295</v>
      </c>
      <c r="F43" s="2377">
        <v>1</v>
      </c>
      <c r="G43" s="3037">
        <v>0</v>
      </c>
      <c r="H43" s="3035">
        <v>18</v>
      </c>
      <c r="I43" s="2999"/>
    </row>
    <row r="44" spans="1:9" ht="11.25" customHeight="1">
      <c r="A44" s="3027">
        <v>19</v>
      </c>
      <c r="B44" s="3028"/>
      <c r="C44" s="3029">
        <v>25</v>
      </c>
      <c r="D44" s="3032" t="s">
        <v>2314</v>
      </c>
      <c r="E44" s="3036">
        <v>1794</v>
      </c>
      <c r="F44" s="2377">
        <v>0</v>
      </c>
      <c r="G44" s="3037">
        <v>0</v>
      </c>
      <c r="H44" s="3035">
        <v>19</v>
      </c>
      <c r="I44" s="2999"/>
    </row>
    <row r="45" spans="1:9" ht="11.25" customHeight="1">
      <c r="A45" s="3027">
        <v>20</v>
      </c>
      <c r="B45" s="3028"/>
      <c r="C45" s="3029">
        <v>26</v>
      </c>
      <c r="D45" s="3032" t="s">
        <v>2315</v>
      </c>
      <c r="E45" s="3036">
        <v>2361</v>
      </c>
      <c r="F45" s="2377">
        <v>0</v>
      </c>
      <c r="G45" s="3037">
        <v>0</v>
      </c>
      <c r="H45" s="3035">
        <v>20</v>
      </c>
      <c r="I45" s="2999"/>
    </row>
    <row r="46" spans="1:9" ht="11.25" customHeight="1">
      <c r="A46" s="3027">
        <v>21</v>
      </c>
      <c r="B46" s="3028"/>
      <c r="C46" s="3029">
        <v>27</v>
      </c>
      <c r="D46" s="3032" t="s">
        <v>2316</v>
      </c>
      <c r="E46" s="3036">
        <v>10458</v>
      </c>
      <c r="F46" s="2377">
        <v>2</v>
      </c>
      <c r="G46" s="3037">
        <v>0</v>
      </c>
      <c r="H46" s="3035">
        <v>21</v>
      </c>
      <c r="I46" s="2999"/>
    </row>
    <row r="47" spans="1:9" ht="11.25" customHeight="1">
      <c r="A47" s="3027">
        <v>22</v>
      </c>
      <c r="B47" s="3028"/>
      <c r="C47" s="3029">
        <v>29</v>
      </c>
      <c r="D47" s="3032" t="s">
        <v>2317</v>
      </c>
      <c r="E47" s="3036">
        <v>2</v>
      </c>
      <c r="F47" s="2377">
        <v>0</v>
      </c>
      <c r="G47" s="3037">
        <v>0</v>
      </c>
      <c r="H47" s="3035">
        <v>22</v>
      </c>
      <c r="I47" s="2999"/>
    </row>
    <row r="48" spans="1:9" ht="11.25" customHeight="1">
      <c r="A48" s="3027">
        <v>23</v>
      </c>
      <c r="B48" s="3028"/>
      <c r="C48" s="3029">
        <v>31</v>
      </c>
      <c r="D48" s="3032" t="s">
        <v>2318</v>
      </c>
      <c r="E48" s="3036">
        <v>11</v>
      </c>
      <c r="F48" s="2377">
        <v>0</v>
      </c>
      <c r="G48" s="3037">
        <v>0</v>
      </c>
      <c r="H48" s="3035">
        <v>23</v>
      </c>
      <c r="I48" s="2999"/>
    </row>
    <row r="49" spans="1:9" ht="11.25" customHeight="1">
      <c r="A49" s="3027">
        <v>24</v>
      </c>
      <c r="B49" s="3028"/>
      <c r="C49" s="3029">
        <v>35</v>
      </c>
      <c r="D49" s="3032" t="s">
        <v>2319</v>
      </c>
      <c r="E49" s="3036">
        <v>182</v>
      </c>
      <c r="F49" s="2377">
        <v>0</v>
      </c>
      <c r="G49" s="3037">
        <v>0</v>
      </c>
      <c r="H49" s="3035">
        <v>24</v>
      </c>
      <c r="I49" s="2999"/>
    </row>
    <row r="50" spans="1:9" ht="11.25" customHeight="1">
      <c r="A50" s="3027">
        <v>25</v>
      </c>
      <c r="B50" s="3028"/>
      <c r="C50" s="3029">
        <v>37</v>
      </c>
      <c r="D50" s="3032" t="s">
        <v>2320</v>
      </c>
      <c r="E50" s="3036">
        <v>2615</v>
      </c>
      <c r="F50" s="2377">
        <v>0</v>
      </c>
      <c r="G50" s="3037">
        <v>0</v>
      </c>
      <c r="H50" s="3035">
        <v>25</v>
      </c>
      <c r="I50" s="2999"/>
    </row>
    <row r="51" spans="1:9" ht="11.25" customHeight="1">
      <c r="A51" s="3027">
        <v>26</v>
      </c>
      <c r="B51" s="3028"/>
      <c r="C51" s="3029">
        <v>39</v>
      </c>
      <c r="D51" s="3032" t="s">
        <v>2321</v>
      </c>
      <c r="E51" s="3036">
        <v>3492</v>
      </c>
      <c r="F51" s="2377">
        <v>1</v>
      </c>
      <c r="G51" s="3037">
        <v>0</v>
      </c>
      <c r="H51" s="3035">
        <v>26</v>
      </c>
      <c r="I51" s="2999"/>
    </row>
    <row r="52" spans="1:9" ht="11.25" customHeight="1">
      <c r="A52" s="3027">
        <v>27</v>
      </c>
      <c r="B52" s="3028"/>
      <c r="C52" s="3029">
        <v>45</v>
      </c>
      <c r="D52" s="3032" t="s">
        <v>2322</v>
      </c>
      <c r="E52" s="3036">
        <v>4</v>
      </c>
      <c r="F52" s="2377">
        <v>0</v>
      </c>
      <c r="G52" s="3037">
        <v>0</v>
      </c>
      <c r="H52" s="3035">
        <v>27</v>
      </c>
      <c r="I52" s="2999"/>
    </row>
    <row r="53" spans="1:9" ht="11.25" customHeight="1">
      <c r="A53" s="3027">
        <v>28</v>
      </c>
      <c r="B53" s="3028"/>
      <c r="C53" s="3029"/>
      <c r="D53" s="3032" t="s">
        <v>2323</v>
      </c>
      <c r="E53" s="3038" t="s">
        <v>621</v>
      </c>
      <c r="F53" s="3039">
        <v>0</v>
      </c>
      <c r="G53" s="3040" t="s">
        <v>621</v>
      </c>
      <c r="H53" s="3035">
        <v>28</v>
      </c>
      <c r="I53" s="2999"/>
    </row>
    <row r="54" spans="1:9" ht="11.25" customHeight="1" thickBot="1">
      <c r="A54" s="3027">
        <v>29</v>
      </c>
      <c r="B54" s="3028"/>
      <c r="C54" s="3029"/>
      <c r="D54" s="3032" t="s">
        <v>2324</v>
      </c>
      <c r="E54" s="3041">
        <f>SUM(E27:E53)</f>
        <v>204326</v>
      </c>
      <c r="F54" s="3042">
        <f>SUM(F26:F53)</f>
        <v>40</v>
      </c>
      <c r="G54" s="3043">
        <f>SUM(G27:G53)</f>
        <v>3179</v>
      </c>
      <c r="H54" s="3035">
        <v>29</v>
      </c>
      <c r="I54" s="2999"/>
    </row>
    <row r="55" spans="1:9" ht="11.25" customHeight="1">
      <c r="A55" s="3017"/>
      <c r="B55" s="3020"/>
      <c r="C55" s="3020"/>
      <c r="D55" s="3020"/>
      <c r="E55" s="3020"/>
      <c r="F55" s="3020"/>
      <c r="G55" s="3020"/>
      <c r="H55" s="3022"/>
      <c r="I55" s="2999"/>
    </row>
    <row r="56" spans="1:9" ht="11.25" customHeight="1">
      <c r="A56" s="3017"/>
      <c r="B56" s="3020"/>
      <c r="C56" s="3020"/>
      <c r="D56" s="3020"/>
      <c r="E56" s="3044"/>
      <c r="F56" s="3045"/>
      <c r="G56" s="3020"/>
      <c r="H56" s="3022"/>
      <c r="I56" s="2999"/>
    </row>
    <row r="57" spans="1:9" ht="11.25" customHeight="1">
      <c r="A57" s="3017"/>
      <c r="B57" s="3020"/>
      <c r="C57" s="3020"/>
      <c r="D57" s="3020"/>
      <c r="E57" s="3044" t="s">
        <v>1200</v>
      </c>
      <c r="F57" s="3020"/>
      <c r="G57" s="3020"/>
      <c r="H57" s="3022"/>
      <c r="I57" s="2999"/>
    </row>
    <row r="58" spans="1:9" ht="11.25" customHeight="1">
      <c r="A58" s="3017"/>
      <c r="B58" s="3020"/>
      <c r="C58" s="3020"/>
      <c r="D58" s="3020"/>
      <c r="E58" s="3020"/>
      <c r="F58" s="3020"/>
      <c r="G58" s="3020"/>
      <c r="H58" s="3022"/>
      <c r="I58" s="2999"/>
    </row>
    <row r="59" spans="1:9" ht="11.25" customHeight="1">
      <c r="A59" s="3017"/>
      <c r="B59" s="3020"/>
      <c r="C59" s="3020"/>
      <c r="D59" s="3020"/>
      <c r="E59" s="3020"/>
      <c r="F59" s="3020"/>
      <c r="G59" s="3020"/>
      <c r="H59" s="3022"/>
      <c r="I59" s="2999"/>
    </row>
    <row r="60" spans="1:9" ht="11.25" customHeight="1">
      <c r="A60" s="3017"/>
      <c r="B60" s="3020"/>
      <c r="C60" s="3020"/>
      <c r="D60" s="3020"/>
      <c r="E60" s="3020"/>
      <c r="F60" s="3020"/>
      <c r="G60" s="3020"/>
      <c r="H60" s="3022"/>
      <c r="I60" s="2999"/>
    </row>
    <row r="61" spans="1:9" ht="11.25" customHeight="1">
      <c r="A61" s="3017"/>
      <c r="B61" s="3020"/>
      <c r="C61" s="3020"/>
      <c r="D61" s="3020"/>
      <c r="E61" s="3020"/>
      <c r="F61" s="3020"/>
      <c r="G61" s="3020"/>
      <c r="H61" s="3022"/>
      <c r="I61" s="2999"/>
    </row>
    <row r="62" spans="1:9" ht="11.25" customHeight="1">
      <c r="A62" s="3017"/>
      <c r="B62" s="3020"/>
      <c r="C62" s="3020"/>
      <c r="D62" s="3020"/>
      <c r="E62" s="3020"/>
      <c r="F62" s="3020"/>
      <c r="G62" s="3020"/>
      <c r="H62" s="3022"/>
      <c r="I62" s="2999"/>
    </row>
    <row r="63" spans="1:9" ht="11.25" customHeight="1">
      <c r="A63" s="3017"/>
      <c r="B63" s="3020"/>
      <c r="C63" s="3020"/>
      <c r="D63" s="3020"/>
      <c r="E63" s="3020"/>
      <c r="F63" s="3020"/>
      <c r="G63" s="3020"/>
      <c r="H63" s="3022"/>
      <c r="I63" s="2999"/>
    </row>
    <row r="64" spans="1:9" ht="11.25" customHeight="1">
      <c r="A64" s="3017"/>
      <c r="B64" s="3020"/>
      <c r="C64" s="3020"/>
      <c r="D64" s="3020"/>
      <c r="E64" s="3020"/>
      <c r="F64" s="3020"/>
      <c r="G64" s="3020"/>
      <c r="H64" s="3022"/>
      <c r="I64" s="2999"/>
    </row>
    <row r="65" spans="1:9" ht="11.25" customHeight="1">
      <c r="A65" s="3017"/>
      <c r="B65" s="3020"/>
      <c r="C65" s="3020"/>
      <c r="D65" s="3020"/>
      <c r="E65" s="3020"/>
      <c r="F65" s="3020"/>
      <c r="G65" s="3020"/>
      <c r="H65" s="3022"/>
      <c r="I65" s="2999"/>
    </row>
    <row r="66" spans="1:9" ht="11.25" customHeight="1" thickBot="1">
      <c r="A66" s="3046"/>
      <c r="B66" s="3047"/>
      <c r="C66" s="3047"/>
      <c r="D66" s="3047"/>
      <c r="E66" s="3047"/>
      <c r="F66" s="3047"/>
      <c r="G66" s="3047"/>
      <c r="H66" s="3048"/>
      <c r="I66" s="2999"/>
    </row>
    <row r="67" spans="1:9" ht="11.25" customHeight="1">
      <c r="A67" s="2999"/>
      <c r="B67" s="2999"/>
      <c r="C67" s="2999"/>
      <c r="D67" s="2999"/>
      <c r="E67" s="2999"/>
      <c r="F67" s="3000"/>
      <c r="G67" s="3000"/>
      <c r="H67" s="3001" t="s">
        <v>202</v>
      </c>
      <c r="I67" s="2999"/>
    </row>
    <row r="68" spans="1:9" ht="11.25" customHeight="1"/>
    <row r="69" spans="1:9" ht="11.25" customHeight="1">
      <c r="F69" s="3049"/>
    </row>
    <row r="70" spans="1:9" ht="11.25" customHeight="1"/>
    <row r="71" spans="1:9" ht="11.25" customHeight="1"/>
    <row r="72" spans="1:9" ht="11.25" customHeight="1"/>
    <row r="73" spans="1:9" ht="11.25" customHeight="1"/>
    <row r="74" spans="1:9" ht="11.25" customHeight="1"/>
  </sheetData>
  <printOptions horizontalCentered="1"/>
  <pageMargins left="0.5" right="0.5" top="0.5" bottom="0.5" header="0" footer="0"/>
  <pageSetup orientation="portrait" horizontalDpi="4294967292" verticalDpi="4294967292" r:id="rId1"/>
  <headerFooter alignWithMargins="0">
    <oddFooter xml:space="preserve">&amp;C </oddFooter>
  </headerFooter>
</worksheet>
</file>

<file path=xl/worksheets/sheet59.xml><?xml version="1.0" encoding="utf-8"?>
<worksheet xmlns="http://schemas.openxmlformats.org/spreadsheetml/2006/main" xmlns:r="http://schemas.openxmlformats.org/officeDocument/2006/relationships">
  <sheetPr>
    <tabColor rgb="FF92D050"/>
    <pageSetUpPr fitToPage="1"/>
  </sheetPr>
  <dimension ref="B1:L61"/>
  <sheetViews>
    <sheetView showGridLines="0" zoomScale="120" zoomScaleNormal="120" workbookViewId="0"/>
  </sheetViews>
  <sheetFormatPr defaultColWidth="9.81640625" defaultRowHeight="10.5"/>
  <cols>
    <col min="1" max="1" width="4.6328125" style="3056" customWidth="1"/>
    <col min="2" max="2" width="3.90625" style="3056" customWidth="1"/>
    <col min="3" max="3" width="6.6328125" style="3056" customWidth="1"/>
    <col min="4" max="4" width="37.90625" style="3056" customWidth="1"/>
    <col min="5" max="10" width="11.54296875" style="3127" customWidth="1"/>
    <col min="11" max="11" width="5" style="3056" customWidth="1"/>
    <col min="12" max="12" width="5.7265625" style="3056" customWidth="1"/>
    <col min="13" max="16384" width="9.81640625" style="3056"/>
  </cols>
  <sheetData>
    <row r="1" spans="2:12" ht="15.75" customHeight="1">
      <c r="B1" s="3050" t="s">
        <v>2325</v>
      </c>
      <c r="C1" s="3051"/>
      <c r="D1" s="3051"/>
      <c r="E1" s="3052"/>
      <c r="F1" s="3052"/>
      <c r="G1" s="3052"/>
      <c r="H1" s="3052"/>
      <c r="I1" s="3052"/>
      <c r="J1" s="3053"/>
      <c r="K1" s="3054"/>
      <c r="L1" s="3055" t="s">
        <v>1865</v>
      </c>
    </row>
    <row r="2" spans="2:12" ht="14.25" customHeight="1">
      <c r="B2" s="3057" t="s">
        <v>808</v>
      </c>
      <c r="C2" s="3058"/>
      <c r="D2" s="3059"/>
      <c r="E2" s="3060"/>
      <c r="F2" s="3060"/>
      <c r="G2" s="3060"/>
      <c r="H2" s="3060"/>
      <c r="I2" s="3060"/>
      <c r="J2" s="3060"/>
      <c r="K2" s="3061"/>
      <c r="L2" s="3055" t="s">
        <v>1865</v>
      </c>
    </row>
    <row r="3" spans="2:12" ht="9" customHeight="1">
      <c r="B3" s="3057"/>
      <c r="C3" s="3058"/>
      <c r="D3" s="3059"/>
      <c r="E3" s="3060"/>
      <c r="F3" s="3060"/>
      <c r="G3" s="3060"/>
      <c r="H3" s="3060"/>
      <c r="I3" s="3060"/>
      <c r="J3" s="3060"/>
      <c r="K3" s="3061"/>
      <c r="L3" s="3055" t="s">
        <v>1865</v>
      </c>
    </row>
    <row r="4" spans="2:12" ht="11.25" customHeight="1">
      <c r="B4" s="3062" t="s">
        <v>963</v>
      </c>
      <c r="C4" s="3063" t="s">
        <v>2326</v>
      </c>
      <c r="D4" s="3059"/>
      <c r="E4" s="3060" t="s">
        <v>1200</v>
      </c>
      <c r="F4" s="3060"/>
      <c r="G4" s="3060"/>
      <c r="H4" s="3060"/>
      <c r="I4" s="3060"/>
      <c r="J4" s="3060"/>
      <c r="K4" s="3061"/>
      <c r="L4" s="3055" t="s">
        <v>1865</v>
      </c>
    </row>
    <row r="5" spans="2:12" ht="2.15" customHeight="1">
      <c r="B5" s="3062"/>
      <c r="C5" s="3063"/>
      <c r="D5" s="3059"/>
      <c r="E5" s="3060"/>
      <c r="F5" s="3060"/>
      <c r="G5" s="3060"/>
      <c r="H5" s="3060"/>
      <c r="I5" s="3060"/>
      <c r="J5" s="3060"/>
      <c r="K5" s="3061"/>
      <c r="L5" s="3055" t="s">
        <v>1865</v>
      </c>
    </row>
    <row r="6" spans="2:12" ht="11.25" customHeight="1">
      <c r="B6" s="3062" t="s">
        <v>966</v>
      </c>
      <c r="C6" s="3063" t="s">
        <v>2327</v>
      </c>
      <c r="D6" s="3059"/>
      <c r="E6" s="3060"/>
      <c r="F6" s="3060"/>
      <c r="G6" s="3060"/>
      <c r="H6" s="3060"/>
      <c r="I6" s="3060"/>
      <c r="J6" s="3060"/>
      <c r="K6" s="3061"/>
      <c r="L6" s="3055" t="s">
        <v>1865</v>
      </c>
    </row>
    <row r="7" spans="2:12" ht="11.25" customHeight="1">
      <c r="B7" s="3064"/>
      <c r="C7" s="3063" t="s">
        <v>2328</v>
      </c>
      <c r="D7" s="3059"/>
      <c r="E7" s="3060"/>
      <c r="F7" s="3060"/>
      <c r="G7" s="3060"/>
      <c r="H7" s="3060"/>
      <c r="I7" s="3060"/>
      <c r="J7" s="3060"/>
      <c r="K7" s="3061"/>
      <c r="L7" s="3055" t="s">
        <v>1865</v>
      </c>
    </row>
    <row r="8" spans="2:12" ht="2.15" customHeight="1">
      <c r="B8" s="3064"/>
      <c r="C8" s="3063"/>
      <c r="D8" s="3059"/>
      <c r="E8" s="3060"/>
      <c r="F8" s="3060"/>
      <c r="G8" s="3060"/>
      <c r="H8" s="3060"/>
      <c r="I8" s="3060"/>
      <c r="J8" s="3060"/>
      <c r="K8" s="3061"/>
      <c r="L8" s="3055" t="s">
        <v>1865</v>
      </c>
    </row>
    <row r="9" spans="2:12" ht="11.25" customHeight="1">
      <c r="B9" s="3062" t="s">
        <v>967</v>
      </c>
      <c r="C9" s="3063" t="s">
        <v>2329</v>
      </c>
      <c r="D9" s="3059"/>
      <c r="E9" s="3060"/>
      <c r="F9" s="3060"/>
      <c r="G9" s="3060"/>
      <c r="H9" s="3060"/>
      <c r="I9" s="3060"/>
      <c r="J9" s="3060"/>
      <c r="K9" s="3061"/>
      <c r="L9" s="3055" t="s">
        <v>1865</v>
      </c>
    </row>
    <row r="10" spans="2:12" ht="11.25" customHeight="1">
      <c r="B10" s="3064"/>
      <c r="C10" s="3063" t="s">
        <v>2330</v>
      </c>
      <c r="D10" s="3059"/>
      <c r="E10" s="3060"/>
      <c r="F10" s="3060"/>
      <c r="G10" s="3060"/>
      <c r="H10" s="3060"/>
      <c r="I10" s="3060"/>
      <c r="J10" s="3060"/>
      <c r="K10" s="3061"/>
      <c r="L10" s="3055" t="s">
        <v>1865</v>
      </c>
    </row>
    <row r="11" spans="2:12" ht="11.25" customHeight="1">
      <c r="B11" s="3064"/>
      <c r="C11" s="3063" t="s">
        <v>2331</v>
      </c>
      <c r="D11" s="3059"/>
      <c r="E11" s="3060"/>
      <c r="F11" s="3060"/>
      <c r="G11" s="3060"/>
      <c r="H11" s="3060"/>
      <c r="I11" s="3060"/>
      <c r="J11" s="3060"/>
      <c r="K11" s="3061"/>
      <c r="L11" s="3055" t="s">
        <v>1865</v>
      </c>
    </row>
    <row r="12" spans="2:12" ht="11.25" customHeight="1">
      <c r="B12" s="3064"/>
      <c r="C12" s="3065" t="s">
        <v>2332</v>
      </c>
      <c r="D12" s="3059"/>
      <c r="E12" s="3060"/>
      <c r="F12" s="3060"/>
      <c r="G12" s="3060"/>
      <c r="H12" s="3060"/>
      <c r="I12" s="3060"/>
      <c r="J12" s="3060"/>
      <c r="K12" s="3061"/>
      <c r="L12" s="3055" t="s">
        <v>1865</v>
      </c>
    </row>
    <row r="13" spans="2:12" ht="2.15" customHeight="1">
      <c r="B13" s="3064"/>
      <c r="C13" s="3065"/>
      <c r="D13" s="3059"/>
      <c r="E13" s="3060"/>
      <c r="F13" s="3060"/>
      <c r="G13" s="3060"/>
      <c r="H13" s="3060"/>
      <c r="I13" s="3060"/>
      <c r="J13" s="3060"/>
      <c r="K13" s="3061"/>
      <c r="L13" s="3055" t="s">
        <v>1865</v>
      </c>
    </row>
    <row r="14" spans="2:12" ht="11.25" customHeight="1">
      <c r="B14" s="3062" t="s">
        <v>1347</v>
      </c>
      <c r="C14" s="3063" t="s">
        <v>2333</v>
      </c>
      <c r="D14" s="3059"/>
      <c r="E14" s="3060"/>
      <c r="F14" s="3060"/>
      <c r="G14" s="3060"/>
      <c r="H14" s="3060"/>
      <c r="I14" s="3060"/>
      <c r="J14" s="3060"/>
      <c r="K14" s="3061"/>
      <c r="L14" s="3055" t="s">
        <v>1865</v>
      </c>
    </row>
    <row r="15" spans="2:12" ht="2.15" customHeight="1">
      <c r="B15" s="3062"/>
      <c r="C15" s="3063"/>
      <c r="D15" s="3059"/>
      <c r="E15" s="3060"/>
      <c r="F15" s="3060"/>
      <c r="G15" s="3060"/>
      <c r="H15" s="3060"/>
      <c r="I15" s="3060"/>
      <c r="J15" s="3060"/>
      <c r="K15" s="3061"/>
      <c r="L15" s="3055" t="s">
        <v>1865</v>
      </c>
    </row>
    <row r="16" spans="2:12" ht="11.25" customHeight="1">
      <c r="B16" s="3062" t="s">
        <v>730</v>
      </c>
      <c r="C16" s="3063" t="s">
        <v>2334</v>
      </c>
      <c r="D16" s="3059"/>
      <c r="E16" s="3060"/>
      <c r="F16" s="3060"/>
      <c r="G16" s="3060"/>
      <c r="H16" s="3060"/>
      <c r="I16" s="3060"/>
      <c r="J16" s="3060"/>
      <c r="K16" s="3061"/>
      <c r="L16" s="3055" t="s">
        <v>1865</v>
      </c>
    </row>
    <row r="17" spans="2:12" ht="11.25" customHeight="1">
      <c r="B17" s="3064"/>
      <c r="C17" s="3063" t="s">
        <v>2335</v>
      </c>
      <c r="D17" s="3059"/>
      <c r="E17" s="3060"/>
      <c r="F17" s="3060"/>
      <c r="G17" s="3060"/>
      <c r="H17" s="3060"/>
      <c r="I17" s="3060"/>
      <c r="J17" s="3060"/>
      <c r="K17" s="3061"/>
      <c r="L17" s="3055" t="s">
        <v>1865</v>
      </c>
    </row>
    <row r="18" spans="2:12" ht="11.25" customHeight="1">
      <c r="B18" s="3066"/>
      <c r="C18" s="3063" t="s">
        <v>2336</v>
      </c>
      <c r="D18" s="3059"/>
      <c r="E18" s="3060"/>
      <c r="F18" s="3060"/>
      <c r="G18" s="3060"/>
      <c r="H18" s="3060"/>
      <c r="I18" s="3060"/>
      <c r="J18" s="3060"/>
      <c r="K18" s="3061"/>
      <c r="L18" s="3055" t="s">
        <v>1865</v>
      </c>
    </row>
    <row r="19" spans="2:12" ht="11.25" customHeight="1">
      <c r="B19" s="3067"/>
      <c r="C19" s="3068"/>
      <c r="D19" s="3069"/>
      <c r="E19" s="3070"/>
      <c r="F19" s="3070"/>
      <c r="G19" s="3070"/>
      <c r="H19" s="3070"/>
      <c r="I19" s="3070"/>
      <c r="J19" s="3070"/>
      <c r="K19" s="3071"/>
      <c r="L19" s="3055" t="s">
        <v>1865</v>
      </c>
    </row>
    <row r="20" spans="2:12" ht="11.25" customHeight="1">
      <c r="B20" s="3072"/>
      <c r="C20" s="3073"/>
      <c r="D20" s="3073"/>
      <c r="E20" s="3074" t="s">
        <v>2337</v>
      </c>
      <c r="F20" s="3075"/>
      <c r="G20" s="3076"/>
      <c r="H20" s="3074" t="s">
        <v>2338</v>
      </c>
      <c r="I20" s="3075"/>
      <c r="J20" s="3076"/>
      <c r="K20" s="3077"/>
      <c r="L20" s="3055" t="s">
        <v>1865</v>
      </c>
    </row>
    <row r="21" spans="2:12" ht="11.25" customHeight="1">
      <c r="B21" s="3072"/>
      <c r="C21" s="3073"/>
      <c r="D21" s="3073"/>
      <c r="E21" s="3078" t="s">
        <v>2339</v>
      </c>
      <c r="F21" s="3070"/>
      <c r="G21" s="3079"/>
      <c r="H21" s="3078" t="s">
        <v>2339</v>
      </c>
      <c r="I21" s="3070"/>
      <c r="J21" s="3079"/>
      <c r="K21" s="3077"/>
    </row>
    <row r="22" spans="2:12" ht="11.25" customHeight="1">
      <c r="B22" s="3080" t="s">
        <v>704</v>
      </c>
      <c r="C22" s="3081" t="s">
        <v>637</v>
      </c>
      <c r="D22" s="3081" t="s">
        <v>2340</v>
      </c>
      <c r="E22" s="3082" t="s">
        <v>2341</v>
      </c>
      <c r="F22" s="3082" t="s">
        <v>2342</v>
      </c>
      <c r="G22" s="3082" t="s">
        <v>2343</v>
      </c>
      <c r="H22" s="3082" t="s">
        <v>2341</v>
      </c>
      <c r="I22" s="3082" t="s">
        <v>2344</v>
      </c>
      <c r="J22" s="3082" t="s">
        <v>2345</v>
      </c>
      <c r="K22" s="3083" t="s">
        <v>704</v>
      </c>
    </row>
    <row r="23" spans="2:12" ht="11.25" customHeight="1">
      <c r="B23" s="3080" t="s">
        <v>750</v>
      </c>
      <c r="C23" s="3081" t="s">
        <v>638</v>
      </c>
      <c r="D23" s="3073"/>
      <c r="E23" s="3082" t="s">
        <v>2346</v>
      </c>
      <c r="F23" s="3082"/>
      <c r="G23" s="3082"/>
      <c r="H23" s="3082" t="s">
        <v>2346</v>
      </c>
      <c r="I23" s="3082"/>
      <c r="J23" s="3082"/>
      <c r="K23" s="3083" t="s">
        <v>750</v>
      </c>
    </row>
    <row r="24" spans="2:12" ht="11.25" customHeight="1" thickBot="1">
      <c r="B24" s="3080"/>
      <c r="C24" s="3081"/>
      <c r="D24" s="3081" t="s">
        <v>756</v>
      </c>
      <c r="E24" s="3081" t="s">
        <v>757</v>
      </c>
      <c r="F24" s="3081" t="s">
        <v>640</v>
      </c>
      <c r="G24" s="3081" t="s">
        <v>641</v>
      </c>
      <c r="H24" s="3081" t="s">
        <v>642</v>
      </c>
      <c r="I24" s="3081" t="s">
        <v>643</v>
      </c>
      <c r="J24" s="3081" t="s">
        <v>644</v>
      </c>
      <c r="K24" s="3084"/>
    </row>
    <row r="25" spans="2:12" ht="11.25" customHeight="1">
      <c r="B25" s="3085"/>
      <c r="C25" s="3086"/>
      <c r="D25" s="3087" t="s">
        <v>2347</v>
      </c>
      <c r="E25" s="3088"/>
      <c r="F25" s="3089"/>
      <c r="G25" s="3089"/>
      <c r="H25" s="3089"/>
      <c r="I25" s="3089"/>
      <c r="J25" s="3090"/>
      <c r="K25" s="3083"/>
    </row>
    <row r="26" spans="2:12" ht="11.25" customHeight="1">
      <c r="B26" s="3091">
        <v>1</v>
      </c>
      <c r="C26" s="3092"/>
      <c r="D26" s="3093" t="s">
        <v>2348</v>
      </c>
      <c r="E26" s="3094">
        <v>0</v>
      </c>
      <c r="F26" s="3095">
        <v>0</v>
      </c>
      <c r="G26" s="3096">
        <v>0</v>
      </c>
      <c r="H26" s="3095">
        <v>0</v>
      </c>
      <c r="I26" s="3097">
        <v>0</v>
      </c>
      <c r="J26" s="3098">
        <v>0</v>
      </c>
      <c r="K26" s="3084">
        <v>1</v>
      </c>
    </row>
    <row r="27" spans="2:12" ht="11.25" customHeight="1">
      <c r="B27" s="3091">
        <v>2</v>
      </c>
      <c r="C27" s="3092"/>
      <c r="D27" s="3093" t="s">
        <v>2349</v>
      </c>
      <c r="E27" s="3094">
        <v>0</v>
      </c>
      <c r="F27" s="3095">
        <v>0</v>
      </c>
      <c r="G27" s="3096">
        <v>0</v>
      </c>
      <c r="H27" s="3095">
        <v>679</v>
      </c>
      <c r="I27" s="3097">
        <v>180</v>
      </c>
      <c r="J27" s="3098">
        <v>613</v>
      </c>
      <c r="K27" s="3084">
        <v>2</v>
      </c>
    </row>
    <row r="28" spans="2:12" ht="11.25" customHeight="1">
      <c r="B28" s="3091">
        <v>3</v>
      </c>
      <c r="C28" s="3092"/>
      <c r="D28" s="3099" t="s">
        <v>2350</v>
      </c>
      <c r="E28" s="3094">
        <v>0</v>
      </c>
      <c r="F28" s="3095">
        <v>3889</v>
      </c>
      <c r="G28" s="3096">
        <v>11289</v>
      </c>
      <c r="H28" s="3095">
        <v>2961</v>
      </c>
      <c r="I28" s="3097">
        <v>4775</v>
      </c>
      <c r="J28" s="3098">
        <v>18140</v>
      </c>
      <c r="K28" s="3084">
        <v>3</v>
      </c>
    </row>
    <row r="29" spans="2:12" ht="11.25" customHeight="1">
      <c r="B29" s="3091">
        <v>4</v>
      </c>
      <c r="C29" s="3092"/>
      <c r="D29" s="3093" t="s">
        <v>2351</v>
      </c>
      <c r="E29" s="3094">
        <v>0</v>
      </c>
      <c r="F29" s="3095">
        <v>59</v>
      </c>
      <c r="G29" s="3096">
        <v>201</v>
      </c>
      <c r="H29" s="3095">
        <v>467</v>
      </c>
      <c r="I29" s="3097">
        <v>291</v>
      </c>
      <c r="J29" s="3098">
        <v>1713</v>
      </c>
      <c r="K29" s="3084">
        <v>4</v>
      </c>
    </row>
    <row r="30" spans="2:12" ht="11.25" customHeight="1">
      <c r="B30" s="3091">
        <v>5</v>
      </c>
      <c r="C30" s="3092"/>
      <c r="D30" s="3093" t="s">
        <v>2352</v>
      </c>
      <c r="E30" s="3094">
        <v>0</v>
      </c>
      <c r="F30" s="3095">
        <v>2587</v>
      </c>
      <c r="G30" s="3096">
        <v>6654</v>
      </c>
      <c r="H30" s="3095">
        <v>0</v>
      </c>
      <c r="I30" s="3097">
        <v>1751</v>
      </c>
      <c r="J30" s="3098">
        <v>6755</v>
      </c>
      <c r="K30" s="3084">
        <v>5</v>
      </c>
    </row>
    <row r="31" spans="2:12" ht="11.25" customHeight="1">
      <c r="B31" s="3091">
        <v>6</v>
      </c>
      <c r="C31" s="3092"/>
      <c r="D31" s="3093" t="s">
        <v>2353</v>
      </c>
      <c r="E31" s="3094">
        <v>0</v>
      </c>
      <c r="F31" s="3095">
        <v>4261</v>
      </c>
      <c r="G31" s="3096">
        <v>10313</v>
      </c>
      <c r="H31" s="3095">
        <v>0</v>
      </c>
      <c r="I31" s="3097">
        <v>2179</v>
      </c>
      <c r="J31" s="3098">
        <v>6444</v>
      </c>
      <c r="K31" s="3084">
        <v>6</v>
      </c>
    </row>
    <row r="32" spans="2:12" ht="11.25" customHeight="1">
      <c r="B32" s="3091">
        <v>7</v>
      </c>
      <c r="C32" s="3092"/>
      <c r="D32" s="3093" t="s">
        <v>2354</v>
      </c>
      <c r="E32" s="3094">
        <v>0</v>
      </c>
      <c r="F32" s="3095">
        <v>266</v>
      </c>
      <c r="G32" s="3096">
        <v>1010</v>
      </c>
      <c r="H32" s="3095">
        <v>0</v>
      </c>
      <c r="I32" s="3097">
        <v>112</v>
      </c>
      <c r="J32" s="3098">
        <v>1507</v>
      </c>
      <c r="K32" s="3084">
        <v>7</v>
      </c>
    </row>
    <row r="33" spans="2:11" ht="11.25" customHeight="1">
      <c r="B33" s="3091">
        <v>8</v>
      </c>
      <c r="C33" s="3092"/>
      <c r="D33" s="3093" t="s">
        <v>2355</v>
      </c>
      <c r="E33" s="3094">
        <v>0</v>
      </c>
      <c r="F33" s="3095">
        <v>58</v>
      </c>
      <c r="G33" s="3096">
        <v>340</v>
      </c>
      <c r="H33" s="3095">
        <v>0</v>
      </c>
      <c r="I33" s="3097">
        <v>195</v>
      </c>
      <c r="J33" s="3098">
        <v>743</v>
      </c>
      <c r="K33" s="3084">
        <v>8</v>
      </c>
    </row>
    <row r="34" spans="2:11" ht="11.25" customHeight="1">
      <c r="B34" s="3091">
        <v>9</v>
      </c>
      <c r="C34" s="3092"/>
      <c r="D34" s="3093" t="s">
        <v>2356</v>
      </c>
      <c r="E34" s="3094">
        <v>0</v>
      </c>
      <c r="F34" s="3095">
        <v>0</v>
      </c>
      <c r="G34" s="3096">
        <v>0</v>
      </c>
      <c r="H34" s="3095">
        <v>0</v>
      </c>
      <c r="I34" s="3097">
        <v>47</v>
      </c>
      <c r="J34" s="3098">
        <v>170</v>
      </c>
      <c r="K34" s="3084">
        <v>9</v>
      </c>
    </row>
    <row r="35" spans="2:11" ht="11.25" customHeight="1">
      <c r="B35" s="3091">
        <v>10</v>
      </c>
      <c r="C35" s="3092"/>
      <c r="D35" s="3093" t="s">
        <v>2357</v>
      </c>
      <c r="E35" s="3094">
        <v>0</v>
      </c>
      <c r="F35" s="3095">
        <v>0</v>
      </c>
      <c r="G35" s="3096">
        <v>0</v>
      </c>
      <c r="H35" s="3095">
        <v>0</v>
      </c>
      <c r="I35" s="3097">
        <v>19</v>
      </c>
      <c r="J35" s="3098">
        <v>57</v>
      </c>
      <c r="K35" s="3084">
        <v>10</v>
      </c>
    </row>
    <row r="36" spans="2:11" ht="11.25" customHeight="1">
      <c r="B36" s="3091">
        <v>11</v>
      </c>
      <c r="C36" s="3092"/>
      <c r="D36" s="3099" t="s">
        <v>2358</v>
      </c>
      <c r="E36" s="3094">
        <v>0</v>
      </c>
      <c r="F36" s="3095">
        <v>1875</v>
      </c>
      <c r="G36" s="3096">
        <v>2505</v>
      </c>
      <c r="H36" s="3095">
        <v>13814</v>
      </c>
      <c r="I36" s="3097">
        <v>84</v>
      </c>
      <c r="J36" s="3098">
        <v>547</v>
      </c>
      <c r="K36" s="3084">
        <v>11</v>
      </c>
    </row>
    <row r="37" spans="2:11" ht="11.25" customHeight="1">
      <c r="B37" s="3091">
        <v>12</v>
      </c>
      <c r="C37" s="3092"/>
      <c r="D37" s="3099" t="s">
        <v>2359</v>
      </c>
      <c r="E37" s="3094">
        <v>0</v>
      </c>
      <c r="F37" s="3095">
        <v>689</v>
      </c>
      <c r="G37" s="3096">
        <v>5354</v>
      </c>
      <c r="H37" s="3095">
        <v>8323</v>
      </c>
      <c r="I37" s="3097">
        <v>321</v>
      </c>
      <c r="J37" s="3098">
        <v>628</v>
      </c>
      <c r="K37" s="3084">
        <v>12</v>
      </c>
    </row>
    <row r="38" spans="2:11" ht="11.25" customHeight="1">
      <c r="B38" s="3091">
        <v>13</v>
      </c>
      <c r="C38" s="3092"/>
      <c r="D38" s="3099" t="s">
        <v>2360</v>
      </c>
      <c r="E38" s="3094">
        <v>0</v>
      </c>
      <c r="F38" s="3095">
        <v>0</v>
      </c>
      <c r="G38" s="3096">
        <v>0</v>
      </c>
      <c r="H38" s="3095">
        <v>7</v>
      </c>
      <c r="I38" s="3097">
        <v>1</v>
      </c>
      <c r="J38" s="3098">
        <v>9</v>
      </c>
      <c r="K38" s="3084">
        <v>13</v>
      </c>
    </row>
    <row r="39" spans="2:11" ht="11.25" customHeight="1">
      <c r="B39" s="3091">
        <v>14</v>
      </c>
      <c r="C39" s="3092"/>
      <c r="D39" s="3093" t="s">
        <v>2361</v>
      </c>
      <c r="E39" s="3094">
        <v>0</v>
      </c>
      <c r="F39" s="3095">
        <v>3869</v>
      </c>
      <c r="G39" s="3096">
        <v>9591</v>
      </c>
      <c r="H39" s="3095">
        <v>6510</v>
      </c>
      <c r="I39" s="3097">
        <v>1434</v>
      </c>
      <c r="J39" s="3098">
        <v>4949</v>
      </c>
      <c r="K39" s="3084">
        <v>14</v>
      </c>
    </row>
    <row r="40" spans="2:11" ht="11.25" customHeight="1">
      <c r="B40" s="3091">
        <v>15</v>
      </c>
      <c r="C40" s="3092"/>
      <c r="D40" s="3093" t="s">
        <v>2362</v>
      </c>
      <c r="E40" s="3094">
        <v>0</v>
      </c>
      <c r="F40" s="3095">
        <v>31</v>
      </c>
      <c r="G40" s="3096">
        <v>52</v>
      </c>
      <c r="H40" s="3095">
        <v>0</v>
      </c>
      <c r="I40" s="3097">
        <v>0</v>
      </c>
      <c r="J40" s="3098">
        <v>0</v>
      </c>
      <c r="K40" s="3084">
        <v>15</v>
      </c>
    </row>
    <row r="41" spans="2:11" ht="11.25" customHeight="1">
      <c r="B41" s="3091">
        <v>16</v>
      </c>
      <c r="C41" s="3092"/>
      <c r="D41" s="3099" t="s">
        <v>2363</v>
      </c>
      <c r="E41" s="3094">
        <v>0</v>
      </c>
      <c r="F41" s="3095">
        <v>0</v>
      </c>
      <c r="G41" s="3096">
        <v>0</v>
      </c>
      <c r="H41" s="3095">
        <v>0</v>
      </c>
      <c r="I41" s="3097">
        <v>0</v>
      </c>
      <c r="J41" s="3098">
        <v>0</v>
      </c>
      <c r="K41" s="3084">
        <v>16</v>
      </c>
    </row>
    <row r="42" spans="2:11" ht="11.25" customHeight="1">
      <c r="B42" s="3091">
        <v>17</v>
      </c>
      <c r="C42" s="3092"/>
      <c r="D42" s="3099" t="s">
        <v>2364</v>
      </c>
      <c r="E42" s="3094">
        <v>0</v>
      </c>
      <c r="F42" s="3095">
        <v>0</v>
      </c>
      <c r="G42" s="3096">
        <v>11</v>
      </c>
      <c r="H42" s="3095">
        <v>0</v>
      </c>
      <c r="I42" s="3097">
        <v>48</v>
      </c>
      <c r="J42" s="3098">
        <v>275</v>
      </c>
      <c r="K42" s="3084">
        <v>17</v>
      </c>
    </row>
    <row r="43" spans="2:11" ht="11.25" customHeight="1">
      <c r="B43" s="3091">
        <v>18</v>
      </c>
      <c r="C43" s="3092"/>
      <c r="D43" s="3093" t="s">
        <v>2365</v>
      </c>
      <c r="E43" s="3094">
        <v>0</v>
      </c>
      <c r="F43" s="3095">
        <v>0</v>
      </c>
      <c r="G43" s="3096">
        <v>4459</v>
      </c>
      <c r="H43" s="3095">
        <v>6654</v>
      </c>
      <c r="I43" s="3097">
        <v>0</v>
      </c>
      <c r="J43" s="3098">
        <v>0</v>
      </c>
      <c r="K43" s="3084">
        <v>18</v>
      </c>
    </row>
    <row r="44" spans="2:11" ht="11.25" customHeight="1">
      <c r="B44" s="3091">
        <v>19</v>
      </c>
      <c r="C44" s="3092"/>
      <c r="D44" s="3100" t="s">
        <v>2366</v>
      </c>
      <c r="E44" s="3101">
        <f t="shared" ref="E44:J44" si="0">SUM(E26:E43)</f>
        <v>0</v>
      </c>
      <c r="F44" s="3102">
        <f t="shared" si="0"/>
        <v>17584</v>
      </c>
      <c r="G44" s="3102">
        <f t="shared" si="0"/>
        <v>51779</v>
      </c>
      <c r="H44" s="3103">
        <f t="shared" si="0"/>
        <v>39415</v>
      </c>
      <c r="I44" s="3103">
        <f t="shared" si="0"/>
        <v>11437</v>
      </c>
      <c r="J44" s="3104">
        <f t="shared" si="0"/>
        <v>42550</v>
      </c>
      <c r="K44" s="3084">
        <v>19</v>
      </c>
    </row>
    <row r="45" spans="2:11" ht="3" customHeight="1">
      <c r="B45" s="3080"/>
      <c r="C45" s="3073"/>
      <c r="E45" s="3105"/>
      <c r="F45" s="3106"/>
      <c r="G45" s="3106"/>
      <c r="H45" s="3106"/>
      <c r="I45" s="3106"/>
      <c r="J45" s="3107"/>
      <c r="K45" s="3083"/>
    </row>
    <row r="46" spans="2:11" ht="11.25" customHeight="1">
      <c r="B46" s="3080"/>
      <c r="C46" s="3073"/>
      <c r="D46" s="3108" t="s">
        <v>2367</v>
      </c>
      <c r="E46" s="3105"/>
      <c r="F46" s="3106"/>
      <c r="G46" s="3106"/>
      <c r="H46" s="3106"/>
      <c r="I46" s="3106"/>
      <c r="J46" s="3107"/>
      <c r="K46" s="3083"/>
    </row>
    <row r="47" spans="2:11" ht="11.25" customHeight="1">
      <c r="B47" s="3091">
        <v>20</v>
      </c>
      <c r="C47" s="3092"/>
      <c r="D47" s="3093" t="s">
        <v>2368</v>
      </c>
      <c r="E47" s="3109">
        <v>0</v>
      </c>
      <c r="F47" s="3097">
        <v>0</v>
      </c>
      <c r="G47" s="3097">
        <v>0</v>
      </c>
      <c r="H47" s="3110">
        <v>0</v>
      </c>
      <c r="I47" s="3110">
        <v>0</v>
      </c>
      <c r="J47" s="3098">
        <v>0</v>
      </c>
      <c r="K47" s="3084">
        <v>20</v>
      </c>
    </row>
    <row r="48" spans="2:11" ht="11.25" customHeight="1">
      <c r="B48" s="3091">
        <v>21</v>
      </c>
      <c r="C48" s="3092"/>
      <c r="D48" s="3093" t="s">
        <v>2369</v>
      </c>
      <c r="E48" s="3109">
        <v>0</v>
      </c>
      <c r="F48" s="3097">
        <v>0</v>
      </c>
      <c r="G48" s="3097">
        <v>0</v>
      </c>
      <c r="H48" s="3110">
        <v>0</v>
      </c>
      <c r="I48" s="3110">
        <v>0</v>
      </c>
      <c r="J48" s="3098">
        <v>0</v>
      </c>
      <c r="K48" s="3084">
        <v>21</v>
      </c>
    </row>
    <row r="49" spans="2:12" ht="11.25" customHeight="1">
      <c r="B49" s="3091">
        <v>22</v>
      </c>
      <c r="C49" s="3092"/>
      <c r="D49" s="3093" t="s">
        <v>2370</v>
      </c>
      <c r="E49" s="3109">
        <v>0</v>
      </c>
      <c r="F49" s="3097">
        <v>0</v>
      </c>
      <c r="G49" s="3097">
        <v>0</v>
      </c>
      <c r="H49" s="3110">
        <v>0</v>
      </c>
      <c r="I49" s="3110">
        <v>0</v>
      </c>
      <c r="J49" s="3098">
        <v>0</v>
      </c>
      <c r="K49" s="3084">
        <v>22</v>
      </c>
    </row>
    <row r="50" spans="2:12" ht="11.25" customHeight="1">
      <c r="B50" s="3091">
        <v>23</v>
      </c>
      <c r="C50" s="3092"/>
      <c r="D50" s="3093" t="s">
        <v>2371</v>
      </c>
      <c r="E50" s="3109">
        <v>0</v>
      </c>
      <c r="F50" s="3097">
        <v>0</v>
      </c>
      <c r="G50" s="3097">
        <v>0</v>
      </c>
      <c r="H50" s="3110">
        <v>0</v>
      </c>
      <c r="I50" s="3110">
        <v>0</v>
      </c>
      <c r="J50" s="3098">
        <v>0</v>
      </c>
      <c r="K50" s="3084">
        <v>23</v>
      </c>
    </row>
    <row r="51" spans="2:12" ht="14.25" customHeight="1">
      <c r="B51" s="3111">
        <v>24</v>
      </c>
      <c r="C51" s="3112" t="s">
        <v>294</v>
      </c>
      <c r="D51" s="3113" t="s">
        <v>2372</v>
      </c>
      <c r="E51" s="3114">
        <f t="shared" ref="E51:J51" si="1">SUM(E47:E50)</f>
        <v>0</v>
      </c>
      <c r="F51" s="3115">
        <f t="shared" si="1"/>
        <v>0</v>
      </c>
      <c r="G51" s="3116">
        <f t="shared" si="1"/>
        <v>0</v>
      </c>
      <c r="H51" s="3117">
        <f t="shared" si="1"/>
        <v>0</v>
      </c>
      <c r="I51" s="3115">
        <f t="shared" si="1"/>
        <v>0</v>
      </c>
      <c r="J51" s="3118">
        <f t="shared" si="1"/>
        <v>0</v>
      </c>
      <c r="K51" s="3084">
        <v>24</v>
      </c>
      <c r="L51" s="3119">
        <v>53</v>
      </c>
    </row>
    <row r="52" spans="2:12" ht="11.25" customHeight="1" thickBot="1">
      <c r="B52" s="3120">
        <v>25</v>
      </c>
      <c r="C52" s="3121"/>
      <c r="D52" s="3122" t="s">
        <v>2373</v>
      </c>
      <c r="E52" s="3123">
        <f t="shared" ref="E52:J52" si="2">E44+E51</f>
        <v>0</v>
      </c>
      <c r="F52" s="3124">
        <f t="shared" si="2"/>
        <v>17584</v>
      </c>
      <c r="G52" s="3124">
        <f t="shared" si="2"/>
        <v>51779</v>
      </c>
      <c r="H52" s="3124">
        <f t="shared" si="2"/>
        <v>39415</v>
      </c>
      <c r="I52" s="3124">
        <f t="shared" si="2"/>
        <v>11437</v>
      </c>
      <c r="J52" s="3125">
        <f t="shared" si="2"/>
        <v>42550</v>
      </c>
      <c r="K52" s="3126">
        <v>25</v>
      </c>
      <c r="L52" s="3119"/>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1:L20"/>
    <mergeCell ref="L51:L52"/>
  </mergeCells>
  <printOptions horizontalCentered="1" verticalCentered="1" gridLinesSet="0"/>
  <pageMargins left="0.5" right="0.3" top="0.5" bottom="0.5" header="0.5" footer="0.5"/>
  <pageSetup orientation="landscape" horizontalDpi="4294967293" verticalDpi="300" r:id="rId1"/>
  <headerFooter alignWithMargins="0"/>
  <drawing r:id="rId2"/>
</worksheet>
</file>

<file path=xl/worksheets/sheet60.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885" customWidth="1"/>
    <col min="2" max="2" width="66.08984375" style="885" customWidth="1"/>
    <col min="3" max="3" width="19.1796875" style="885" customWidth="1"/>
    <col min="4" max="16384" width="9.81640625" style="885"/>
  </cols>
  <sheetData>
    <row r="1" spans="1:3" s="3130" customFormat="1" ht="12" thickBot="1">
      <c r="A1" s="2565">
        <v>54</v>
      </c>
      <c r="B1" s="3128"/>
      <c r="C1" s="3129" t="s">
        <v>1865</v>
      </c>
    </row>
    <row r="2" spans="1:3" s="3130" customFormat="1" ht="30" customHeight="1">
      <c r="A2" s="2697" t="s">
        <v>1153</v>
      </c>
      <c r="B2" s="2698"/>
      <c r="C2" s="2699"/>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4"/>
      <c r="B49" s="895"/>
      <c r="C49" s="896"/>
    </row>
    <row r="50" spans="1:3">
      <c r="A50" s="898"/>
      <c r="B50" s="895"/>
      <c r="C50" s="896"/>
    </row>
    <row r="51" spans="1:3">
      <c r="A51" s="894"/>
      <c r="B51" s="895"/>
      <c r="C51" s="896"/>
    </row>
    <row r="52" spans="1:3">
      <c r="A52" s="894"/>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0" customHeight="1">
      <c r="A60" s="899"/>
      <c r="B60" s="900"/>
      <c r="C60" s="901"/>
    </row>
    <row r="61" spans="1:3" ht="40" customHeight="1">
      <c r="A61" s="903"/>
      <c r="B61" s="904"/>
      <c r="C61" s="905"/>
    </row>
    <row r="62" spans="1:3" ht="60" customHeight="1" thickBot="1">
      <c r="A62" s="906"/>
      <c r="B62" s="907"/>
      <c r="C62" s="908"/>
    </row>
    <row r="63" spans="1:3" s="3130" customFormat="1" ht="15" customHeight="1">
      <c r="A63" s="2565"/>
      <c r="B63" s="3131"/>
      <c r="C63" s="3131" t="s">
        <v>195</v>
      </c>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5" right="0.5" top="0.5" bottom="0.5" header="0" footer="0"/>
  <pageSetup scale="93" orientation="portrait" horizontalDpi="4294967293" verticalDpi="300" r:id="rId1"/>
  <headerFooter alignWithMargins="0"/>
</worksheet>
</file>

<file path=xl/worksheets/sheet61.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T181"/>
  <sheetViews>
    <sheetView showGridLines="0" workbookViewId="0"/>
  </sheetViews>
  <sheetFormatPr defaultColWidth="12" defaultRowHeight="10.5"/>
  <cols>
    <col min="1" max="1" width="2.1796875" style="3135" customWidth="1"/>
    <col min="2" max="2" width="4.6328125" style="3135" customWidth="1"/>
    <col min="3" max="3" width="8.26953125" style="3135" customWidth="1"/>
    <col min="4" max="4" width="37.7265625" style="3135" customWidth="1"/>
    <col min="5" max="5" width="12" style="3135" customWidth="1"/>
    <col min="6" max="6" width="5.81640625" style="3135" customWidth="1"/>
    <col min="7" max="7" width="9.36328125" style="3135" customWidth="1"/>
    <col min="8" max="8" width="5.81640625" style="3135" customWidth="1"/>
    <col min="9" max="9" width="2.81640625" style="3135" customWidth="1"/>
    <col min="10" max="10" width="12" style="3135" customWidth="1"/>
    <col min="11" max="16384" width="12" style="3135"/>
  </cols>
  <sheetData>
    <row r="1" spans="1:16" ht="11.25" customHeight="1" thickBot="1">
      <c r="A1" s="3132" t="s">
        <v>1865</v>
      </c>
      <c r="B1" s="3133"/>
      <c r="C1" s="3133"/>
      <c r="D1" s="3133"/>
      <c r="E1" s="3133"/>
      <c r="F1" s="3133"/>
      <c r="G1" s="3133"/>
      <c r="H1" s="3133"/>
      <c r="I1" s="3134">
        <v>55</v>
      </c>
    </row>
    <row r="2" spans="1:16" ht="15.75" customHeight="1">
      <c r="A2" s="3136" t="s">
        <v>2374</v>
      </c>
      <c r="B2" s="3137"/>
      <c r="C2" s="3137"/>
      <c r="D2" s="3138"/>
      <c r="E2" s="3137"/>
      <c r="F2" s="3137"/>
      <c r="G2" s="3137"/>
      <c r="H2" s="3137"/>
      <c r="I2" s="3139"/>
    </row>
    <row r="3" spans="1:16" ht="7.5" customHeight="1">
      <c r="A3" s="3140"/>
      <c r="B3" s="3141"/>
      <c r="C3" s="3141"/>
      <c r="D3" s="3142"/>
      <c r="E3" s="3141"/>
      <c r="F3" s="3141"/>
      <c r="G3" s="3141"/>
      <c r="H3" s="3141"/>
      <c r="I3" s="3143"/>
    </row>
    <row r="4" spans="1:16" ht="10.5" customHeight="1">
      <c r="A4" s="3144"/>
      <c r="B4" s="3145" t="s">
        <v>2375</v>
      </c>
      <c r="C4" s="3141"/>
      <c r="D4" s="3141"/>
      <c r="E4" s="3141" t="s">
        <v>1200</v>
      </c>
      <c r="F4" s="3141"/>
      <c r="G4" s="3141"/>
      <c r="H4" s="3141"/>
      <c r="I4" s="3146"/>
      <c r="K4" s="3147"/>
    </row>
    <row r="5" spans="1:16" ht="10.5" customHeight="1">
      <c r="A5" s="3144"/>
      <c r="B5" s="3145"/>
      <c r="C5" s="3141"/>
      <c r="D5" s="3141"/>
      <c r="E5" s="3141"/>
      <c r="F5" s="3141"/>
      <c r="G5" s="3141"/>
      <c r="H5" s="3141"/>
      <c r="I5" s="3146"/>
      <c r="K5" s="3147"/>
    </row>
    <row r="6" spans="1:16" ht="7.5" customHeight="1">
      <c r="A6" s="3148"/>
      <c r="B6" s="3141"/>
      <c r="C6" s="3141"/>
      <c r="D6" s="3141"/>
      <c r="E6" s="3141"/>
      <c r="F6" s="3141"/>
      <c r="G6" s="3141"/>
      <c r="H6" s="3141"/>
      <c r="I6" s="3143"/>
      <c r="J6" s="3147"/>
      <c r="K6" s="3149"/>
      <c r="L6" s="3149"/>
      <c r="M6" s="3149"/>
      <c r="N6" s="3149"/>
      <c r="O6" s="3149"/>
      <c r="P6" s="3149"/>
    </row>
    <row r="7" spans="1:16" ht="10.5" customHeight="1">
      <c r="A7" s="3144"/>
      <c r="B7" s="3145" t="s">
        <v>2376</v>
      </c>
      <c r="C7" s="3141"/>
      <c r="D7" s="3141"/>
      <c r="E7" s="3141"/>
      <c r="F7" s="3141"/>
      <c r="G7" s="3141"/>
      <c r="H7" s="3141"/>
      <c r="I7" s="3146"/>
      <c r="J7" s="3149"/>
      <c r="K7" s="3149"/>
      <c r="L7" s="3149"/>
      <c r="M7" s="3149"/>
      <c r="N7" s="3149"/>
      <c r="O7" s="3149"/>
      <c r="P7" s="3149"/>
    </row>
    <row r="8" spans="1:16" ht="10.5" customHeight="1">
      <c r="A8" s="3144"/>
      <c r="B8" s="3145" t="s">
        <v>2377</v>
      </c>
      <c r="C8" s="3141"/>
      <c r="D8" s="3141"/>
      <c r="E8" s="3141"/>
      <c r="F8" s="3141"/>
      <c r="G8" s="3141"/>
      <c r="H8" s="3141"/>
      <c r="I8" s="3146"/>
      <c r="J8" s="3149"/>
      <c r="K8" s="3149"/>
      <c r="L8" s="3149"/>
      <c r="M8" s="3149"/>
      <c r="N8" s="3149"/>
      <c r="O8" s="3149"/>
      <c r="P8" s="3149"/>
    </row>
    <row r="9" spans="1:16" ht="10.5" customHeight="1">
      <c r="A9" s="3144"/>
      <c r="B9" s="3145"/>
      <c r="C9" s="3141"/>
      <c r="D9" s="3141"/>
      <c r="E9" s="3141"/>
      <c r="F9" s="3141"/>
      <c r="G9" s="3141"/>
      <c r="H9" s="3141"/>
      <c r="I9" s="3146"/>
      <c r="J9" s="3149"/>
      <c r="K9" s="3149"/>
      <c r="L9" s="3149"/>
      <c r="M9" s="3149"/>
      <c r="N9" s="3149"/>
      <c r="O9" s="3149"/>
      <c r="P9" s="3149"/>
    </row>
    <row r="10" spans="1:16" ht="8.15" customHeight="1">
      <c r="A10" s="3144"/>
      <c r="B10" s="3141"/>
      <c r="C10" s="3141"/>
      <c r="D10" s="3141"/>
      <c r="E10" s="3141"/>
      <c r="F10" s="3141"/>
      <c r="G10" s="3141"/>
      <c r="H10" s="3141"/>
      <c r="I10" s="3146"/>
      <c r="J10" s="3149"/>
      <c r="K10" s="3149"/>
      <c r="L10" s="3149"/>
      <c r="M10" s="3149"/>
      <c r="N10" s="3149"/>
      <c r="O10" s="3149"/>
      <c r="P10" s="3149"/>
    </row>
    <row r="11" spans="1:16" ht="10.5" customHeight="1">
      <c r="A11" s="3144"/>
      <c r="B11" s="3145" t="s">
        <v>2378</v>
      </c>
      <c r="C11" s="3141"/>
      <c r="D11" s="3141"/>
      <c r="E11" s="3141"/>
      <c r="F11" s="3141"/>
      <c r="G11" s="3141"/>
      <c r="H11" s="3141"/>
      <c r="I11" s="3146"/>
      <c r="J11" s="3147"/>
      <c r="K11" s="3149"/>
      <c r="L11" s="3149"/>
      <c r="M11" s="3149"/>
      <c r="N11" s="3149"/>
      <c r="O11" s="3149"/>
      <c r="P11" s="3149"/>
    </row>
    <row r="12" spans="1:16" ht="8.15" customHeight="1">
      <c r="A12" s="3144"/>
      <c r="B12" s="3141"/>
      <c r="C12" s="3141"/>
      <c r="D12" s="3141"/>
      <c r="E12" s="3141"/>
      <c r="F12" s="3141"/>
      <c r="G12" s="3141"/>
      <c r="H12" s="3141"/>
      <c r="I12" s="3146"/>
      <c r="J12" s="3147"/>
      <c r="K12" s="3149"/>
      <c r="L12" s="3149"/>
      <c r="M12" s="3149"/>
      <c r="N12" s="3149"/>
      <c r="O12" s="3149"/>
      <c r="P12" s="3149"/>
    </row>
    <row r="13" spans="1:16" ht="10.5" customHeight="1">
      <c r="A13" s="3144"/>
      <c r="B13" s="3145" t="s">
        <v>2379</v>
      </c>
      <c r="C13" s="3141"/>
      <c r="D13" s="3141"/>
      <c r="E13" s="3141"/>
      <c r="F13" s="3141"/>
      <c r="G13" s="3141"/>
      <c r="H13" s="3141"/>
      <c r="I13" s="3146"/>
      <c r="J13" s="3147"/>
      <c r="K13" s="3149"/>
      <c r="L13" s="3149"/>
      <c r="M13" s="3149"/>
      <c r="N13" s="3149"/>
      <c r="O13" s="3149"/>
      <c r="P13" s="3149"/>
    </row>
    <row r="14" spans="1:16" ht="8.15" customHeight="1">
      <c r="A14" s="3144"/>
      <c r="B14" s="3141"/>
      <c r="C14" s="3141"/>
      <c r="D14" s="3141"/>
      <c r="E14" s="3141"/>
      <c r="F14" s="3141"/>
      <c r="G14" s="3141"/>
      <c r="H14" s="3141"/>
      <c r="I14" s="3146"/>
      <c r="J14" s="3147"/>
      <c r="K14" s="3149"/>
      <c r="L14" s="3149"/>
      <c r="M14" s="3149"/>
      <c r="N14" s="3149"/>
      <c r="O14" s="3149"/>
      <c r="P14" s="3149"/>
    </row>
    <row r="15" spans="1:16" ht="10.5" customHeight="1">
      <c r="A15" s="3144"/>
      <c r="B15" s="3145" t="s">
        <v>2380</v>
      </c>
      <c r="C15" s="3141"/>
      <c r="D15" s="3141"/>
      <c r="E15" s="3141"/>
      <c r="F15" s="3141"/>
      <c r="G15" s="3141"/>
      <c r="H15" s="3141"/>
      <c r="I15" s="3146"/>
      <c r="J15" s="3147"/>
      <c r="K15" s="3149"/>
      <c r="L15" s="3149"/>
      <c r="M15" s="3149"/>
      <c r="N15" s="3149"/>
      <c r="O15" s="3149"/>
      <c r="P15" s="3149"/>
    </row>
    <row r="16" spans="1:16" ht="10.5" customHeight="1">
      <c r="A16" s="3144"/>
      <c r="B16" s="3145" t="s">
        <v>2381</v>
      </c>
      <c r="C16" s="3141"/>
      <c r="D16" s="3141"/>
      <c r="E16" s="3141"/>
      <c r="F16" s="3141"/>
      <c r="G16" s="3141"/>
      <c r="H16" s="3141"/>
      <c r="I16" s="3146"/>
      <c r="J16" s="3147"/>
      <c r="K16" s="3149"/>
      <c r="L16" s="3149"/>
      <c r="M16" s="3149"/>
      <c r="N16" s="3149"/>
      <c r="O16" s="3149"/>
      <c r="P16" s="3149"/>
    </row>
    <row r="17" spans="1:16" ht="8.15" customHeight="1">
      <c r="A17" s="3144"/>
      <c r="B17" s="3141"/>
      <c r="C17" s="3141"/>
      <c r="D17" s="3141"/>
      <c r="E17" s="3141"/>
      <c r="F17" s="3141"/>
      <c r="G17" s="3141"/>
      <c r="H17" s="3141"/>
      <c r="I17" s="3146"/>
      <c r="J17" s="3147"/>
      <c r="K17" s="3147"/>
      <c r="L17" s="3149"/>
      <c r="M17" s="3149"/>
      <c r="N17" s="3149"/>
      <c r="O17" s="3149"/>
      <c r="P17" s="3149"/>
    </row>
    <row r="18" spans="1:16" ht="10.5" customHeight="1">
      <c r="A18" s="3144"/>
      <c r="B18" s="3145" t="s">
        <v>2382</v>
      </c>
      <c r="C18" s="3141"/>
      <c r="D18" s="3141"/>
      <c r="E18" s="3141"/>
      <c r="F18" s="3141"/>
      <c r="G18" s="3141"/>
      <c r="H18" s="3141"/>
      <c r="I18" s="3146"/>
      <c r="J18" s="3147"/>
      <c r="K18" s="3149"/>
      <c r="L18" s="3149"/>
      <c r="M18" s="3149"/>
      <c r="N18" s="3149"/>
      <c r="O18" s="3149"/>
      <c r="P18" s="3149"/>
    </row>
    <row r="19" spans="1:16" ht="10.5" customHeight="1">
      <c r="A19" s="3144"/>
      <c r="B19" s="3145" t="s">
        <v>2383</v>
      </c>
      <c r="C19" s="3141"/>
      <c r="D19" s="3141"/>
      <c r="E19" s="3141"/>
      <c r="F19" s="3141"/>
      <c r="G19" s="3141"/>
      <c r="H19" s="3141"/>
      <c r="I19" s="3146"/>
      <c r="J19" s="3147"/>
      <c r="K19" s="3149"/>
      <c r="L19" s="3149"/>
      <c r="M19" s="3149"/>
      <c r="N19" s="3149"/>
      <c r="O19" s="3149"/>
      <c r="P19" s="3149"/>
    </row>
    <row r="20" spans="1:16" ht="8.15" customHeight="1">
      <c r="A20" s="3144"/>
      <c r="B20" s="3141"/>
      <c r="C20" s="3141"/>
      <c r="D20" s="3141"/>
      <c r="E20" s="3141"/>
      <c r="F20" s="3141"/>
      <c r="G20" s="3141"/>
      <c r="H20" s="3141"/>
      <c r="I20" s="3146"/>
      <c r="J20" s="3147"/>
    </row>
    <row r="21" spans="1:16" ht="10.5" customHeight="1">
      <c r="A21" s="3144"/>
      <c r="B21" s="3145" t="s">
        <v>2384</v>
      </c>
      <c r="C21" s="3141"/>
      <c r="D21" s="3141"/>
      <c r="E21" s="3141"/>
      <c r="F21" s="3141"/>
      <c r="G21" s="3141"/>
      <c r="H21" s="3141"/>
      <c r="I21" s="3146"/>
      <c r="J21" s="3147"/>
    </row>
    <row r="22" spans="1:16" ht="10.5" customHeight="1">
      <c r="A22" s="3144"/>
      <c r="B22" s="3145" t="s">
        <v>2385</v>
      </c>
      <c r="C22" s="3141"/>
      <c r="D22" s="3141"/>
      <c r="E22" s="3141"/>
      <c r="F22" s="3141"/>
      <c r="G22" s="3141"/>
      <c r="H22" s="3141"/>
      <c r="I22" s="3146"/>
      <c r="J22" s="3147"/>
    </row>
    <row r="23" spans="1:16" ht="10.5" customHeight="1">
      <c r="A23" s="3144"/>
      <c r="B23" s="3145" t="s">
        <v>2386</v>
      </c>
      <c r="C23" s="3141"/>
      <c r="D23" s="3141"/>
      <c r="E23" s="3141"/>
      <c r="F23" s="3141"/>
      <c r="G23" s="3141"/>
      <c r="H23" s="3141"/>
      <c r="I23" s="3146"/>
      <c r="J23" s="3147"/>
    </row>
    <row r="24" spans="1:16" ht="10.5" customHeight="1">
      <c r="A24" s="3144"/>
      <c r="B24" s="3145" t="s">
        <v>2387</v>
      </c>
      <c r="C24" s="3141"/>
      <c r="D24" s="3141"/>
      <c r="E24" s="3141"/>
      <c r="F24" s="3141"/>
      <c r="G24" s="3141"/>
      <c r="H24" s="3141"/>
      <c r="I24" s="3146"/>
      <c r="J24" s="3149"/>
    </row>
    <row r="25" spans="1:16" ht="8.15" customHeight="1">
      <c r="A25" s="3144"/>
      <c r="B25" s="3141"/>
      <c r="C25" s="3141"/>
      <c r="D25" s="3141"/>
      <c r="E25" s="3141"/>
      <c r="F25" s="3141"/>
      <c r="G25" s="3141"/>
      <c r="H25" s="3141"/>
      <c r="I25" s="3146"/>
      <c r="J25" s="3147"/>
    </row>
    <row r="26" spans="1:16" ht="10.5" customHeight="1">
      <c r="A26" s="3144"/>
      <c r="B26" s="3145" t="s">
        <v>2388</v>
      </c>
      <c r="C26" s="3141"/>
      <c r="D26" s="3141"/>
      <c r="E26" s="3141"/>
      <c r="F26" s="3141"/>
      <c r="G26" s="3141"/>
      <c r="H26" s="3141"/>
      <c r="I26" s="3146"/>
      <c r="J26" s="3147"/>
    </row>
    <row r="27" spans="1:16" ht="8.15" customHeight="1">
      <c r="A27" s="3144"/>
      <c r="B27" s="3141"/>
      <c r="C27" s="3141"/>
      <c r="D27" s="3141"/>
      <c r="E27" s="3141"/>
      <c r="F27" s="3141"/>
      <c r="G27" s="3141"/>
      <c r="H27" s="3141"/>
      <c r="I27" s="3146"/>
      <c r="J27" s="3149"/>
    </row>
    <row r="28" spans="1:16" ht="10.5" customHeight="1">
      <c r="A28" s="3144"/>
      <c r="B28" s="3145" t="s">
        <v>2389</v>
      </c>
      <c r="C28" s="3141"/>
      <c r="D28" s="3141"/>
      <c r="E28" s="3150"/>
      <c r="F28" s="3150"/>
      <c r="G28" s="3141"/>
      <c r="H28" s="3150"/>
      <c r="I28" s="3146"/>
      <c r="J28" s="3147"/>
    </row>
    <row r="29" spans="1:16" ht="10.5" customHeight="1">
      <c r="A29" s="3144"/>
      <c r="B29" s="3145" t="s">
        <v>2390</v>
      </c>
      <c r="C29" s="3141"/>
      <c r="D29" s="3141"/>
      <c r="E29" s="3150"/>
      <c r="F29" s="3150"/>
      <c r="G29" s="3141"/>
      <c r="H29" s="3150"/>
      <c r="I29" s="3146"/>
      <c r="J29" s="3149"/>
    </row>
    <row r="30" spans="1:16" ht="10.5" customHeight="1">
      <c r="A30" s="3144"/>
      <c r="B30" s="3145"/>
      <c r="C30" s="3141"/>
      <c r="D30" s="3141"/>
      <c r="E30" s="3150"/>
      <c r="F30" s="3150"/>
      <c r="G30" s="3141"/>
      <c r="H30" s="3150"/>
      <c r="I30" s="3146"/>
      <c r="J30" s="3149"/>
    </row>
    <row r="31" spans="1:16" ht="8.15" customHeight="1">
      <c r="A31" s="3144"/>
      <c r="B31" s="3141"/>
      <c r="C31" s="3141"/>
      <c r="D31" s="3141"/>
      <c r="E31" s="3150"/>
      <c r="F31" s="3150"/>
      <c r="G31" s="3141"/>
      <c r="H31" s="3150"/>
      <c r="I31" s="3146"/>
      <c r="J31" s="3149"/>
    </row>
    <row r="32" spans="1:16" ht="10.5" customHeight="1">
      <c r="A32" s="3144"/>
      <c r="B32" s="3145" t="s">
        <v>2391</v>
      </c>
      <c r="C32" s="3141"/>
      <c r="D32" s="3141"/>
      <c r="E32" s="3150"/>
      <c r="F32" s="3150"/>
      <c r="G32" s="3141"/>
      <c r="H32" s="3150"/>
      <c r="I32" s="3146"/>
      <c r="J32" s="3149"/>
    </row>
    <row r="33" spans="1:10" ht="10.5" customHeight="1">
      <c r="A33" s="3144"/>
      <c r="B33" s="3145" t="s">
        <v>2392</v>
      </c>
      <c r="C33" s="3141"/>
      <c r="D33" s="3141"/>
      <c r="E33" s="3141"/>
      <c r="F33" s="3141"/>
      <c r="G33" s="3141"/>
      <c r="H33" s="3141"/>
      <c r="I33" s="3146"/>
      <c r="J33" s="3149"/>
    </row>
    <row r="34" spans="1:10" ht="8.15" customHeight="1">
      <c r="A34" s="3144"/>
      <c r="B34" s="3141"/>
      <c r="C34" s="3141"/>
      <c r="D34" s="3141"/>
      <c r="E34" s="3141"/>
      <c r="F34" s="3141"/>
      <c r="G34" s="3141"/>
      <c r="H34" s="3141"/>
      <c r="I34" s="3146"/>
      <c r="J34" s="3147"/>
    </row>
    <row r="35" spans="1:10" ht="10.5" customHeight="1">
      <c r="A35" s="3144"/>
      <c r="B35" s="3145" t="s">
        <v>2393</v>
      </c>
      <c r="C35" s="3141"/>
      <c r="D35" s="3141"/>
      <c r="E35" s="3141"/>
      <c r="F35" s="3141"/>
      <c r="G35" s="3141"/>
      <c r="H35" s="3141"/>
      <c r="I35" s="3146"/>
      <c r="J35" s="3147"/>
    </row>
    <row r="36" spans="1:10" ht="8.15" customHeight="1">
      <c r="A36" s="3144"/>
      <c r="B36" s="3141"/>
      <c r="C36" s="3141"/>
      <c r="D36" s="3141"/>
      <c r="E36" s="3141"/>
      <c r="F36" s="3141"/>
      <c r="G36" s="3141"/>
      <c r="H36" s="3141"/>
      <c r="I36" s="3146"/>
      <c r="J36" s="3147"/>
    </row>
    <row r="37" spans="1:10" ht="10.5" customHeight="1">
      <c r="A37" s="3144"/>
      <c r="B37" s="3145" t="s">
        <v>2394</v>
      </c>
      <c r="C37" s="3141"/>
      <c r="D37" s="3141"/>
      <c r="E37" s="3141"/>
      <c r="F37" s="3141"/>
      <c r="G37" s="3141"/>
      <c r="H37" s="3141"/>
      <c r="I37" s="3146"/>
      <c r="J37" s="3149"/>
    </row>
    <row r="38" spans="1:10" ht="8.15" customHeight="1">
      <c r="A38" s="3144"/>
      <c r="B38" s="3141"/>
      <c r="C38" s="3141"/>
      <c r="D38" s="3141"/>
      <c r="E38" s="3141"/>
      <c r="F38" s="3141"/>
      <c r="G38" s="3141"/>
      <c r="H38" s="3141"/>
      <c r="I38" s="3146"/>
      <c r="J38" s="3149"/>
    </row>
    <row r="39" spans="1:10" ht="10.5" customHeight="1">
      <c r="A39" s="3144"/>
      <c r="B39" s="3145" t="s">
        <v>2395</v>
      </c>
      <c r="C39" s="3141"/>
      <c r="D39" s="3141"/>
      <c r="E39" s="3141"/>
      <c r="F39" s="3141"/>
      <c r="G39" s="3141"/>
      <c r="H39" s="3141"/>
      <c r="I39" s="3146"/>
      <c r="J39" s="3147"/>
    </row>
    <row r="40" spans="1:10" ht="8.15" customHeight="1">
      <c r="A40" s="3144"/>
      <c r="B40" s="3141"/>
      <c r="C40" s="3141"/>
      <c r="D40" s="3141"/>
      <c r="E40" s="3141"/>
      <c r="F40" s="3141"/>
      <c r="G40" s="3141"/>
      <c r="H40" s="3141"/>
      <c r="I40" s="3146"/>
      <c r="J40" s="3149"/>
    </row>
    <row r="41" spans="1:10" ht="10.5" customHeight="1">
      <c r="A41" s="3144"/>
      <c r="B41" s="3145" t="s">
        <v>2396</v>
      </c>
      <c r="C41" s="3141"/>
      <c r="D41" s="3141"/>
      <c r="E41" s="3141"/>
      <c r="F41" s="3141"/>
      <c r="G41" s="3141"/>
      <c r="H41" s="3141"/>
      <c r="I41" s="3146"/>
      <c r="J41" s="3147"/>
    </row>
    <row r="42" spans="1:10" ht="10.5" customHeight="1">
      <c r="A42" s="3144"/>
      <c r="B42" s="3145" t="s">
        <v>2385</v>
      </c>
      <c r="C42" s="3141"/>
      <c r="D42" s="3141"/>
      <c r="E42" s="3141"/>
      <c r="F42" s="3141"/>
      <c r="G42" s="3141"/>
      <c r="H42" s="3150"/>
      <c r="I42" s="3146"/>
      <c r="J42" s="3147"/>
    </row>
    <row r="43" spans="1:10" ht="10.5" customHeight="1">
      <c r="A43" s="3144"/>
      <c r="B43" s="3145" t="s">
        <v>2397</v>
      </c>
      <c r="C43" s="3141"/>
      <c r="D43" s="3141"/>
      <c r="E43" s="3141"/>
      <c r="F43" s="3141"/>
      <c r="G43" s="3141"/>
      <c r="H43" s="3150"/>
      <c r="I43" s="3146"/>
      <c r="J43" s="3149"/>
    </row>
    <row r="44" spans="1:10" ht="10.5" customHeight="1">
      <c r="A44" s="3144"/>
      <c r="B44" s="3145"/>
      <c r="C44" s="3141"/>
      <c r="D44" s="3141"/>
      <c r="E44" s="3141"/>
      <c r="F44" s="3141"/>
      <c r="G44" s="3141"/>
      <c r="H44" s="3150"/>
      <c r="I44" s="3146"/>
      <c r="J44" s="3149"/>
    </row>
    <row r="45" spans="1:10" ht="8.15" customHeight="1">
      <c r="A45" s="3144"/>
      <c r="B45" s="3141"/>
      <c r="C45" s="3141"/>
      <c r="D45" s="3141"/>
      <c r="E45" s="3141"/>
      <c r="F45" s="3141"/>
      <c r="G45" s="3141"/>
      <c r="H45" s="3150"/>
      <c r="I45" s="3146"/>
      <c r="J45" s="3149"/>
    </row>
    <row r="46" spans="1:10" ht="10.5" customHeight="1">
      <c r="A46" s="3144"/>
      <c r="B46" s="3145" t="s">
        <v>2398</v>
      </c>
      <c r="C46" s="3141"/>
      <c r="D46" s="3141"/>
      <c r="E46" s="3141"/>
      <c r="F46" s="3141"/>
      <c r="G46" s="3141"/>
      <c r="H46" s="3150"/>
      <c r="I46" s="3146"/>
      <c r="J46" s="3149"/>
    </row>
    <row r="47" spans="1:10" ht="10.5" customHeight="1">
      <c r="A47" s="3144"/>
      <c r="B47" s="3145" t="s">
        <v>2399</v>
      </c>
      <c r="C47" s="3141"/>
      <c r="D47" s="3141"/>
      <c r="E47" s="3141"/>
      <c r="F47" s="3141"/>
      <c r="G47" s="3141"/>
      <c r="H47" s="3150"/>
      <c r="I47" s="3146"/>
      <c r="J47" s="3149"/>
    </row>
    <row r="48" spans="1:10" ht="10.5" customHeight="1">
      <c r="A48" s="3144"/>
      <c r="B48" s="3145" t="s">
        <v>2400</v>
      </c>
      <c r="C48" s="3141"/>
      <c r="D48" s="3141"/>
      <c r="E48" s="3141"/>
      <c r="F48" s="3141"/>
      <c r="G48" s="3141"/>
      <c r="H48" s="3150"/>
      <c r="I48" s="3146"/>
      <c r="J48" s="3147"/>
    </row>
    <row r="49" spans="1:10" ht="10.5" customHeight="1">
      <c r="A49" s="3144"/>
      <c r="B49" s="3145"/>
      <c r="C49" s="3141"/>
      <c r="D49" s="3141"/>
      <c r="E49" s="3141"/>
      <c r="F49" s="3141"/>
      <c r="G49" s="3141"/>
      <c r="H49" s="3150"/>
      <c r="I49" s="3146"/>
      <c r="J49" s="3147"/>
    </row>
    <row r="50" spans="1:10" ht="8.15" customHeight="1">
      <c r="A50" s="3144"/>
      <c r="B50" s="3141"/>
      <c r="C50" s="3141"/>
      <c r="D50" s="3141"/>
      <c r="E50" s="3141"/>
      <c r="F50" s="3141"/>
      <c r="G50" s="3141"/>
      <c r="H50" s="3150"/>
      <c r="I50" s="3146"/>
      <c r="J50" s="3147"/>
    </row>
    <row r="51" spans="1:10" ht="10.5" customHeight="1">
      <c r="A51" s="3144"/>
      <c r="B51" s="3145" t="s">
        <v>2401</v>
      </c>
      <c r="C51" s="3141"/>
      <c r="D51" s="3141"/>
      <c r="E51" s="3141"/>
      <c r="F51" s="3141"/>
      <c r="G51" s="3141"/>
      <c r="H51" s="3150"/>
      <c r="I51" s="3146"/>
      <c r="J51" s="3147"/>
    </row>
    <row r="52" spans="1:10" ht="8.15" customHeight="1">
      <c r="A52" s="3144"/>
      <c r="B52" s="3141"/>
      <c r="C52" s="3141"/>
      <c r="D52" s="3141"/>
      <c r="E52" s="3141"/>
      <c r="F52" s="3141"/>
      <c r="G52" s="3141"/>
      <c r="H52" s="3150"/>
      <c r="I52" s="3146"/>
      <c r="J52" s="3147"/>
    </row>
    <row r="53" spans="1:10" ht="10.5" customHeight="1">
      <c r="A53" s="3144"/>
      <c r="B53" s="3145" t="s">
        <v>2402</v>
      </c>
      <c r="C53" s="3141"/>
      <c r="D53" s="3141"/>
      <c r="E53" s="3141"/>
      <c r="F53" s="3141"/>
      <c r="G53" s="3141"/>
      <c r="H53" s="3150"/>
      <c r="I53" s="3146"/>
      <c r="J53" s="3147"/>
    </row>
    <row r="54" spans="1:10" ht="8.15" customHeight="1">
      <c r="A54" s="3144"/>
      <c r="B54" s="3141"/>
      <c r="C54" s="3141"/>
      <c r="D54" s="3141"/>
      <c r="E54" s="3141"/>
      <c r="F54" s="3141"/>
      <c r="G54" s="3141"/>
      <c r="H54" s="3141"/>
      <c r="I54" s="3146"/>
      <c r="J54" s="3147"/>
    </row>
    <row r="55" spans="1:10" ht="10.5" customHeight="1">
      <c r="A55" s="3144"/>
      <c r="B55" s="3145" t="s">
        <v>2403</v>
      </c>
      <c r="C55" s="3141"/>
      <c r="D55" s="3141"/>
      <c r="E55" s="3141"/>
      <c r="F55" s="3141"/>
      <c r="G55" s="3141"/>
      <c r="H55" s="3141"/>
      <c r="I55" s="3146"/>
      <c r="J55" s="3147"/>
    </row>
    <row r="56" spans="1:10" ht="10.5" customHeight="1">
      <c r="A56" s="3144"/>
      <c r="B56" s="3145" t="s">
        <v>2404</v>
      </c>
      <c r="C56" s="3141"/>
      <c r="D56" s="3141"/>
      <c r="E56" s="3141"/>
      <c r="F56" s="3141"/>
      <c r="G56" s="3141"/>
      <c r="H56" s="3141"/>
      <c r="I56" s="3146"/>
      <c r="J56" s="3147"/>
    </row>
    <row r="57" spans="1:10" ht="8.15" customHeight="1">
      <c r="A57" s="3144"/>
      <c r="B57" s="3141"/>
      <c r="C57" s="3141"/>
      <c r="D57" s="3141"/>
      <c r="E57" s="3141"/>
      <c r="F57" s="3141"/>
      <c r="G57" s="3141"/>
      <c r="H57" s="3141"/>
      <c r="I57" s="3146"/>
      <c r="J57" s="3147"/>
    </row>
    <row r="58" spans="1:10" ht="10.5" customHeight="1">
      <c r="A58" s="3144"/>
      <c r="B58" s="3145" t="s">
        <v>2405</v>
      </c>
      <c r="C58" s="3141"/>
      <c r="D58" s="3141"/>
      <c r="E58" s="3141"/>
      <c r="F58" s="3141"/>
      <c r="G58" s="3141"/>
      <c r="H58" s="3141"/>
      <c r="I58" s="3146"/>
      <c r="J58" s="3149"/>
    </row>
    <row r="59" spans="1:10" ht="10.5" customHeight="1">
      <c r="A59" s="3144"/>
      <c r="B59" s="3145" t="s">
        <v>2406</v>
      </c>
      <c r="C59" s="3141"/>
      <c r="D59" s="3141"/>
      <c r="E59" s="3141"/>
      <c r="F59" s="3141"/>
      <c r="G59" s="3141"/>
      <c r="H59" s="3141"/>
      <c r="I59" s="3146"/>
      <c r="J59" s="3149"/>
    </row>
    <row r="60" spans="1:10" ht="10.5" customHeight="1">
      <c r="A60" s="3144"/>
      <c r="B60" s="3145" t="s">
        <v>2407</v>
      </c>
      <c r="C60" s="3141"/>
      <c r="D60" s="3141"/>
      <c r="E60" s="3141"/>
      <c r="F60" s="3141"/>
      <c r="G60" s="3141"/>
      <c r="H60" s="3141"/>
      <c r="I60" s="3146"/>
      <c r="J60" s="3149"/>
    </row>
    <row r="61" spans="1:10" ht="10.5" customHeight="1">
      <c r="A61" s="3144"/>
      <c r="B61" s="3145" t="s">
        <v>2408</v>
      </c>
      <c r="C61" s="3141"/>
      <c r="D61" s="3141"/>
      <c r="E61" s="3141"/>
      <c r="F61" s="3141"/>
      <c r="G61" s="3141"/>
      <c r="H61" s="3141"/>
      <c r="I61" s="3146"/>
      <c r="J61" s="3149"/>
    </row>
    <row r="62" spans="1:10" ht="10.5" customHeight="1">
      <c r="A62" s="3144"/>
      <c r="B62" s="3145"/>
      <c r="C62" s="3141"/>
      <c r="D62" s="3141"/>
      <c r="E62" s="3141"/>
      <c r="F62" s="3141"/>
      <c r="G62" s="3141"/>
      <c r="H62" s="3141"/>
      <c r="I62" s="3146"/>
      <c r="J62" s="3149"/>
    </row>
    <row r="63" spans="1:10" ht="8.15" customHeight="1">
      <c r="A63" s="3144"/>
      <c r="B63" s="3151"/>
      <c r="C63" s="3141"/>
      <c r="D63" s="3141"/>
      <c r="E63" s="3141"/>
      <c r="F63" s="3141"/>
      <c r="G63" s="3141"/>
      <c r="H63" s="3141"/>
      <c r="I63" s="3146"/>
      <c r="J63" s="3149"/>
    </row>
    <row r="64" spans="1:10" ht="10.5" customHeight="1">
      <c r="A64" s="3144"/>
      <c r="B64" s="3145" t="s">
        <v>2409</v>
      </c>
      <c r="C64" s="3141"/>
      <c r="D64" s="3141"/>
      <c r="E64" s="3141"/>
      <c r="F64" s="3141"/>
      <c r="G64" s="3141"/>
      <c r="H64" s="3141"/>
      <c r="I64" s="3146"/>
      <c r="J64" s="3149"/>
    </row>
    <row r="65" spans="1:10" ht="10.5" customHeight="1">
      <c r="A65" s="3144"/>
      <c r="B65" s="3145" t="s">
        <v>2410</v>
      </c>
      <c r="C65" s="3141"/>
      <c r="D65" s="3141"/>
      <c r="E65" s="3141"/>
      <c r="F65" s="3141"/>
      <c r="G65" s="3141"/>
      <c r="H65" s="3141"/>
      <c r="I65" s="3146"/>
      <c r="J65" s="3149"/>
    </row>
    <row r="66" spans="1:10" ht="10.5" customHeight="1">
      <c r="A66" s="3144"/>
      <c r="B66" s="3145" t="s">
        <v>2411</v>
      </c>
      <c r="C66" s="3141"/>
      <c r="D66" s="3141"/>
      <c r="E66" s="3141"/>
      <c r="F66" s="3141"/>
      <c r="G66" s="3141"/>
      <c r="H66" s="3141"/>
      <c r="I66" s="3146"/>
      <c r="J66" s="3149"/>
    </row>
    <row r="67" spans="1:10" ht="10.5" customHeight="1">
      <c r="A67" s="3144"/>
      <c r="B67" s="3145" t="s">
        <v>2412</v>
      </c>
      <c r="C67" s="3141"/>
      <c r="D67" s="3141"/>
      <c r="E67" s="3141"/>
      <c r="F67" s="3141"/>
      <c r="G67" s="3141"/>
      <c r="H67" s="3141"/>
      <c r="I67" s="3146"/>
      <c r="J67" s="3149"/>
    </row>
    <row r="68" spans="1:10" ht="8.15" customHeight="1">
      <c r="A68" s="3144"/>
      <c r="B68" s="3141"/>
      <c r="C68" s="3141"/>
      <c r="D68" s="3141"/>
      <c r="E68" s="3141"/>
      <c r="F68" s="3141"/>
      <c r="G68" s="3141"/>
      <c r="H68" s="3141"/>
      <c r="I68" s="3146"/>
      <c r="J68" s="3149"/>
    </row>
    <row r="69" spans="1:10" ht="10.5" customHeight="1">
      <c r="A69" s="3144"/>
      <c r="B69" s="3145" t="s">
        <v>2413</v>
      </c>
      <c r="C69" s="3141"/>
      <c r="D69" s="3141"/>
      <c r="E69" s="3141"/>
      <c r="F69" s="3141"/>
      <c r="G69" s="3141"/>
      <c r="H69" s="3141"/>
      <c r="I69" s="3146"/>
      <c r="J69" s="3149"/>
    </row>
    <row r="70" spans="1:10" ht="10.5" customHeight="1">
      <c r="A70" s="3144"/>
      <c r="B70" s="3145" t="s">
        <v>2414</v>
      </c>
      <c r="C70" s="3141"/>
      <c r="D70" s="3141"/>
      <c r="E70" s="3141"/>
      <c r="F70" s="3141"/>
      <c r="G70" s="3141"/>
      <c r="H70" s="3141"/>
      <c r="I70" s="3146"/>
      <c r="J70" s="3149"/>
    </row>
    <row r="71" spans="1:10" ht="8.15" customHeight="1">
      <c r="A71" s="3144"/>
      <c r="B71" s="3141"/>
      <c r="C71" s="3141"/>
      <c r="D71" s="3141"/>
      <c r="E71" s="3141"/>
      <c r="F71" s="3141"/>
      <c r="G71" s="3141"/>
      <c r="H71" s="3141"/>
      <c r="I71" s="3146"/>
      <c r="J71" s="3149"/>
    </row>
    <row r="72" spans="1:10" ht="10.5" customHeight="1">
      <c r="A72" s="3144"/>
      <c r="B72" s="3145" t="s">
        <v>2415</v>
      </c>
      <c r="C72" s="3141"/>
      <c r="D72" s="3141"/>
      <c r="E72" s="3141"/>
      <c r="F72" s="3141"/>
      <c r="G72" s="3141"/>
      <c r="H72" s="3141"/>
      <c r="I72" s="3146"/>
      <c r="J72" s="3149"/>
    </row>
    <row r="73" spans="1:10" ht="10.5" customHeight="1">
      <c r="A73" s="3144"/>
      <c r="B73" s="3145" t="s">
        <v>2416</v>
      </c>
      <c r="C73" s="3141"/>
      <c r="D73" s="3141"/>
      <c r="E73" s="3141"/>
      <c r="F73" s="3141"/>
      <c r="G73" s="3141"/>
      <c r="H73" s="3141"/>
      <c r="I73" s="3146"/>
      <c r="J73" s="3149"/>
    </row>
    <row r="74" spans="1:10" ht="10.5" customHeight="1">
      <c r="A74" s="3144"/>
      <c r="B74" s="3145"/>
      <c r="C74" s="3141"/>
      <c r="D74" s="3141"/>
      <c r="E74" s="3141"/>
      <c r="F74" s="3141"/>
      <c r="G74" s="3141"/>
      <c r="H74" s="3141"/>
      <c r="I74" s="3146"/>
      <c r="J74" s="3149"/>
    </row>
    <row r="75" spans="1:10" ht="8.15" customHeight="1">
      <c r="A75" s="3144"/>
      <c r="B75" s="3141"/>
      <c r="C75" s="3141"/>
      <c r="D75" s="3141"/>
      <c r="E75" s="3141"/>
      <c r="F75" s="3141"/>
      <c r="G75" s="3141"/>
      <c r="H75" s="3141"/>
      <c r="I75" s="3146"/>
      <c r="J75" s="3149"/>
    </row>
    <row r="76" spans="1:10" ht="10.5" customHeight="1">
      <c r="A76" s="3144"/>
      <c r="B76" s="3145" t="s">
        <v>2417</v>
      </c>
      <c r="C76" s="3141"/>
      <c r="D76" s="3141"/>
      <c r="E76" s="3141"/>
      <c r="F76" s="3141"/>
      <c r="G76" s="3141"/>
      <c r="H76" s="3141"/>
      <c r="I76" s="3146"/>
      <c r="J76" s="3149"/>
    </row>
    <row r="77" spans="1:10" ht="10.5" customHeight="1">
      <c r="A77" s="3144"/>
      <c r="B77" s="3145" t="s">
        <v>2418</v>
      </c>
      <c r="C77" s="3141"/>
      <c r="D77" s="3141"/>
      <c r="E77" s="3141"/>
      <c r="F77" s="3141"/>
      <c r="G77" s="3141"/>
      <c r="H77" s="3141"/>
      <c r="I77" s="3146"/>
      <c r="J77" s="3149"/>
    </row>
    <row r="78" spans="1:10" ht="10.5" customHeight="1">
      <c r="A78" s="3144"/>
      <c r="B78" s="3145" t="s">
        <v>2419</v>
      </c>
      <c r="C78" s="3141"/>
      <c r="D78" s="3141"/>
      <c r="E78" s="3141"/>
      <c r="F78" s="3141"/>
      <c r="G78" s="3141"/>
      <c r="H78" s="3141"/>
      <c r="I78" s="3146"/>
      <c r="J78" s="3149"/>
    </row>
    <row r="79" spans="1:10" ht="10.5" customHeight="1" thickBot="1">
      <c r="A79" s="3152"/>
      <c r="B79" s="3153"/>
      <c r="C79" s="3153"/>
      <c r="D79" s="3154"/>
      <c r="E79" s="3153"/>
      <c r="F79" s="3153"/>
      <c r="G79" s="3153"/>
      <c r="H79" s="3153"/>
      <c r="I79" s="3155"/>
    </row>
    <row r="80" spans="1:10" ht="11.25" customHeight="1">
      <c r="A80" s="3156" t="s">
        <v>195</v>
      </c>
      <c r="B80" s="3157"/>
      <c r="C80" s="3157"/>
      <c r="D80" s="3157"/>
      <c r="E80" s="3157"/>
      <c r="F80" s="3157"/>
      <c r="G80" s="3157"/>
      <c r="H80" s="3157"/>
      <c r="I80" s="3157"/>
    </row>
    <row r="81" spans="3:9" ht="9" customHeight="1">
      <c r="C81" s="3149"/>
      <c r="D81" s="3149"/>
      <c r="E81" s="3149"/>
      <c r="F81" s="3149"/>
      <c r="G81" s="3149"/>
      <c r="H81" s="3149"/>
      <c r="I81" s="3149"/>
    </row>
    <row r="82" spans="3:9" ht="9" customHeight="1">
      <c r="C82" s="3149"/>
      <c r="D82" s="3149"/>
      <c r="E82" s="3149"/>
      <c r="F82" s="3149"/>
      <c r="G82" s="3149"/>
      <c r="H82" s="3149"/>
      <c r="I82" s="3149"/>
    </row>
    <row r="83" spans="3:9" ht="9" customHeight="1">
      <c r="C83" s="3149"/>
      <c r="D83" s="3149"/>
      <c r="E83" s="3149"/>
      <c r="F83" s="3149"/>
      <c r="G83" s="3149"/>
      <c r="H83" s="3149"/>
      <c r="I83" s="3149"/>
    </row>
    <row r="84" spans="3:9" ht="9" customHeight="1">
      <c r="C84" s="3149"/>
      <c r="D84" s="3149"/>
      <c r="E84" s="3149"/>
      <c r="F84" s="3149"/>
      <c r="G84" s="3149"/>
      <c r="H84" s="3149"/>
      <c r="I84" s="3149"/>
    </row>
    <row r="85" spans="3:9" ht="9" customHeight="1">
      <c r="C85" s="3149"/>
      <c r="D85" s="3149"/>
      <c r="E85" s="3149"/>
      <c r="F85" s="3149"/>
      <c r="G85" s="3149"/>
      <c r="H85" s="3149"/>
      <c r="I85" s="3149"/>
    </row>
    <row r="86" spans="3:9" ht="9" customHeight="1">
      <c r="C86" s="3149"/>
      <c r="D86" s="3149"/>
      <c r="E86" s="3149"/>
      <c r="F86" s="3149"/>
      <c r="G86" s="3149"/>
      <c r="H86" s="3149"/>
      <c r="I86" s="3149"/>
    </row>
    <row r="87" spans="3:9" ht="9" customHeight="1">
      <c r="C87" s="3149"/>
      <c r="D87" s="3149"/>
      <c r="E87" s="3149"/>
      <c r="F87" s="3149"/>
      <c r="G87" s="3149"/>
      <c r="H87" s="3149"/>
      <c r="I87" s="3149"/>
    </row>
    <row r="88" spans="3:9" ht="9" customHeight="1">
      <c r="C88" s="3149"/>
      <c r="D88" s="3149"/>
      <c r="E88" s="3149"/>
      <c r="F88" s="3149"/>
      <c r="G88" s="3149"/>
      <c r="H88" s="3149"/>
      <c r="I88" s="3149"/>
    </row>
    <row r="89" spans="3:9" ht="9" customHeight="1">
      <c r="C89" s="3149"/>
      <c r="D89" s="3149"/>
      <c r="E89" s="3149"/>
      <c r="F89" s="3149"/>
      <c r="G89" s="3149"/>
      <c r="H89" s="3149"/>
      <c r="I89" s="3149"/>
    </row>
    <row r="90" spans="3:9" ht="9" customHeight="1">
      <c r="C90" s="3149"/>
      <c r="D90" s="3149"/>
      <c r="E90" s="3149"/>
      <c r="F90" s="3149"/>
      <c r="G90" s="3149"/>
      <c r="H90" s="3149"/>
      <c r="I90" s="3149"/>
    </row>
    <row r="91" spans="3:9" ht="9" customHeight="1">
      <c r="C91" s="3149"/>
      <c r="D91" s="3149"/>
      <c r="E91" s="3149"/>
      <c r="F91" s="3149"/>
      <c r="G91" s="3149"/>
      <c r="H91" s="3149"/>
      <c r="I91" s="3149"/>
    </row>
    <row r="92" spans="3:9" ht="9" customHeight="1">
      <c r="C92" s="3149"/>
      <c r="D92" s="3149"/>
      <c r="E92" s="3149"/>
      <c r="F92" s="3149"/>
      <c r="G92" s="3149"/>
      <c r="H92" s="3149"/>
      <c r="I92" s="3149"/>
    </row>
    <row r="93" spans="3:9" ht="9" customHeight="1">
      <c r="C93" s="3149"/>
      <c r="D93" s="3149"/>
      <c r="E93" s="3149"/>
      <c r="F93" s="3149"/>
      <c r="G93" s="3149"/>
      <c r="H93" s="3149"/>
      <c r="I93" s="3149"/>
    </row>
    <row r="94" spans="3:9" ht="9" customHeight="1">
      <c r="C94" s="3149"/>
      <c r="D94" s="3149"/>
      <c r="E94" s="3149"/>
      <c r="F94" s="3149"/>
      <c r="G94" s="3149"/>
      <c r="H94" s="3149"/>
      <c r="I94" s="3149"/>
    </row>
    <row r="95" spans="3:9" ht="9" customHeight="1">
      <c r="C95" s="3149"/>
      <c r="D95" s="3149"/>
      <c r="E95" s="3149"/>
      <c r="F95" s="3149"/>
      <c r="G95" s="3149"/>
      <c r="H95" s="3149"/>
      <c r="I95" s="3149"/>
    </row>
    <row r="96" spans="3:9" ht="9" customHeight="1">
      <c r="C96" s="3149"/>
      <c r="D96" s="3149"/>
      <c r="E96" s="3149"/>
      <c r="F96" s="3149"/>
      <c r="G96" s="3149"/>
      <c r="H96" s="3149"/>
      <c r="I96" s="3149"/>
    </row>
    <row r="97" spans="3:12" ht="9" customHeight="1">
      <c r="C97" s="3149"/>
      <c r="D97" s="3149"/>
      <c r="E97" s="3149"/>
      <c r="F97" s="3149"/>
      <c r="G97" s="3149"/>
      <c r="H97" s="3149"/>
      <c r="I97" s="3149"/>
    </row>
    <row r="98" spans="3:12" ht="9" customHeight="1">
      <c r="C98" s="3149"/>
      <c r="D98" s="3149"/>
      <c r="E98" s="3149"/>
      <c r="F98" s="3149"/>
      <c r="G98" s="3149"/>
      <c r="H98" s="3149"/>
      <c r="I98" s="3149"/>
    </row>
    <row r="99" spans="3:12" ht="9" customHeight="1">
      <c r="C99" s="3149"/>
      <c r="D99" s="3149"/>
      <c r="E99" s="3149"/>
      <c r="F99" s="3149"/>
      <c r="G99" s="3149"/>
      <c r="H99" s="3149"/>
      <c r="I99" s="3149"/>
    </row>
    <row r="100" spans="3:12">
      <c r="C100" s="3149"/>
      <c r="D100" s="3149"/>
      <c r="E100" s="3149"/>
      <c r="F100" s="3149"/>
      <c r="G100" s="3149"/>
      <c r="H100" s="3149"/>
      <c r="I100" s="3149"/>
    </row>
    <row r="101" spans="3:12">
      <c r="C101" s="3149"/>
      <c r="D101" s="3149"/>
      <c r="E101" s="3149"/>
      <c r="F101" s="3149"/>
      <c r="G101" s="3149"/>
      <c r="H101" s="3149"/>
      <c r="I101" s="3149"/>
    </row>
    <row r="102" spans="3:12">
      <c r="K102" s="3158"/>
      <c r="L102" s="3158"/>
    </row>
    <row r="103" spans="3:12">
      <c r="L103" s="3158"/>
    </row>
    <row r="104" spans="3:12">
      <c r="L104" s="3158"/>
    </row>
    <row r="105" spans="3:12">
      <c r="L105" s="3158"/>
    </row>
    <row r="106" spans="3:12">
      <c r="K106" s="3158"/>
      <c r="L106" s="3158"/>
    </row>
    <row r="107" spans="3:12">
      <c r="L107" s="3158"/>
    </row>
    <row r="108" spans="3:12">
      <c r="L108" s="3158"/>
    </row>
    <row r="109" spans="3:12">
      <c r="K109" s="3158"/>
      <c r="L109" s="3158"/>
    </row>
    <row r="110" spans="3:12">
      <c r="L110" s="3158"/>
    </row>
    <row r="111" spans="3:12">
      <c r="K111" s="3158"/>
      <c r="L111" s="3158"/>
    </row>
    <row r="112" spans="3:12">
      <c r="L112" s="3158"/>
    </row>
    <row r="152" spans="20:20">
      <c r="T152" s="3159"/>
    </row>
    <row r="180" spans="13:18">
      <c r="M180" s="3159"/>
      <c r="R180" s="3159"/>
    </row>
    <row r="181" spans="13:18">
      <c r="R181" s="3159"/>
    </row>
  </sheetData>
  <printOptions horizontalCentered="1" gridLinesSet="0"/>
  <pageMargins left="0.35" right="0.35" top="0.4" bottom="0.1" header="0" footer="0"/>
  <pageSetup scale="97" orientation="portrait" horizontalDpi="4294967292" verticalDpi="4294967292" r:id="rId1"/>
  <headerFooter alignWithMargins="0"/>
</worksheet>
</file>

<file path=xl/worksheets/sheet62.xml><?xml version="1.0" encoding="utf-8"?>
<worksheet xmlns="http://schemas.openxmlformats.org/spreadsheetml/2006/main" xmlns:r="http://schemas.openxmlformats.org/officeDocument/2006/relationships">
  <sheetPr>
    <tabColor rgb="FF92D050"/>
    <pageSetUpPr fitToPage="1"/>
  </sheetPr>
  <dimension ref="A1:L70"/>
  <sheetViews>
    <sheetView showGridLines="0" workbookViewId="0"/>
  </sheetViews>
  <sheetFormatPr defaultColWidth="10.1796875" defaultRowHeight="10.5"/>
  <cols>
    <col min="1" max="1" width="3.90625" style="3166" customWidth="1"/>
    <col min="2" max="2" width="4.453125" style="3166" customWidth="1"/>
    <col min="3" max="3" width="33.36328125" style="3166" customWidth="1"/>
    <col min="4" max="5" width="10.453125" style="3239" customWidth="1"/>
    <col min="6" max="6" width="10.453125" style="3166" customWidth="1"/>
    <col min="7" max="7" width="12" style="3166" customWidth="1"/>
    <col min="8" max="8" width="4.7265625" style="3166" customWidth="1"/>
    <col min="9" max="9" width="7.36328125" style="3166" customWidth="1"/>
    <col min="10" max="16384" width="10.1796875" style="3166"/>
  </cols>
  <sheetData>
    <row r="1" spans="1:12" ht="11.25" customHeight="1" thickBot="1">
      <c r="A1" s="3160" t="s">
        <v>2420</v>
      </c>
      <c r="B1" s="3160"/>
      <c r="C1" s="3160"/>
      <c r="D1" s="3161"/>
      <c r="E1" s="3162"/>
      <c r="F1" s="3163" t="s">
        <v>1865</v>
      </c>
      <c r="G1" s="3164" t="s">
        <v>1865</v>
      </c>
      <c r="H1" s="3164" t="s">
        <v>1865</v>
      </c>
      <c r="I1" s="3165"/>
    </row>
    <row r="2" spans="1:12" ht="15.75" customHeight="1">
      <c r="A2" s="3167" t="s">
        <v>2421</v>
      </c>
      <c r="B2" s="3168"/>
      <c r="C2" s="3168"/>
      <c r="D2" s="3169"/>
      <c r="E2" s="3169"/>
      <c r="F2" s="3168"/>
      <c r="G2" s="3168"/>
      <c r="H2" s="3170"/>
      <c r="I2" s="3165"/>
      <c r="K2" s="3171"/>
      <c r="L2" s="3171"/>
    </row>
    <row r="3" spans="1:12" ht="13.5" customHeight="1">
      <c r="A3" s="3172" t="s">
        <v>808</v>
      </c>
      <c r="B3" s="3173"/>
      <c r="C3" s="3173"/>
      <c r="D3" s="3174"/>
      <c r="E3" s="3174"/>
      <c r="F3" s="3173"/>
      <c r="G3" s="3173"/>
      <c r="H3" s="3175"/>
      <c r="I3" s="3165"/>
      <c r="K3" s="3171"/>
      <c r="L3" s="3171"/>
    </row>
    <row r="4" spans="1:12" ht="11.25" customHeight="1">
      <c r="A4" s="3176"/>
      <c r="B4" s="3177"/>
      <c r="C4" s="3178"/>
      <c r="D4" s="3179"/>
      <c r="E4" s="3180" t="s">
        <v>851</v>
      </c>
      <c r="F4" s="3173"/>
      <c r="G4" s="3181" t="s">
        <v>1315</v>
      </c>
      <c r="H4" s="3182"/>
      <c r="I4" s="3165"/>
      <c r="K4" s="3171"/>
      <c r="L4" s="3171"/>
    </row>
    <row r="5" spans="1:12" ht="11.25" customHeight="1">
      <c r="A5" s="3183" t="s">
        <v>704</v>
      </c>
      <c r="B5" s="3181" t="s">
        <v>637</v>
      </c>
      <c r="C5" s="3184" t="s">
        <v>2422</v>
      </c>
      <c r="D5" s="3185" t="s">
        <v>2423</v>
      </c>
      <c r="E5" s="3186" t="s">
        <v>2424</v>
      </c>
      <c r="F5" s="3187" t="s">
        <v>2425</v>
      </c>
      <c r="G5" s="3188" t="s">
        <v>2426</v>
      </c>
      <c r="H5" s="3189" t="s">
        <v>704</v>
      </c>
      <c r="I5" s="3165"/>
      <c r="K5" s="3171"/>
      <c r="L5" s="3171"/>
    </row>
    <row r="6" spans="1:12" ht="11.25" customHeight="1">
      <c r="A6" s="3183" t="s">
        <v>750</v>
      </c>
      <c r="B6" s="3181" t="s">
        <v>638</v>
      </c>
      <c r="C6" s="3178"/>
      <c r="D6" s="3185" t="s">
        <v>2427</v>
      </c>
      <c r="E6" s="3190"/>
      <c r="F6" s="3187" t="s">
        <v>2428</v>
      </c>
      <c r="G6" s="3188" t="s">
        <v>1319</v>
      </c>
      <c r="H6" s="3189" t="s">
        <v>750</v>
      </c>
      <c r="I6" s="3165"/>
      <c r="K6" s="3171"/>
      <c r="L6" s="3171"/>
    </row>
    <row r="7" spans="1:12" ht="11.25" customHeight="1" thickBot="1">
      <c r="A7" s="3191"/>
      <c r="B7" s="3192"/>
      <c r="C7" s="3193" t="s">
        <v>756</v>
      </c>
      <c r="D7" s="3185" t="s">
        <v>757</v>
      </c>
      <c r="E7" s="3186" t="s">
        <v>640</v>
      </c>
      <c r="F7" s="3187" t="s">
        <v>641</v>
      </c>
      <c r="G7" s="3181" t="s">
        <v>642</v>
      </c>
      <c r="H7" s="3194"/>
      <c r="I7" s="3165"/>
      <c r="K7" s="3171"/>
      <c r="L7" s="3171"/>
    </row>
    <row r="8" spans="1:12" ht="11.25" customHeight="1">
      <c r="A8" s="3176"/>
      <c r="B8" s="3177"/>
      <c r="C8" s="3195" t="s">
        <v>2429</v>
      </c>
      <c r="D8" s="3196"/>
      <c r="E8" s="3197"/>
      <c r="F8" s="3198"/>
      <c r="G8" s="3199"/>
      <c r="H8" s="3182"/>
      <c r="I8" s="3165"/>
      <c r="K8" s="3171"/>
      <c r="L8" s="3171"/>
    </row>
    <row r="9" spans="1:12" ht="11.25" customHeight="1">
      <c r="A9" s="3200">
        <v>1</v>
      </c>
      <c r="B9" s="3201"/>
      <c r="C9" s="3160" t="s">
        <v>2430</v>
      </c>
      <c r="D9" s="3202">
        <v>2260</v>
      </c>
      <c r="E9" s="3203">
        <v>3872</v>
      </c>
      <c r="F9" s="3204">
        <v>0</v>
      </c>
      <c r="G9" s="3205">
        <f>SUM(G5:G8)</f>
        <v>0</v>
      </c>
      <c r="H9" s="3206">
        <v>1</v>
      </c>
      <c r="I9" s="3165"/>
      <c r="K9" s="3171"/>
      <c r="L9" s="3171"/>
    </row>
    <row r="10" spans="1:12" ht="11.25" customHeight="1">
      <c r="A10" s="3200">
        <v>2</v>
      </c>
      <c r="B10" s="3201"/>
      <c r="C10" s="3160" t="s">
        <v>2431</v>
      </c>
      <c r="D10" s="3202">
        <v>72884</v>
      </c>
      <c r="E10" s="3203">
        <v>17867</v>
      </c>
      <c r="F10" s="3204">
        <v>1485</v>
      </c>
      <c r="G10" s="3205">
        <f>SUM(G6:G9)</f>
        <v>0</v>
      </c>
      <c r="H10" s="3206">
        <v>2</v>
      </c>
      <c r="I10" s="3165"/>
      <c r="K10" s="3171"/>
      <c r="L10" s="3171"/>
    </row>
    <row r="11" spans="1:12" ht="11.25" customHeight="1">
      <c r="A11" s="3200">
        <v>3</v>
      </c>
      <c r="B11" s="3201"/>
      <c r="C11" s="3160" t="s">
        <v>2432</v>
      </c>
      <c r="D11" s="3207">
        <v>0</v>
      </c>
      <c r="E11" s="3204">
        <v>0</v>
      </c>
      <c r="F11" s="3204">
        <v>0</v>
      </c>
      <c r="G11" s="3205">
        <f>SUM(G7:G10)</f>
        <v>0</v>
      </c>
      <c r="H11" s="3206">
        <v>3</v>
      </c>
      <c r="I11" s="3165"/>
      <c r="K11" s="3171"/>
      <c r="L11" s="3171"/>
    </row>
    <row r="12" spans="1:12" ht="11.25" customHeight="1">
      <c r="A12" s="3200">
        <v>4</v>
      </c>
      <c r="B12" s="3201"/>
      <c r="C12" s="3160" t="s">
        <v>2433</v>
      </c>
      <c r="D12" s="3207">
        <v>0</v>
      </c>
      <c r="E12" s="3204">
        <v>0</v>
      </c>
      <c r="F12" s="3204">
        <v>0</v>
      </c>
      <c r="G12" s="3205">
        <f>SUM(G8:G11)</f>
        <v>0</v>
      </c>
      <c r="H12" s="3206">
        <v>4</v>
      </c>
      <c r="I12" s="3165"/>
      <c r="K12" s="3171"/>
      <c r="L12" s="3171"/>
    </row>
    <row r="13" spans="1:12" ht="11.25" customHeight="1">
      <c r="A13" s="3200">
        <v>5</v>
      </c>
      <c r="B13" s="3201" t="s">
        <v>294</v>
      </c>
      <c r="C13" s="3160" t="s">
        <v>2434</v>
      </c>
      <c r="D13" s="3202">
        <f>SUM(D9:D12)</f>
        <v>75144</v>
      </c>
      <c r="E13" s="3203">
        <f>SUM(E9:E12)</f>
        <v>21739</v>
      </c>
      <c r="F13" s="3204">
        <f>SUM(F9:F12)</f>
        <v>1485</v>
      </c>
      <c r="G13" s="3205">
        <f>SUM(G9:G12)</f>
        <v>0</v>
      </c>
      <c r="H13" s="3206">
        <v>5</v>
      </c>
      <c r="I13" s="3165"/>
      <c r="K13" s="3171"/>
      <c r="L13" s="3171"/>
    </row>
    <row r="14" spans="1:12" ht="11.25" customHeight="1">
      <c r="A14" s="3176"/>
      <c r="B14" s="3188"/>
      <c r="C14" s="3195" t="s">
        <v>2435</v>
      </c>
      <c r="D14" s="3208"/>
      <c r="E14" s="3209"/>
      <c r="F14" s="3210"/>
      <c r="G14" s="3211"/>
      <c r="H14" s="3182"/>
      <c r="I14" s="3165"/>
      <c r="K14" s="3171"/>
      <c r="L14" s="3171"/>
    </row>
    <row r="15" spans="1:12" ht="11.25" customHeight="1">
      <c r="A15" s="3200">
        <v>6</v>
      </c>
      <c r="B15" s="3201"/>
      <c r="C15" s="3160" t="s">
        <v>2436</v>
      </c>
      <c r="D15" s="3202">
        <v>0</v>
      </c>
      <c r="E15" s="3204">
        <v>0</v>
      </c>
      <c r="F15" s="3204">
        <v>0</v>
      </c>
      <c r="G15" s="3205">
        <v>0</v>
      </c>
      <c r="H15" s="3206">
        <v>6</v>
      </c>
      <c r="I15" s="3165"/>
      <c r="K15" s="3171"/>
      <c r="L15" s="3171"/>
    </row>
    <row r="16" spans="1:12" ht="11.25" customHeight="1">
      <c r="A16" s="3200">
        <v>7</v>
      </c>
      <c r="B16" s="3201"/>
      <c r="C16" s="3160" t="s">
        <v>2437</v>
      </c>
      <c r="D16" s="3202">
        <v>0</v>
      </c>
      <c r="E16" s="3203">
        <v>13</v>
      </c>
      <c r="F16" s="3204">
        <v>0</v>
      </c>
      <c r="G16" s="3205">
        <f t="shared" ref="G16:G32" si="0">SUM(G12:G15)</f>
        <v>0</v>
      </c>
      <c r="H16" s="3206">
        <v>7</v>
      </c>
      <c r="I16" s="3165"/>
      <c r="K16" s="3171"/>
      <c r="L16" s="3171"/>
    </row>
    <row r="17" spans="1:12" ht="11.25" customHeight="1">
      <c r="A17" s="3200">
        <v>8</v>
      </c>
      <c r="B17" s="3201"/>
      <c r="C17" s="3160" t="s">
        <v>2438</v>
      </c>
      <c r="D17" s="3202">
        <v>7479</v>
      </c>
      <c r="E17" s="3203">
        <v>5441</v>
      </c>
      <c r="F17" s="3204">
        <v>1018</v>
      </c>
      <c r="G17" s="3205">
        <f t="shared" si="0"/>
        <v>0</v>
      </c>
      <c r="H17" s="3206">
        <v>8</v>
      </c>
      <c r="I17" s="3165"/>
      <c r="K17" s="3171"/>
      <c r="L17" s="3171"/>
    </row>
    <row r="18" spans="1:12" ht="11.25" customHeight="1">
      <c r="A18" s="3200">
        <v>9</v>
      </c>
      <c r="B18" s="3201"/>
      <c r="C18" s="3160" t="s">
        <v>2439</v>
      </c>
      <c r="D18" s="3202">
        <v>185</v>
      </c>
      <c r="E18" s="3203">
        <v>177</v>
      </c>
      <c r="F18" s="3204">
        <v>0</v>
      </c>
      <c r="G18" s="3205">
        <f t="shared" si="0"/>
        <v>0</v>
      </c>
      <c r="H18" s="3206">
        <v>9</v>
      </c>
      <c r="I18" s="3165"/>
      <c r="K18" s="3171"/>
      <c r="L18" s="3171"/>
    </row>
    <row r="19" spans="1:12" ht="11.25" customHeight="1">
      <c r="A19" s="3200">
        <v>10</v>
      </c>
      <c r="B19" s="3201"/>
      <c r="C19" s="3160" t="s">
        <v>2440</v>
      </c>
      <c r="D19" s="3202">
        <v>2815</v>
      </c>
      <c r="E19" s="3203">
        <v>2753</v>
      </c>
      <c r="F19" s="3204">
        <v>1035</v>
      </c>
      <c r="G19" s="3205">
        <f t="shared" si="0"/>
        <v>0</v>
      </c>
      <c r="H19" s="3206">
        <v>10</v>
      </c>
      <c r="I19" s="3165"/>
      <c r="K19" s="3171"/>
      <c r="L19" s="3171"/>
    </row>
    <row r="20" spans="1:12" ht="11.25" customHeight="1">
      <c r="A20" s="3200">
        <v>11</v>
      </c>
      <c r="B20" s="3201"/>
      <c r="C20" s="3160" t="s">
        <v>2441</v>
      </c>
      <c r="D20" s="3202">
        <v>6796</v>
      </c>
      <c r="E20" s="3203">
        <v>5682</v>
      </c>
      <c r="F20" s="3204">
        <v>158</v>
      </c>
      <c r="G20" s="3205">
        <f t="shared" si="0"/>
        <v>0</v>
      </c>
      <c r="H20" s="3206">
        <v>11</v>
      </c>
      <c r="I20" s="3165"/>
      <c r="K20" s="3171"/>
      <c r="L20" s="3171"/>
    </row>
    <row r="21" spans="1:12" ht="11.25" customHeight="1">
      <c r="A21" s="3200">
        <v>12</v>
      </c>
      <c r="B21" s="3201"/>
      <c r="C21" s="3160" t="s">
        <v>2442</v>
      </c>
      <c r="D21" s="3202">
        <v>1251</v>
      </c>
      <c r="E21" s="3203">
        <v>7410</v>
      </c>
      <c r="F21" s="3204">
        <v>0</v>
      </c>
      <c r="G21" s="3205">
        <f t="shared" si="0"/>
        <v>0</v>
      </c>
      <c r="H21" s="3206">
        <v>12</v>
      </c>
      <c r="I21" s="3165"/>
      <c r="K21" s="3171"/>
      <c r="L21" s="3171"/>
    </row>
    <row r="22" spans="1:12" ht="11.25" customHeight="1">
      <c r="A22" s="3200">
        <v>13</v>
      </c>
      <c r="B22" s="3201"/>
      <c r="C22" s="3160" t="s">
        <v>2443</v>
      </c>
      <c r="D22" s="3202">
        <v>2133</v>
      </c>
      <c r="E22" s="3203">
        <v>108</v>
      </c>
      <c r="F22" s="3204">
        <v>0</v>
      </c>
      <c r="G22" s="3205">
        <f t="shared" si="0"/>
        <v>0</v>
      </c>
      <c r="H22" s="3206">
        <v>13</v>
      </c>
      <c r="I22" s="3165"/>
      <c r="K22" s="3171"/>
      <c r="L22" s="3171"/>
    </row>
    <row r="23" spans="1:12" ht="11.25" customHeight="1">
      <c r="A23" s="3200">
        <v>14</v>
      </c>
      <c r="B23" s="3201"/>
      <c r="C23" s="3160" t="s">
        <v>2444</v>
      </c>
      <c r="D23" s="3207">
        <v>0</v>
      </c>
      <c r="E23" s="3204">
        <v>0</v>
      </c>
      <c r="F23" s="3204">
        <v>0</v>
      </c>
      <c r="G23" s="3205">
        <f t="shared" si="0"/>
        <v>0</v>
      </c>
      <c r="H23" s="3206">
        <v>14</v>
      </c>
      <c r="I23" s="3165"/>
      <c r="K23" s="3171"/>
      <c r="L23" s="3171"/>
    </row>
    <row r="24" spans="1:12" ht="11.25" customHeight="1">
      <c r="A24" s="3200">
        <v>15</v>
      </c>
      <c r="B24" s="3201"/>
      <c r="C24" s="3160" t="s">
        <v>2445</v>
      </c>
      <c r="D24" s="3207">
        <v>0</v>
      </c>
      <c r="E24" s="3203">
        <v>29</v>
      </c>
      <c r="F24" s="3204">
        <v>0</v>
      </c>
      <c r="G24" s="3205">
        <f t="shared" si="0"/>
        <v>0</v>
      </c>
      <c r="H24" s="3206">
        <v>15</v>
      </c>
      <c r="I24" s="3165"/>
      <c r="K24" s="3171"/>
      <c r="L24" s="3171"/>
    </row>
    <row r="25" spans="1:12" ht="11.25" customHeight="1">
      <c r="A25" s="3200">
        <v>16</v>
      </c>
      <c r="B25" s="3201"/>
      <c r="C25" s="3160" t="s">
        <v>2446</v>
      </c>
      <c r="D25" s="3207">
        <v>0</v>
      </c>
      <c r="E25" s="3203">
        <v>-5</v>
      </c>
      <c r="F25" s="3204">
        <v>0</v>
      </c>
      <c r="G25" s="3205">
        <f t="shared" si="0"/>
        <v>0</v>
      </c>
      <c r="H25" s="3206">
        <v>16</v>
      </c>
      <c r="I25" s="3165"/>
      <c r="K25" s="3171"/>
      <c r="L25" s="3171"/>
    </row>
    <row r="26" spans="1:12" ht="11.25" customHeight="1">
      <c r="A26" s="3200">
        <v>17</v>
      </c>
      <c r="B26" s="3201"/>
      <c r="C26" s="3160" t="s">
        <v>2447</v>
      </c>
      <c r="D26" s="3202">
        <v>853</v>
      </c>
      <c r="E26" s="3203">
        <v>616</v>
      </c>
      <c r="F26" s="3204">
        <v>0</v>
      </c>
      <c r="G26" s="3205">
        <f t="shared" si="0"/>
        <v>0</v>
      </c>
      <c r="H26" s="3206">
        <v>17</v>
      </c>
      <c r="I26" s="3165"/>
      <c r="K26" s="3171"/>
      <c r="L26" s="3171"/>
    </row>
    <row r="27" spans="1:12" ht="11.25" customHeight="1">
      <c r="A27" s="3200">
        <v>18</v>
      </c>
      <c r="B27" s="3201"/>
      <c r="C27" s="3160" t="s">
        <v>2448</v>
      </c>
      <c r="D27" s="3202">
        <v>13</v>
      </c>
      <c r="E27" s="3203">
        <v>912</v>
      </c>
      <c r="F27" s="3204">
        <v>0</v>
      </c>
      <c r="G27" s="3205">
        <f t="shared" si="0"/>
        <v>0</v>
      </c>
      <c r="H27" s="3206">
        <v>18</v>
      </c>
      <c r="I27" s="3165"/>
      <c r="K27" s="3171"/>
      <c r="L27" s="3171"/>
    </row>
    <row r="28" spans="1:12" ht="11.25" customHeight="1">
      <c r="A28" s="3200">
        <v>19</v>
      </c>
      <c r="B28" s="3201"/>
      <c r="C28" s="3160" t="s">
        <v>2449</v>
      </c>
      <c r="D28" s="3202">
        <v>6357</v>
      </c>
      <c r="E28" s="3203">
        <v>34</v>
      </c>
      <c r="F28" s="3204">
        <v>0</v>
      </c>
      <c r="G28" s="3205">
        <f t="shared" si="0"/>
        <v>0</v>
      </c>
      <c r="H28" s="3206">
        <v>19</v>
      </c>
      <c r="I28" s="3165"/>
      <c r="K28" s="3171"/>
      <c r="L28" s="3171"/>
    </row>
    <row r="29" spans="1:12" ht="11.25" customHeight="1">
      <c r="A29" s="3200">
        <v>20</v>
      </c>
      <c r="B29" s="3201"/>
      <c r="C29" s="3160" t="s">
        <v>2450</v>
      </c>
      <c r="D29" s="3202">
        <v>554</v>
      </c>
      <c r="E29" s="3203">
        <v>50</v>
      </c>
      <c r="F29" s="3204">
        <v>0</v>
      </c>
      <c r="G29" s="3205">
        <f t="shared" si="0"/>
        <v>0</v>
      </c>
      <c r="H29" s="3206">
        <v>20</v>
      </c>
      <c r="I29" s="3165"/>
      <c r="K29" s="3171"/>
      <c r="L29" s="3171"/>
    </row>
    <row r="30" spans="1:12" ht="11.25" customHeight="1">
      <c r="A30" s="3200">
        <v>21</v>
      </c>
      <c r="B30" s="3201"/>
      <c r="C30" s="3160" t="s">
        <v>2451</v>
      </c>
      <c r="D30" s="3207">
        <v>0</v>
      </c>
      <c r="E30" s="3203">
        <v>31</v>
      </c>
      <c r="F30" s="3204">
        <v>0</v>
      </c>
      <c r="G30" s="3205">
        <f t="shared" si="0"/>
        <v>0</v>
      </c>
      <c r="H30" s="3206">
        <v>21</v>
      </c>
      <c r="I30" s="3165"/>
      <c r="K30" s="3171"/>
      <c r="L30" s="3171"/>
    </row>
    <row r="31" spans="1:12" ht="11.25" customHeight="1">
      <c r="A31" s="3200">
        <v>22</v>
      </c>
      <c r="B31" s="3201"/>
      <c r="C31" s="3160" t="s">
        <v>2452</v>
      </c>
      <c r="D31" s="3207">
        <v>0</v>
      </c>
      <c r="E31" s="3203">
        <v>1410</v>
      </c>
      <c r="F31" s="3204">
        <v>0</v>
      </c>
      <c r="G31" s="3205">
        <f t="shared" si="0"/>
        <v>0</v>
      </c>
      <c r="H31" s="3206">
        <v>22</v>
      </c>
      <c r="I31" s="3165"/>
      <c r="K31" s="3171"/>
      <c r="L31" s="3171"/>
    </row>
    <row r="32" spans="1:12" ht="11.25" customHeight="1">
      <c r="A32" s="3200">
        <v>23</v>
      </c>
      <c r="B32" s="3201"/>
      <c r="C32" s="3160" t="s">
        <v>2453</v>
      </c>
      <c r="D32" s="3207">
        <v>0</v>
      </c>
      <c r="E32" s="3203">
        <v>-19</v>
      </c>
      <c r="F32" s="3204">
        <v>0</v>
      </c>
      <c r="G32" s="3205">
        <f t="shared" si="0"/>
        <v>0</v>
      </c>
      <c r="H32" s="3206">
        <v>23</v>
      </c>
      <c r="I32" s="3165"/>
      <c r="K32" s="3171"/>
      <c r="L32" s="3171"/>
    </row>
    <row r="33" spans="1:12" ht="11.25" customHeight="1">
      <c r="A33" s="3191">
        <v>24</v>
      </c>
      <c r="B33" s="3201" t="s">
        <v>294</v>
      </c>
      <c r="C33" s="3160" t="s">
        <v>2366</v>
      </c>
      <c r="D33" s="3202">
        <f>SUM(D15:D32)</f>
        <v>28436</v>
      </c>
      <c r="E33" s="3212">
        <f>SUM(E15:E32)</f>
        <v>24642</v>
      </c>
      <c r="F33" s="3213">
        <f>SUM(F15:F32)</f>
        <v>2211</v>
      </c>
      <c r="G33" s="3205">
        <f>SUM(G15:G32)</f>
        <v>0</v>
      </c>
      <c r="H33" s="3206">
        <v>24</v>
      </c>
      <c r="I33" s="3165"/>
      <c r="K33" s="3171"/>
      <c r="L33" s="3171"/>
    </row>
    <row r="34" spans="1:12" ht="11.25" customHeight="1">
      <c r="A34" s="3176"/>
      <c r="B34" s="3188"/>
      <c r="C34" s="3195" t="s">
        <v>2454</v>
      </c>
      <c r="D34" s="3208"/>
      <c r="E34" s="3210"/>
      <c r="F34" s="3210"/>
      <c r="G34" s="3211"/>
      <c r="H34" s="3182"/>
      <c r="I34" s="3165"/>
      <c r="K34" s="3171"/>
      <c r="L34" s="3171"/>
    </row>
    <row r="35" spans="1:12" ht="11.25" customHeight="1">
      <c r="A35" s="3176"/>
      <c r="B35" s="3188"/>
      <c r="C35" s="3195" t="s">
        <v>2455</v>
      </c>
      <c r="D35" s="3208"/>
      <c r="E35" s="3209"/>
      <c r="F35" s="3210"/>
      <c r="G35" s="3211"/>
      <c r="H35" s="3182"/>
      <c r="I35" s="3165"/>
      <c r="K35" s="3171"/>
      <c r="L35" s="3171"/>
    </row>
    <row r="36" spans="1:12" ht="11.25" customHeight="1">
      <c r="A36" s="3200">
        <v>25</v>
      </c>
      <c r="B36" s="3201"/>
      <c r="C36" s="3160" t="s">
        <v>2456</v>
      </c>
      <c r="D36" s="3214">
        <v>0</v>
      </c>
      <c r="E36" s="3204">
        <v>0</v>
      </c>
      <c r="F36" s="3203">
        <v>0</v>
      </c>
      <c r="G36" s="3215">
        <v>0</v>
      </c>
      <c r="H36" s="3206">
        <v>25</v>
      </c>
      <c r="I36" s="3165"/>
      <c r="K36" s="3171"/>
      <c r="L36" s="3171"/>
    </row>
    <row r="37" spans="1:12" ht="11.25" customHeight="1">
      <c r="A37" s="3200">
        <v>26</v>
      </c>
      <c r="B37" s="3201"/>
      <c r="C37" s="3160" t="s">
        <v>2457</v>
      </c>
      <c r="D37" s="3216">
        <v>638</v>
      </c>
      <c r="E37" s="3204">
        <v>0</v>
      </c>
      <c r="F37" s="3204">
        <v>0</v>
      </c>
      <c r="G37" s="3215">
        <v>0</v>
      </c>
      <c r="H37" s="3206">
        <v>26</v>
      </c>
      <c r="I37" s="3165"/>
      <c r="K37" s="3171"/>
      <c r="L37" s="3171"/>
    </row>
    <row r="38" spans="1:12" ht="11.25" customHeight="1">
      <c r="A38" s="3200">
        <v>27</v>
      </c>
      <c r="B38" s="3201"/>
      <c r="C38" s="3160" t="s">
        <v>2458</v>
      </c>
      <c r="D38" s="3214">
        <v>0</v>
      </c>
      <c r="E38" s="3204">
        <v>0</v>
      </c>
      <c r="F38" s="3204">
        <v>0</v>
      </c>
      <c r="G38" s="3215">
        <v>0</v>
      </c>
      <c r="H38" s="3206">
        <v>27</v>
      </c>
      <c r="I38" s="3165"/>
      <c r="K38" s="3171"/>
      <c r="L38" s="3171"/>
    </row>
    <row r="39" spans="1:12" ht="11.25" customHeight="1">
      <c r="A39" s="3200">
        <v>28</v>
      </c>
      <c r="B39" s="3201"/>
      <c r="C39" s="3160" t="s">
        <v>2459</v>
      </c>
      <c r="D39" s="3216">
        <v>0</v>
      </c>
      <c r="E39" s="3204">
        <v>0</v>
      </c>
      <c r="F39" s="3204">
        <v>0</v>
      </c>
      <c r="G39" s="3215">
        <v>0</v>
      </c>
      <c r="H39" s="3206">
        <v>28</v>
      </c>
      <c r="I39" s="3165"/>
      <c r="K39" s="3171"/>
      <c r="L39" s="3171"/>
    </row>
    <row r="40" spans="1:12" ht="11.25" customHeight="1">
      <c r="A40" s="3200">
        <v>29</v>
      </c>
      <c r="B40" s="3201"/>
      <c r="C40" s="3160" t="s">
        <v>2460</v>
      </c>
      <c r="D40" s="3214">
        <v>0</v>
      </c>
      <c r="E40" s="3204">
        <v>0</v>
      </c>
      <c r="F40" s="3204">
        <v>0</v>
      </c>
      <c r="G40" s="3215">
        <v>0</v>
      </c>
      <c r="H40" s="3206">
        <v>29</v>
      </c>
      <c r="I40" s="3165"/>
      <c r="K40" s="3171"/>
      <c r="L40" s="3171"/>
    </row>
    <row r="41" spans="1:12" ht="11.25" customHeight="1">
      <c r="A41" s="3200">
        <v>30</v>
      </c>
      <c r="B41" s="3201"/>
      <c r="C41" s="3160" t="s">
        <v>2461</v>
      </c>
      <c r="D41" s="3216">
        <v>307</v>
      </c>
      <c r="E41" s="3204">
        <v>12</v>
      </c>
      <c r="F41" s="3204">
        <v>0</v>
      </c>
      <c r="G41" s="3215">
        <v>0</v>
      </c>
      <c r="H41" s="3206">
        <v>30</v>
      </c>
      <c r="I41" s="3165"/>
      <c r="K41" s="3171"/>
      <c r="L41" s="3171"/>
    </row>
    <row r="42" spans="1:12" ht="11.25" customHeight="1">
      <c r="A42" s="3200">
        <v>31</v>
      </c>
      <c r="B42" s="3201"/>
      <c r="C42" s="3160" t="s">
        <v>2462</v>
      </c>
      <c r="D42" s="3216">
        <v>129</v>
      </c>
      <c r="E42" s="3203">
        <v>1277</v>
      </c>
      <c r="F42" s="3204">
        <v>0</v>
      </c>
      <c r="G42" s="3215">
        <v>0</v>
      </c>
      <c r="H42" s="3206">
        <v>31</v>
      </c>
      <c r="I42" s="3165"/>
      <c r="K42" s="3171"/>
      <c r="L42" s="3171"/>
    </row>
    <row r="43" spans="1:12" ht="11.25" customHeight="1">
      <c r="A43" s="3191">
        <v>32</v>
      </c>
      <c r="B43" s="3201" t="s">
        <v>294</v>
      </c>
      <c r="C43" s="3160" t="s">
        <v>2463</v>
      </c>
      <c r="D43" s="3202">
        <f>SUM(D36:D42)</f>
        <v>1074</v>
      </c>
      <c r="E43" s="3203">
        <f>SUM(E36:E42)</f>
        <v>1289</v>
      </c>
      <c r="F43" s="3204">
        <f>SUM(F36:F42)</f>
        <v>0</v>
      </c>
      <c r="G43" s="3215">
        <f>SUM(G36:G42)</f>
        <v>0</v>
      </c>
      <c r="H43" s="3206">
        <v>32</v>
      </c>
      <c r="I43" s="3165"/>
      <c r="K43" s="3171"/>
      <c r="L43" s="3171"/>
    </row>
    <row r="44" spans="1:12" ht="11.25" customHeight="1">
      <c r="A44" s="3176"/>
      <c r="B44" s="3188"/>
      <c r="C44" s="3195" t="s">
        <v>2464</v>
      </c>
      <c r="D44" s="3208"/>
      <c r="E44" s="3209"/>
      <c r="F44" s="3210"/>
      <c r="G44" s="3217"/>
      <c r="H44" s="3182"/>
      <c r="I44" s="3165"/>
      <c r="K44" s="3171"/>
      <c r="L44" s="3171"/>
    </row>
    <row r="45" spans="1:12" ht="11.25" customHeight="1">
      <c r="A45" s="3200">
        <v>33</v>
      </c>
      <c r="B45" s="3201"/>
      <c r="C45" s="3160" t="s">
        <v>2465</v>
      </c>
      <c r="D45" s="3202">
        <v>0</v>
      </c>
      <c r="E45" s="3203">
        <v>6844</v>
      </c>
      <c r="F45" s="3204">
        <v>1680</v>
      </c>
      <c r="G45" s="3215">
        <v>0</v>
      </c>
      <c r="H45" s="3206">
        <v>33</v>
      </c>
      <c r="I45" s="3165"/>
      <c r="K45" s="3171"/>
      <c r="L45" s="3171"/>
    </row>
    <row r="46" spans="1:12" ht="11.25" customHeight="1">
      <c r="A46" s="3200">
        <v>34</v>
      </c>
      <c r="B46" s="3201"/>
      <c r="C46" s="3218" t="s">
        <v>2466</v>
      </c>
      <c r="D46" s="3219">
        <v>0</v>
      </c>
      <c r="E46" s="3212">
        <v>0</v>
      </c>
      <c r="F46" s="3204">
        <v>0</v>
      </c>
      <c r="G46" s="3215">
        <v>0</v>
      </c>
      <c r="H46" s="3206">
        <v>34</v>
      </c>
      <c r="I46" s="3165"/>
      <c r="K46" s="3171"/>
      <c r="L46" s="3171"/>
    </row>
    <row r="47" spans="1:12" ht="11.25" customHeight="1">
      <c r="A47" s="3191">
        <v>35</v>
      </c>
      <c r="B47" s="3201" t="s">
        <v>294</v>
      </c>
      <c r="C47" s="3160" t="s">
        <v>2467</v>
      </c>
      <c r="D47" s="3216">
        <f>SUM(D45:D46)</f>
        <v>0</v>
      </c>
      <c r="E47" s="3203">
        <f>SUM(E45:E46)</f>
        <v>6844</v>
      </c>
      <c r="F47" s="3204">
        <f>SUM(F45:F46)</f>
        <v>1680</v>
      </c>
      <c r="G47" s="3215">
        <f>SUM(G45:G46)</f>
        <v>0</v>
      </c>
      <c r="H47" s="3206">
        <v>35</v>
      </c>
      <c r="I47" s="3165"/>
      <c r="K47" s="3171"/>
      <c r="L47" s="3171"/>
    </row>
    <row r="48" spans="1:12" ht="11.25" customHeight="1">
      <c r="A48" s="3176"/>
      <c r="B48" s="3188"/>
      <c r="C48" s="3195" t="s">
        <v>2100</v>
      </c>
      <c r="D48" s="3220"/>
      <c r="E48" s="3209"/>
      <c r="F48" s="3210"/>
      <c r="G48" s="3217"/>
      <c r="H48" s="3182"/>
      <c r="I48" s="3165"/>
      <c r="K48" s="3171"/>
      <c r="L48" s="3171"/>
    </row>
    <row r="49" spans="1:12" ht="11.25" customHeight="1">
      <c r="A49" s="3176">
        <v>36</v>
      </c>
      <c r="B49" s="3181" t="s">
        <v>294</v>
      </c>
      <c r="C49" s="3195" t="s">
        <v>2468</v>
      </c>
      <c r="D49" s="3220">
        <f>'[6]410-P48'!K41</f>
        <v>45</v>
      </c>
      <c r="E49" s="3209">
        <v>77</v>
      </c>
      <c r="F49" s="3210">
        <v>0</v>
      </c>
      <c r="G49" s="3217">
        <v>0</v>
      </c>
      <c r="H49" s="3182">
        <v>36</v>
      </c>
      <c r="I49" s="3165"/>
      <c r="K49" s="3171"/>
      <c r="L49" s="3171"/>
    </row>
    <row r="50" spans="1:12" ht="11.25" customHeight="1">
      <c r="A50" s="3191"/>
      <c r="B50" s="3201"/>
      <c r="C50" s="3160" t="s">
        <v>2469</v>
      </c>
      <c r="D50" s="3216"/>
      <c r="E50" s="3203"/>
      <c r="F50" s="3204"/>
      <c r="G50" s="3215"/>
      <c r="H50" s="3206"/>
      <c r="I50" s="3165"/>
      <c r="K50" s="3171"/>
      <c r="L50" s="3171"/>
    </row>
    <row r="51" spans="1:12" ht="11.25" customHeight="1">
      <c r="A51" s="3191">
        <v>37</v>
      </c>
      <c r="B51" s="3201" t="s">
        <v>294</v>
      </c>
      <c r="C51" s="3160" t="s">
        <v>2470</v>
      </c>
      <c r="D51" s="3214">
        <v>0</v>
      </c>
      <c r="E51" s="3203">
        <v>7460</v>
      </c>
      <c r="F51" s="3204">
        <v>0</v>
      </c>
      <c r="G51" s="3215">
        <v>0</v>
      </c>
      <c r="H51" s="3206">
        <v>37</v>
      </c>
      <c r="I51" s="3165"/>
      <c r="K51" s="3171"/>
      <c r="L51" s="3171"/>
    </row>
    <row r="52" spans="1:12" ht="11.25" customHeight="1">
      <c r="A52" s="3191">
        <v>38</v>
      </c>
      <c r="B52" s="3201" t="s">
        <v>294</v>
      </c>
      <c r="C52" s="3160" t="s">
        <v>2471</v>
      </c>
      <c r="D52" s="3216">
        <v>0</v>
      </c>
      <c r="E52" s="3204">
        <v>0</v>
      </c>
      <c r="F52" s="3204">
        <v>0</v>
      </c>
      <c r="G52" s="3215">
        <v>0</v>
      </c>
      <c r="H52" s="3206">
        <v>38</v>
      </c>
      <c r="I52" s="3165"/>
      <c r="K52" s="3171"/>
      <c r="L52" s="3171"/>
    </row>
    <row r="53" spans="1:12" ht="11.25" customHeight="1">
      <c r="A53" s="3191">
        <v>39</v>
      </c>
      <c r="B53" s="3201" t="s">
        <v>294</v>
      </c>
      <c r="C53" s="3160" t="s">
        <v>2472</v>
      </c>
      <c r="D53" s="3216">
        <v>0</v>
      </c>
      <c r="E53" s="3204">
        <v>0</v>
      </c>
      <c r="F53" s="3204">
        <v>0</v>
      </c>
      <c r="G53" s="3215">
        <v>0</v>
      </c>
      <c r="H53" s="3206">
        <v>39</v>
      </c>
      <c r="I53" s="3165"/>
      <c r="K53" s="3171"/>
      <c r="L53" s="3171"/>
    </row>
    <row r="54" spans="1:12" ht="11.25" customHeight="1">
      <c r="A54" s="3191">
        <v>40</v>
      </c>
      <c r="B54" s="3201" t="s">
        <v>294</v>
      </c>
      <c r="C54" s="3221" t="s">
        <v>2473</v>
      </c>
      <c r="D54" s="3202">
        <v>0</v>
      </c>
      <c r="E54" s="3203">
        <v>472</v>
      </c>
      <c r="F54" s="3204">
        <v>0</v>
      </c>
      <c r="G54" s="3215">
        <v>0</v>
      </c>
      <c r="H54" s="3206">
        <v>40</v>
      </c>
      <c r="I54" s="3165"/>
      <c r="K54" s="3171"/>
      <c r="L54" s="3171"/>
    </row>
    <row r="55" spans="1:12" ht="11.25" customHeight="1">
      <c r="A55" s="3191">
        <v>41</v>
      </c>
      <c r="B55" s="3201" t="s">
        <v>294</v>
      </c>
      <c r="C55" s="3160" t="s">
        <v>2474</v>
      </c>
      <c r="D55" s="3202">
        <f>'[6]410-P48'!K44</f>
        <v>6125</v>
      </c>
      <c r="E55" s="3203">
        <v>1296</v>
      </c>
      <c r="F55" s="3204">
        <v>0</v>
      </c>
      <c r="G55" s="3215">
        <v>0</v>
      </c>
      <c r="H55" s="3206">
        <v>41</v>
      </c>
      <c r="I55" s="3165"/>
      <c r="K55" s="3171"/>
      <c r="L55" s="3171"/>
    </row>
    <row r="56" spans="1:12" ht="11.25" customHeight="1">
      <c r="A56" s="3200">
        <v>42</v>
      </c>
      <c r="B56" s="3201"/>
      <c r="C56" s="3160" t="s">
        <v>2475</v>
      </c>
      <c r="D56" s="3202">
        <f>SUM(D49:D55)</f>
        <v>6170</v>
      </c>
      <c r="E56" s="3203">
        <f>SUM(E49:E55)</f>
        <v>9305</v>
      </c>
      <c r="F56" s="3204">
        <f>SUM(F49:F55)</f>
        <v>0</v>
      </c>
      <c r="G56" s="3205">
        <f>SUM(G49:G55)</f>
        <v>0</v>
      </c>
      <c r="H56" s="3206">
        <v>42</v>
      </c>
      <c r="I56" s="3165"/>
      <c r="K56" s="3171"/>
      <c r="L56" s="3171"/>
    </row>
    <row r="57" spans="1:12" ht="11.25" customHeight="1" thickBot="1">
      <c r="A57" s="3200">
        <v>43</v>
      </c>
      <c r="B57" s="3201"/>
      <c r="C57" s="3160" t="s">
        <v>2476</v>
      </c>
      <c r="D57" s="3222">
        <f>SUM(D13+D33+D43+D47+D56)</f>
        <v>110824</v>
      </c>
      <c r="E57" s="3223">
        <f>SUM(E13+E33+E43+E47+E56)</f>
        <v>63819</v>
      </c>
      <c r="F57" s="3224">
        <f>SUM(F13+F33+F43+F47+F56)</f>
        <v>5376</v>
      </c>
      <c r="G57" s="3225">
        <f>SUM(G13+G33+G43+G47+G56)</f>
        <v>0</v>
      </c>
      <c r="H57" s="3206">
        <v>43</v>
      </c>
      <c r="I57" s="3165"/>
      <c r="K57" s="3171"/>
      <c r="L57" s="3171"/>
    </row>
    <row r="58" spans="1:12" ht="11.25" customHeight="1">
      <c r="A58" s="3183"/>
      <c r="B58" s="3187"/>
      <c r="C58" s="3195"/>
      <c r="D58" s="3226"/>
      <c r="E58" s="3226"/>
      <c r="F58" s="3226"/>
      <c r="G58" s="3227"/>
      <c r="H58" s="3182"/>
      <c r="I58" s="3165"/>
      <c r="K58" s="3171"/>
      <c r="L58" s="3171"/>
    </row>
    <row r="59" spans="1:12" ht="11.25" customHeight="1">
      <c r="A59" s="3228" t="s">
        <v>2477</v>
      </c>
      <c r="B59" s="3229"/>
      <c r="C59" s="3229"/>
      <c r="D59" s="3230"/>
      <c r="E59" s="3230"/>
      <c r="F59" s="3229"/>
      <c r="G59" s="3229"/>
      <c r="H59" s="3231"/>
      <c r="I59" s="3165"/>
      <c r="K59" s="3171"/>
      <c r="L59" s="3171"/>
    </row>
    <row r="60" spans="1:12" ht="11.25" customHeight="1">
      <c r="A60" s="3228" t="s">
        <v>2478</v>
      </c>
      <c r="B60" s="3229"/>
      <c r="C60" s="3229"/>
      <c r="D60" s="3230"/>
      <c r="E60" s="3230"/>
      <c r="F60" s="3229"/>
      <c r="G60" s="3229"/>
      <c r="H60" s="3231"/>
      <c r="I60" s="3165"/>
      <c r="K60" s="3171"/>
      <c r="L60" s="3171"/>
    </row>
    <row r="61" spans="1:12" ht="11.25" customHeight="1">
      <c r="A61" s="3228" t="s">
        <v>2479</v>
      </c>
      <c r="B61" s="3229"/>
      <c r="C61" s="3229"/>
      <c r="D61" s="3230"/>
      <c r="E61" s="3230"/>
      <c r="F61" s="3229"/>
      <c r="G61" s="3229"/>
      <c r="H61" s="3231"/>
      <c r="I61" s="3165"/>
      <c r="K61" s="3171"/>
      <c r="L61" s="3171"/>
    </row>
    <row r="62" spans="1:12" ht="11.25" customHeight="1">
      <c r="A62" s="3228"/>
      <c r="B62" s="3229"/>
      <c r="C62" s="3229"/>
      <c r="D62" s="3230"/>
      <c r="E62" s="3230"/>
      <c r="F62" s="3229"/>
      <c r="G62" s="3229"/>
      <c r="H62" s="3231"/>
      <c r="I62" s="3165"/>
      <c r="K62" s="3171"/>
      <c r="L62" s="3171"/>
    </row>
    <row r="63" spans="1:12" ht="11.25" customHeight="1">
      <c r="A63" s="3228"/>
      <c r="B63" s="3229"/>
      <c r="C63" s="3229"/>
      <c r="D63" s="3230"/>
      <c r="E63" s="3230"/>
      <c r="F63" s="3229"/>
      <c r="G63" s="3229"/>
      <c r="H63" s="3231"/>
      <c r="I63" s="3165"/>
      <c r="K63" s="3171"/>
      <c r="L63" s="3171"/>
    </row>
    <row r="64" spans="1:12" ht="11.25" customHeight="1">
      <c r="A64" s="3228"/>
      <c r="B64" s="3229"/>
      <c r="C64" s="3229"/>
      <c r="D64" s="3230"/>
      <c r="E64" s="3230"/>
      <c r="F64" s="3229"/>
      <c r="G64" s="3229"/>
      <c r="H64" s="3231"/>
      <c r="I64" s="3165"/>
      <c r="K64" s="3171"/>
      <c r="L64" s="3171"/>
    </row>
    <row r="65" spans="1:12" ht="11.25" customHeight="1" thickBot="1">
      <c r="A65" s="3232"/>
      <c r="B65" s="3233"/>
      <c r="C65" s="3233"/>
      <c r="D65" s="3234"/>
      <c r="E65" s="3234"/>
      <c r="F65" s="3233"/>
      <c r="G65" s="3233"/>
      <c r="H65" s="3235"/>
      <c r="I65" s="3165"/>
      <c r="K65" s="3171"/>
      <c r="L65" s="3171"/>
    </row>
    <row r="66" spans="1:12" ht="11.25" customHeight="1">
      <c r="A66" s="3229"/>
      <c r="B66" s="3229"/>
      <c r="C66" s="3229"/>
      <c r="D66" s="3230"/>
      <c r="E66" s="3230"/>
      <c r="F66" s="3229"/>
      <c r="G66" s="3229"/>
      <c r="H66" s="3236" t="s">
        <v>2121</v>
      </c>
      <c r="I66" s="3165"/>
    </row>
    <row r="67" spans="1:12" ht="11.25" customHeight="1">
      <c r="A67" s="3237"/>
      <c r="B67" s="3237"/>
      <c r="C67" s="3237"/>
      <c r="D67" s="3238"/>
      <c r="E67" s="3238"/>
      <c r="F67" s="3237"/>
      <c r="G67" s="3237"/>
      <c r="H67" s="3237"/>
    </row>
    <row r="68" spans="1:12">
      <c r="A68" s="3237"/>
      <c r="B68" s="3237"/>
      <c r="C68" s="3237"/>
      <c r="D68" s="3238"/>
      <c r="E68" s="3238"/>
      <c r="F68" s="3237"/>
      <c r="G68" s="3237"/>
      <c r="H68" s="3237"/>
    </row>
    <row r="69" spans="1:12">
      <c r="A69" s="3237"/>
      <c r="B69" s="3237"/>
      <c r="C69" s="3237"/>
      <c r="D69" s="3238"/>
      <c r="E69" s="3238"/>
      <c r="F69" s="3237"/>
      <c r="G69" s="3237"/>
      <c r="H69" s="3237"/>
    </row>
    <row r="70" spans="1:12">
      <c r="A70" s="3237"/>
      <c r="B70" s="3237"/>
      <c r="C70" s="3237"/>
      <c r="D70" s="3238"/>
      <c r="E70" s="3238"/>
      <c r="F70" s="3237"/>
      <c r="G70" s="3237"/>
      <c r="H70" s="3237"/>
    </row>
  </sheetData>
  <mergeCells count="1">
    <mergeCell ref="F1:H1"/>
  </mergeCells>
  <printOptions horizontalCentered="1"/>
  <pageMargins left="0.5" right="0.5" top="0.5" bottom="0.25" header="0" footer="0"/>
  <pageSetup orientation="portrait" horizontalDpi="4294967292" verticalDpi="4294967292" r:id="rId1"/>
  <headerFooter alignWithMargins="0">
    <oddFooter xml:space="preserve">&amp;C </oddFooter>
  </headerFooter>
</worksheet>
</file>

<file path=xl/worksheets/sheet63.xml><?xml version="1.0" encoding="utf-8"?>
<worksheet xmlns="http://schemas.openxmlformats.org/spreadsheetml/2006/main" xmlns:r="http://schemas.openxmlformats.org/officeDocument/2006/relationships">
  <sheetPr>
    <tabColor rgb="FF92D050"/>
    <pageSetUpPr fitToPage="1"/>
  </sheetPr>
  <dimension ref="A1:M74"/>
  <sheetViews>
    <sheetView showGridLines="0" zoomScale="84" zoomScaleNormal="84" workbookViewId="0">
      <pane xSplit="2" ySplit="7" topLeftCell="C8" activePane="bottomRight" state="frozen"/>
      <selection pane="topRight"/>
      <selection pane="bottomLeft"/>
      <selection pane="bottomRight"/>
    </sheetView>
  </sheetViews>
  <sheetFormatPr defaultColWidth="10.1796875" defaultRowHeight="10.5"/>
  <cols>
    <col min="1" max="1" width="4.453125" style="3246" customWidth="1"/>
    <col min="2" max="2" width="5.54296875" style="3246" customWidth="1"/>
    <col min="3" max="6" width="14.81640625" style="3292" customWidth="1"/>
    <col min="7" max="7" width="14.81640625" style="3246" customWidth="1"/>
    <col min="8" max="8" width="5.54296875" style="3246" customWidth="1"/>
    <col min="9" max="16384" width="10.1796875" style="3246"/>
  </cols>
  <sheetData>
    <row r="1" spans="1:11" ht="11.25" customHeight="1" thickBot="1">
      <c r="A1" s="3240" t="s">
        <v>1865</v>
      </c>
      <c r="B1" s="3241"/>
      <c r="C1" s="3242"/>
      <c r="D1" s="3242"/>
      <c r="E1" s="3243"/>
      <c r="F1" s="3243"/>
      <c r="G1" s="3244"/>
      <c r="H1" s="3245">
        <v>57</v>
      </c>
    </row>
    <row r="2" spans="1:11" ht="15.75" customHeight="1">
      <c r="A2" s="3247" t="s">
        <v>2480</v>
      </c>
      <c r="B2" s="3248"/>
      <c r="C2" s="3249"/>
      <c r="D2" s="3249"/>
      <c r="E2" s="3249"/>
      <c r="F2" s="3249"/>
      <c r="G2" s="3248"/>
      <c r="H2" s="3250"/>
      <c r="I2" s="3251"/>
      <c r="J2" s="3251"/>
      <c r="K2" s="3251"/>
    </row>
    <row r="3" spans="1:11" ht="13.5" customHeight="1">
      <c r="A3" s="3252"/>
      <c r="B3" s="3253"/>
      <c r="C3" s="3254"/>
      <c r="D3" s="3255"/>
      <c r="E3" s="3255"/>
      <c r="F3" s="3255"/>
      <c r="G3" s="3253"/>
      <c r="H3" s="3256"/>
      <c r="I3" s="3251"/>
      <c r="J3" s="3251"/>
      <c r="K3" s="3251"/>
    </row>
    <row r="4" spans="1:11" ht="11.25" customHeight="1">
      <c r="A4" s="3257"/>
      <c r="B4" s="3258"/>
      <c r="C4" s="3259"/>
      <c r="D4" s="3260" t="s">
        <v>2481</v>
      </c>
      <c r="E4" s="3261"/>
      <c r="F4" s="3262" t="s">
        <v>2482</v>
      </c>
      <c r="G4" s="3263"/>
      <c r="H4" s="3264"/>
      <c r="I4" s="3251"/>
      <c r="J4" s="3251"/>
      <c r="K4" s="3251"/>
    </row>
    <row r="5" spans="1:11" ht="11.25" customHeight="1">
      <c r="A5" s="3265" t="s">
        <v>704</v>
      </c>
      <c r="B5" s="3266" t="s">
        <v>637</v>
      </c>
      <c r="C5" s="3267" t="s">
        <v>2483</v>
      </c>
      <c r="D5" s="3268" t="s">
        <v>2424</v>
      </c>
      <c r="E5" s="3269" t="s">
        <v>2425</v>
      </c>
      <c r="F5" s="3270" t="s">
        <v>2424</v>
      </c>
      <c r="G5" s="3266" t="s">
        <v>2425</v>
      </c>
      <c r="H5" s="3271" t="s">
        <v>704</v>
      </c>
      <c r="I5" s="3251"/>
      <c r="J5" s="3251"/>
      <c r="K5" s="3251"/>
    </row>
    <row r="6" spans="1:11" ht="11.25" customHeight="1">
      <c r="A6" s="3265" t="s">
        <v>750</v>
      </c>
      <c r="B6" s="3266" t="s">
        <v>638</v>
      </c>
      <c r="C6" s="3267" t="s">
        <v>2295</v>
      </c>
      <c r="D6" s="3272"/>
      <c r="E6" s="3269" t="s">
        <v>2484</v>
      </c>
      <c r="F6" s="3273"/>
      <c r="G6" s="3266" t="s">
        <v>2485</v>
      </c>
      <c r="H6" s="3271" t="s">
        <v>750</v>
      </c>
      <c r="I6" s="3251"/>
      <c r="J6" s="3251"/>
      <c r="K6" s="3251"/>
    </row>
    <row r="7" spans="1:11" ht="11.25" customHeight="1" thickBot="1">
      <c r="A7" s="3274"/>
      <c r="B7" s="3275"/>
      <c r="C7" s="3267" t="s">
        <v>643</v>
      </c>
      <c r="D7" s="3268" t="s">
        <v>644</v>
      </c>
      <c r="E7" s="3269" t="s">
        <v>645</v>
      </c>
      <c r="F7" s="3270" t="s">
        <v>2486</v>
      </c>
      <c r="G7" s="3266" t="s">
        <v>647</v>
      </c>
      <c r="H7" s="3276"/>
      <c r="I7" s="3251"/>
      <c r="J7" s="3251"/>
      <c r="K7" s="3251"/>
    </row>
    <row r="8" spans="1:11" ht="11.25" customHeight="1">
      <c r="A8" s="3265"/>
      <c r="B8" s="3277"/>
      <c r="C8" s="3278"/>
      <c r="D8" s="3279"/>
      <c r="E8" s="3280"/>
      <c r="F8" s="3280"/>
      <c r="G8" s="3281"/>
      <c r="H8" s="3264"/>
      <c r="I8" s="3251"/>
      <c r="J8" s="3251"/>
      <c r="K8" s="3251"/>
    </row>
    <row r="9" spans="1:11" ht="11.25" customHeight="1">
      <c r="A9" s="3274">
        <v>1</v>
      </c>
      <c r="B9" s="3282"/>
      <c r="C9" s="3207">
        <v>0</v>
      </c>
      <c r="D9" s="3283">
        <v>9387</v>
      </c>
      <c r="E9" s="3204">
        <v>0</v>
      </c>
      <c r="F9" s="3283">
        <v>12570</v>
      </c>
      <c r="G9" s="3284">
        <v>0</v>
      </c>
      <c r="H9" s="3285">
        <v>1</v>
      </c>
      <c r="I9" s="3251"/>
      <c r="J9" s="3251"/>
      <c r="K9" s="3251"/>
    </row>
    <row r="10" spans="1:11" ht="11.25" customHeight="1">
      <c r="A10" s="3274">
        <v>2</v>
      </c>
      <c r="B10" s="3282"/>
      <c r="C10" s="3202">
        <v>15759</v>
      </c>
      <c r="D10" s="3283">
        <v>405536</v>
      </c>
      <c r="E10" s="3286">
        <v>14288</v>
      </c>
      <c r="F10" s="3283">
        <v>66100</v>
      </c>
      <c r="G10" s="3284">
        <v>4758</v>
      </c>
      <c r="H10" s="3285">
        <v>2</v>
      </c>
      <c r="I10" s="3251"/>
      <c r="J10" s="3251"/>
      <c r="K10" s="3251"/>
    </row>
    <row r="11" spans="1:11" ht="11.25" customHeight="1">
      <c r="A11" s="3274">
        <v>3</v>
      </c>
      <c r="B11" s="3282"/>
      <c r="C11" s="3207">
        <v>0</v>
      </c>
      <c r="D11" s="3204">
        <v>0</v>
      </c>
      <c r="E11" s="3204">
        <v>0</v>
      </c>
      <c r="F11" s="3204">
        <v>0</v>
      </c>
      <c r="G11" s="3287">
        <v>0</v>
      </c>
      <c r="H11" s="3285">
        <v>3</v>
      </c>
      <c r="I11" s="3251"/>
      <c r="J11" s="3251"/>
      <c r="K11" s="3251"/>
    </row>
    <row r="12" spans="1:11" ht="11.25" customHeight="1">
      <c r="A12" s="3274">
        <v>4</v>
      </c>
      <c r="B12" s="3282"/>
      <c r="C12" s="3207">
        <v>0</v>
      </c>
      <c r="D12" s="3204">
        <v>0</v>
      </c>
      <c r="E12" s="3204">
        <v>0</v>
      </c>
      <c r="F12" s="3204">
        <v>0</v>
      </c>
      <c r="G12" s="3287">
        <v>0</v>
      </c>
      <c r="H12" s="3285">
        <v>4</v>
      </c>
      <c r="I12" s="3251"/>
      <c r="J12" s="3251"/>
      <c r="K12" s="3251"/>
    </row>
    <row r="13" spans="1:11" ht="11.25" customHeight="1">
      <c r="A13" s="3274">
        <v>5</v>
      </c>
      <c r="B13" s="3201" t="s">
        <v>294</v>
      </c>
      <c r="C13" s="3202">
        <f>SUM(C9:C12)</f>
        <v>15759</v>
      </c>
      <c r="D13" s="3283">
        <f>SUM(D9:D12)</f>
        <v>414923</v>
      </c>
      <c r="E13" s="3286">
        <f>SUM(E9:E12)</f>
        <v>14288</v>
      </c>
      <c r="F13" s="3283">
        <f>SUM(F9:F12)</f>
        <v>78670</v>
      </c>
      <c r="G13" s="3205">
        <f>SUM(G9:G12)</f>
        <v>4758</v>
      </c>
      <c r="H13" s="3285">
        <v>5</v>
      </c>
      <c r="I13" s="3251"/>
      <c r="J13" s="3251"/>
      <c r="K13" s="3251"/>
    </row>
    <row r="14" spans="1:11" ht="11.25" customHeight="1">
      <c r="A14" s="3265"/>
      <c r="B14" s="3277"/>
      <c r="C14" s="3208"/>
      <c r="D14" s="3226"/>
      <c r="E14" s="3209"/>
      <c r="F14" s="3209"/>
      <c r="G14" s="3211"/>
      <c r="H14" s="3271"/>
      <c r="I14" s="3251"/>
      <c r="J14" s="3251"/>
      <c r="K14" s="3251"/>
    </row>
    <row r="15" spans="1:11" ht="11.25" customHeight="1">
      <c r="A15" s="3274">
        <v>6</v>
      </c>
      <c r="B15" s="3282"/>
      <c r="C15" s="3207">
        <v>0</v>
      </c>
      <c r="D15" s="3204">
        <v>0</v>
      </c>
      <c r="E15" s="3204">
        <v>0</v>
      </c>
      <c r="F15" s="3204">
        <v>3610</v>
      </c>
      <c r="G15" s="3287">
        <v>0</v>
      </c>
      <c r="H15" s="3285">
        <v>6</v>
      </c>
      <c r="I15" s="3251"/>
      <c r="J15" s="3251"/>
      <c r="K15" s="3251"/>
    </row>
    <row r="16" spans="1:11" ht="11.25" customHeight="1">
      <c r="A16" s="3274">
        <v>7</v>
      </c>
      <c r="B16" s="3282"/>
      <c r="C16" s="3202">
        <v>1115</v>
      </c>
      <c r="D16" s="3283">
        <v>735</v>
      </c>
      <c r="E16" s="3204">
        <v>0</v>
      </c>
      <c r="F16" s="3283">
        <v>-845</v>
      </c>
      <c r="G16" s="3287">
        <v>0</v>
      </c>
      <c r="H16" s="3285">
        <v>7</v>
      </c>
      <c r="I16" s="3251"/>
      <c r="J16" s="3251"/>
      <c r="K16" s="3251"/>
    </row>
    <row r="17" spans="1:11" ht="11.25" customHeight="1">
      <c r="A17" s="3274">
        <v>8</v>
      </c>
      <c r="B17" s="3282"/>
      <c r="C17" s="3202">
        <v>10176</v>
      </c>
      <c r="D17" s="3283">
        <v>193698</v>
      </c>
      <c r="E17" s="3286">
        <v>12997</v>
      </c>
      <c r="F17" s="3283">
        <v>-24296</v>
      </c>
      <c r="G17" s="3284">
        <v>3680</v>
      </c>
      <c r="H17" s="3285">
        <v>8</v>
      </c>
      <c r="I17" s="3251"/>
      <c r="J17" s="3251"/>
      <c r="K17" s="3251"/>
    </row>
    <row r="18" spans="1:11" ht="11.25" customHeight="1">
      <c r="A18" s="3274">
        <v>9</v>
      </c>
      <c r="B18" s="3282"/>
      <c r="C18" s="3202">
        <v>0</v>
      </c>
      <c r="D18" s="3283">
        <v>8152</v>
      </c>
      <c r="E18" s="3286">
        <v>0</v>
      </c>
      <c r="F18" s="3283">
        <v>1314</v>
      </c>
      <c r="G18" s="3284">
        <v>0</v>
      </c>
      <c r="H18" s="3285">
        <v>9</v>
      </c>
      <c r="I18" s="3251"/>
      <c r="J18" s="3251"/>
      <c r="K18" s="3251"/>
    </row>
    <row r="19" spans="1:11" ht="11.25" customHeight="1">
      <c r="A19" s="3274">
        <v>10</v>
      </c>
      <c r="B19" s="3282"/>
      <c r="C19" s="3202">
        <v>4798</v>
      </c>
      <c r="D19" s="3283">
        <v>70220</v>
      </c>
      <c r="E19" s="3286">
        <v>23953</v>
      </c>
      <c r="F19" s="3283">
        <v>7851</v>
      </c>
      <c r="G19" s="3284">
        <v>6424</v>
      </c>
      <c r="H19" s="3285">
        <v>10</v>
      </c>
      <c r="I19" s="3251"/>
      <c r="J19" s="3251"/>
      <c r="K19" s="3251"/>
    </row>
    <row r="20" spans="1:11" ht="11.25" customHeight="1">
      <c r="A20" s="3274">
        <v>11</v>
      </c>
      <c r="B20" s="3282"/>
      <c r="C20" s="3202">
        <v>4361</v>
      </c>
      <c r="D20" s="3283">
        <v>138792</v>
      </c>
      <c r="E20" s="3286">
        <v>0</v>
      </c>
      <c r="F20" s="3283">
        <v>24964</v>
      </c>
      <c r="G20" s="3284">
        <v>0</v>
      </c>
      <c r="H20" s="3285">
        <v>11</v>
      </c>
      <c r="I20" s="3251"/>
      <c r="J20" s="3251"/>
      <c r="K20" s="3251"/>
    </row>
    <row r="21" spans="1:11" ht="11.25" customHeight="1">
      <c r="A21" s="3274">
        <v>12</v>
      </c>
      <c r="B21" s="3282"/>
      <c r="C21" s="3202">
        <v>1814</v>
      </c>
      <c r="D21" s="3283">
        <v>145225</v>
      </c>
      <c r="E21" s="3204">
        <v>0</v>
      </c>
      <c r="F21" s="3283">
        <v>-3275</v>
      </c>
      <c r="G21" s="3284"/>
      <c r="H21" s="3285">
        <v>12</v>
      </c>
      <c r="I21" s="3288"/>
      <c r="J21" s="3251"/>
      <c r="K21" s="3251"/>
    </row>
    <row r="22" spans="1:11" ht="11.25" customHeight="1">
      <c r="A22" s="3274">
        <v>13</v>
      </c>
      <c r="B22" s="3282"/>
      <c r="C22" s="3202">
        <v>1885</v>
      </c>
      <c r="D22" s="3283">
        <v>6219</v>
      </c>
      <c r="E22" s="3204">
        <v>0</v>
      </c>
      <c r="F22" s="3283">
        <v>565</v>
      </c>
      <c r="G22" s="3287">
        <v>0</v>
      </c>
      <c r="H22" s="3285">
        <v>13</v>
      </c>
      <c r="I22" s="3251"/>
      <c r="J22" s="3251"/>
      <c r="K22" s="3251"/>
    </row>
    <row r="23" spans="1:11" ht="11.25" customHeight="1">
      <c r="A23" s="3274">
        <v>14</v>
      </c>
      <c r="B23" s="3282"/>
      <c r="C23" s="3202">
        <v>0</v>
      </c>
      <c r="D23" s="3204">
        <v>0</v>
      </c>
      <c r="E23" s="3204">
        <v>0</v>
      </c>
      <c r="F23" s="3283">
        <v>1</v>
      </c>
      <c r="G23" s="3287">
        <v>0</v>
      </c>
      <c r="H23" s="3285">
        <v>14</v>
      </c>
      <c r="I23" s="3251"/>
      <c r="J23" s="3251"/>
      <c r="K23" s="3251"/>
    </row>
    <row r="24" spans="1:11" ht="11.25" customHeight="1">
      <c r="A24" s="3274">
        <v>15</v>
      </c>
      <c r="B24" s="3282"/>
      <c r="C24" s="3202">
        <v>0</v>
      </c>
      <c r="D24" s="3283">
        <v>2510</v>
      </c>
      <c r="E24" s="3204">
        <v>0</v>
      </c>
      <c r="F24" s="3283">
        <v>-156</v>
      </c>
      <c r="G24" s="3287">
        <v>0</v>
      </c>
      <c r="H24" s="3285">
        <v>15</v>
      </c>
      <c r="I24" s="3251"/>
      <c r="J24" s="3251"/>
      <c r="K24" s="3251"/>
    </row>
    <row r="25" spans="1:11" ht="11.25" customHeight="1">
      <c r="A25" s="3274">
        <v>16</v>
      </c>
      <c r="B25" s="3282"/>
      <c r="C25" s="3202">
        <v>0</v>
      </c>
      <c r="D25" s="3204">
        <v>0</v>
      </c>
      <c r="E25" s="3204">
        <v>0</v>
      </c>
      <c r="F25" s="3283">
        <v>55</v>
      </c>
      <c r="G25" s="3287">
        <v>0</v>
      </c>
      <c r="H25" s="3285">
        <v>16</v>
      </c>
      <c r="I25" s="3251"/>
      <c r="J25" s="3251"/>
      <c r="K25" s="3251"/>
    </row>
    <row r="26" spans="1:11" ht="11.25" customHeight="1">
      <c r="A26" s="3274">
        <v>17</v>
      </c>
      <c r="B26" s="3282"/>
      <c r="C26" s="3202">
        <v>0</v>
      </c>
      <c r="D26" s="3283">
        <v>14755</v>
      </c>
      <c r="E26" s="3204">
        <v>0</v>
      </c>
      <c r="F26" s="3283">
        <v>10869</v>
      </c>
      <c r="G26" s="3287">
        <v>0</v>
      </c>
      <c r="H26" s="3285">
        <v>17</v>
      </c>
      <c r="I26" s="3251"/>
      <c r="J26" s="3251"/>
      <c r="K26" s="3251"/>
    </row>
    <row r="27" spans="1:11" ht="11.25" customHeight="1">
      <c r="A27" s="3274">
        <v>18</v>
      </c>
      <c r="B27" s="3282"/>
      <c r="C27" s="3202">
        <v>0</v>
      </c>
      <c r="D27" s="3283">
        <v>19569</v>
      </c>
      <c r="E27" s="3204">
        <v>0</v>
      </c>
      <c r="F27" s="3283">
        <v>2216</v>
      </c>
      <c r="G27" s="3284">
        <v>0</v>
      </c>
      <c r="H27" s="3285">
        <v>18</v>
      </c>
      <c r="I27" s="3251"/>
      <c r="J27" s="3251"/>
      <c r="K27" s="3251"/>
    </row>
    <row r="28" spans="1:11" ht="11.25" customHeight="1">
      <c r="A28" s="3274">
        <v>19</v>
      </c>
      <c r="B28" s="3282"/>
      <c r="C28" s="3202">
        <v>8266</v>
      </c>
      <c r="D28" s="3283">
        <v>4108</v>
      </c>
      <c r="E28" s="3204">
        <v>0</v>
      </c>
      <c r="F28" s="3283">
        <v>700</v>
      </c>
      <c r="G28" s="3287">
        <v>0</v>
      </c>
      <c r="H28" s="3285">
        <v>19</v>
      </c>
      <c r="I28" s="3251"/>
      <c r="J28" s="3251"/>
      <c r="K28" s="3251"/>
    </row>
    <row r="29" spans="1:11" ht="11.25" customHeight="1">
      <c r="A29" s="3274">
        <v>20</v>
      </c>
      <c r="B29" s="3282"/>
      <c r="C29" s="3202">
        <v>0</v>
      </c>
      <c r="D29" s="3283">
        <v>2861</v>
      </c>
      <c r="E29" s="3204">
        <v>0</v>
      </c>
      <c r="F29" s="3283">
        <v>1312</v>
      </c>
      <c r="G29" s="3287">
        <v>0</v>
      </c>
      <c r="H29" s="3285">
        <v>20</v>
      </c>
      <c r="I29" s="3251"/>
      <c r="J29" s="3251"/>
      <c r="K29" s="3251"/>
    </row>
    <row r="30" spans="1:11" ht="11.25" customHeight="1">
      <c r="A30" s="3274">
        <v>21</v>
      </c>
      <c r="B30" s="3282"/>
      <c r="C30" s="3202">
        <v>0</v>
      </c>
      <c r="D30" s="3283">
        <v>1099</v>
      </c>
      <c r="E30" s="3204">
        <v>0</v>
      </c>
      <c r="F30" s="3283">
        <v>828</v>
      </c>
      <c r="G30" s="3287">
        <v>0</v>
      </c>
      <c r="H30" s="3285">
        <v>21</v>
      </c>
      <c r="I30" s="3251"/>
      <c r="J30" s="3251"/>
      <c r="K30" s="3251"/>
    </row>
    <row r="31" spans="1:11" ht="11.25" customHeight="1">
      <c r="A31" s="3274">
        <v>22</v>
      </c>
      <c r="B31" s="3282"/>
      <c r="C31" s="3202">
        <v>885</v>
      </c>
      <c r="D31" s="3283">
        <v>41418</v>
      </c>
      <c r="E31" s="3203">
        <v>0</v>
      </c>
      <c r="F31" s="3283">
        <v>26091</v>
      </c>
      <c r="G31" s="3287">
        <v>0</v>
      </c>
      <c r="H31" s="3285">
        <v>22</v>
      </c>
      <c r="I31" s="3251"/>
      <c r="J31" s="3251"/>
      <c r="K31" s="3251"/>
    </row>
    <row r="32" spans="1:11" ht="11.25" customHeight="1">
      <c r="A32" s="3274">
        <v>23</v>
      </c>
      <c r="B32" s="3282"/>
      <c r="C32" s="3202">
        <v>0</v>
      </c>
      <c r="D32" s="3204">
        <v>0</v>
      </c>
      <c r="E32" s="3203">
        <v>0</v>
      </c>
      <c r="F32" s="3283">
        <v>-51</v>
      </c>
      <c r="G32" s="3287">
        <v>0</v>
      </c>
      <c r="H32" s="3285">
        <v>23</v>
      </c>
      <c r="I32" s="3251"/>
      <c r="J32" s="3251"/>
      <c r="K32" s="3251"/>
    </row>
    <row r="33" spans="1:13" ht="11.25" customHeight="1">
      <c r="A33" s="3274">
        <v>24</v>
      </c>
      <c r="B33" s="3201" t="s">
        <v>294</v>
      </c>
      <c r="C33" s="3202">
        <f>SUM(C15:C32)</f>
        <v>33300</v>
      </c>
      <c r="D33" s="3283">
        <f>SUM(D15:D32)</f>
        <v>649361</v>
      </c>
      <c r="E33" s="3203">
        <f>SUM(E15:E32)</f>
        <v>36950</v>
      </c>
      <c r="F33" s="3283">
        <f>SUM(F15:F32)</f>
        <v>51753</v>
      </c>
      <c r="G33" s="3205">
        <f>SUM(G15:G32)</f>
        <v>10104</v>
      </c>
      <c r="H33" s="3289">
        <v>24</v>
      </c>
      <c r="I33" s="3290"/>
      <c r="J33" s="3291"/>
      <c r="K33" s="3291"/>
      <c r="L33" s="3292"/>
      <c r="M33" s="3292"/>
    </row>
    <row r="34" spans="1:13" ht="11.25" customHeight="1">
      <c r="A34" s="3265"/>
      <c r="B34" s="3277"/>
      <c r="C34" s="3208"/>
      <c r="D34" s="3226"/>
      <c r="E34" s="3209"/>
      <c r="F34" s="3209"/>
      <c r="G34" s="3211"/>
      <c r="H34" s="3293"/>
      <c r="I34" s="3290"/>
      <c r="J34" s="3291"/>
      <c r="K34" s="3291"/>
      <c r="L34" s="3292"/>
      <c r="M34" s="3292"/>
    </row>
    <row r="35" spans="1:13" ht="11.25" customHeight="1">
      <c r="A35" s="3265"/>
      <c r="B35" s="3277"/>
      <c r="C35" s="3208"/>
      <c r="D35" s="3226"/>
      <c r="E35" s="3209"/>
      <c r="F35" s="3209"/>
      <c r="G35" s="3211"/>
      <c r="H35" s="3271"/>
      <c r="I35" s="3251"/>
      <c r="J35" s="3251"/>
      <c r="K35" s="3251"/>
    </row>
    <row r="36" spans="1:13" ht="11.25" customHeight="1">
      <c r="A36" s="3274">
        <v>25</v>
      </c>
      <c r="B36" s="3282"/>
      <c r="C36" s="3202">
        <v>0</v>
      </c>
      <c r="D36" s="3203">
        <v>0</v>
      </c>
      <c r="E36" s="3203">
        <v>0</v>
      </c>
      <c r="F36" s="3203">
        <v>0</v>
      </c>
      <c r="G36" s="3287">
        <v>0</v>
      </c>
      <c r="H36" s="3285">
        <v>25</v>
      </c>
      <c r="I36" s="3251"/>
      <c r="J36" s="3251"/>
      <c r="K36" s="3251"/>
    </row>
    <row r="37" spans="1:13" ht="11.25" customHeight="1">
      <c r="A37" s="3274">
        <v>26</v>
      </c>
      <c r="B37" s="3282"/>
      <c r="C37" s="3202">
        <v>0</v>
      </c>
      <c r="D37" s="3204">
        <v>393</v>
      </c>
      <c r="E37" s="3203">
        <v>0</v>
      </c>
      <c r="F37" s="3283">
        <v>0</v>
      </c>
      <c r="G37" s="3287">
        <v>0</v>
      </c>
      <c r="H37" s="3285">
        <v>26</v>
      </c>
      <c r="I37" s="3251"/>
      <c r="J37" s="3251"/>
      <c r="K37" s="3251"/>
    </row>
    <row r="38" spans="1:13" ht="11.25" customHeight="1">
      <c r="A38" s="3274">
        <v>27</v>
      </c>
      <c r="B38" s="3282"/>
      <c r="C38" s="3202">
        <v>0</v>
      </c>
      <c r="D38" s="3204">
        <v>0</v>
      </c>
      <c r="E38" s="3203">
        <v>0</v>
      </c>
      <c r="F38" s="3283">
        <v>0</v>
      </c>
      <c r="G38" s="3287">
        <v>0</v>
      </c>
      <c r="H38" s="3285">
        <v>27</v>
      </c>
      <c r="I38" s="3251"/>
      <c r="J38" s="3251"/>
      <c r="K38" s="3251"/>
    </row>
    <row r="39" spans="1:13" ht="11.25" customHeight="1">
      <c r="A39" s="3274">
        <v>28</v>
      </c>
      <c r="B39" s="3282"/>
      <c r="C39" s="3202">
        <v>0</v>
      </c>
      <c r="D39" s="3204">
        <v>2014</v>
      </c>
      <c r="E39" s="3203">
        <v>0</v>
      </c>
      <c r="F39" s="3283">
        <v>0</v>
      </c>
      <c r="G39" s="3287">
        <v>0</v>
      </c>
      <c r="H39" s="3285">
        <v>28</v>
      </c>
      <c r="I39" s="3251"/>
      <c r="J39" s="3251"/>
      <c r="K39" s="3251"/>
    </row>
    <row r="40" spans="1:13" ht="11.25" customHeight="1">
      <c r="A40" s="3274">
        <v>29</v>
      </c>
      <c r="B40" s="3282"/>
      <c r="C40" s="3202">
        <v>0</v>
      </c>
      <c r="D40" s="3204">
        <v>0</v>
      </c>
      <c r="E40" s="3203">
        <v>0</v>
      </c>
      <c r="F40" s="3283">
        <v>0</v>
      </c>
      <c r="G40" s="3287">
        <v>0</v>
      </c>
      <c r="H40" s="3285">
        <v>29</v>
      </c>
      <c r="I40" s="3251"/>
      <c r="J40" s="3251"/>
      <c r="K40" s="3251"/>
    </row>
    <row r="41" spans="1:13" ht="11.25" customHeight="1">
      <c r="A41" s="3274">
        <v>30</v>
      </c>
      <c r="B41" s="3282"/>
      <c r="C41" s="3202">
        <v>0</v>
      </c>
      <c r="D41" s="3283">
        <v>280</v>
      </c>
      <c r="E41" s="3203">
        <v>0</v>
      </c>
      <c r="F41" s="3283">
        <v>331</v>
      </c>
      <c r="G41" s="3287">
        <v>0</v>
      </c>
      <c r="H41" s="3285">
        <v>30</v>
      </c>
      <c r="I41" s="3251"/>
      <c r="J41" s="3251"/>
      <c r="K41" s="3251"/>
    </row>
    <row r="42" spans="1:13" ht="11.25" customHeight="1">
      <c r="A42" s="3274">
        <v>31</v>
      </c>
      <c r="B42" s="3282"/>
      <c r="C42" s="3202">
        <v>16926</v>
      </c>
      <c r="D42" s="3283">
        <v>3308</v>
      </c>
      <c r="E42" s="3203">
        <v>0</v>
      </c>
      <c r="F42" s="3283">
        <v>3671</v>
      </c>
      <c r="G42" s="3287">
        <v>0</v>
      </c>
      <c r="H42" s="3285">
        <v>31</v>
      </c>
      <c r="I42" s="3251"/>
      <c r="J42" s="2747"/>
      <c r="K42" s="3251"/>
    </row>
    <row r="43" spans="1:13" ht="11.25" customHeight="1">
      <c r="A43" s="3274">
        <v>32</v>
      </c>
      <c r="B43" s="3201" t="s">
        <v>294</v>
      </c>
      <c r="C43" s="3202">
        <f>SUM(C36:C42)</f>
        <v>16926</v>
      </c>
      <c r="D43" s="3203">
        <f>SUM(D36:D42)</f>
        <v>5995</v>
      </c>
      <c r="E43" s="3203">
        <f>SUM(E36:E42)</f>
        <v>0</v>
      </c>
      <c r="F43" s="3203">
        <f>SUM(F36:F42)</f>
        <v>4002</v>
      </c>
      <c r="G43" s="3287">
        <f>SUM(G36:G42)</f>
        <v>0</v>
      </c>
      <c r="H43" s="3285">
        <v>32</v>
      </c>
      <c r="I43" s="3251"/>
      <c r="J43" s="2747"/>
      <c r="K43" s="3251"/>
    </row>
    <row r="44" spans="1:13" ht="11.25" customHeight="1">
      <c r="A44" s="3265"/>
      <c r="B44" s="3277"/>
      <c r="C44" s="3208"/>
      <c r="D44" s="3226"/>
      <c r="E44" s="3294"/>
      <c r="F44" s="3209"/>
      <c r="G44" s="3211"/>
      <c r="H44" s="3271"/>
      <c r="I44" s="3251"/>
      <c r="J44" s="2747"/>
      <c r="K44" s="3251"/>
    </row>
    <row r="45" spans="1:13" ht="11.25" customHeight="1">
      <c r="A45" s="3274">
        <v>33</v>
      </c>
      <c r="B45" s="3282"/>
      <c r="C45" s="3202">
        <v>0</v>
      </c>
      <c r="D45" s="3203">
        <v>233834</v>
      </c>
      <c r="E45" s="3203">
        <v>62221</v>
      </c>
      <c r="F45" s="3203">
        <v>115884</v>
      </c>
      <c r="G45" s="3287">
        <v>4998</v>
      </c>
      <c r="H45" s="3285">
        <v>33</v>
      </c>
      <c r="I45" s="3251"/>
      <c r="J45" s="2747"/>
      <c r="K45" s="3251"/>
    </row>
    <row r="46" spans="1:13" ht="11.25" customHeight="1">
      <c r="A46" s="3274">
        <v>34</v>
      </c>
      <c r="B46" s="3282"/>
      <c r="C46" s="3202">
        <v>0</v>
      </c>
      <c r="D46" s="3203">
        <v>0</v>
      </c>
      <c r="E46" s="3203">
        <v>0</v>
      </c>
      <c r="F46" s="3203">
        <v>0</v>
      </c>
      <c r="G46" s="3287">
        <v>0</v>
      </c>
      <c r="H46" s="3285">
        <v>34</v>
      </c>
      <c r="I46" s="3251"/>
      <c r="J46" s="2747"/>
      <c r="K46" s="3251"/>
    </row>
    <row r="47" spans="1:13" ht="11.25" customHeight="1">
      <c r="A47" s="3274">
        <v>35</v>
      </c>
      <c r="B47" s="3295" t="s">
        <v>294</v>
      </c>
      <c r="C47" s="3202">
        <v>0</v>
      </c>
      <c r="D47" s="3203">
        <f>SUM(D45:D46)</f>
        <v>233834</v>
      </c>
      <c r="E47" s="3203">
        <f>SUM(E45:E46)</f>
        <v>62221</v>
      </c>
      <c r="F47" s="3203">
        <f>SUM(F45:F46)</f>
        <v>115884</v>
      </c>
      <c r="G47" s="3287">
        <f>SUM(G45:G46)</f>
        <v>4998</v>
      </c>
      <c r="H47" s="3285">
        <v>35</v>
      </c>
      <c r="I47" s="3251"/>
      <c r="J47" s="2747"/>
      <c r="K47" s="3251"/>
    </row>
    <row r="48" spans="1:13" ht="11.25" customHeight="1">
      <c r="A48" s="3265"/>
      <c r="B48" s="3296"/>
      <c r="C48" s="3208"/>
      <c r="D48" s="3226"/>
      <c r="E48" s="3294"/>
      <c r="F48" s="3297"/>
      <c r="G48" s="3298"/>
      <c r="H48" s="3271"/>
      <c r="I48" s="3251"/>
      <c r="J48" s="2747"/>
      <c r="K48" s="3251"/>
    </row>
    <row r="49" spans="1:11" ht="11.25" customHeight="1">
      <c r="A49" s="3265">
        <v>36</v>
      </c>
      <c r="B49" s="3296" t="s">
        <v>294</v>
      </c>
      <c r="C49" s="3208">
        <v>8</v>
      </c>
      <c r="D49" s="3299">
        <v>995</v>
      </c>
      <c r="E49" s="3209">
        <v>0</v>
      </c>
      <c r="F49" s="3209">
        <v>239</v>
      </c>
      <c r="G49" s="3300">
        <v>0</v>
      </c>
      <c r="H49" s="3271">
        <v>36</v>
      </c>
      <c r="I49" s="3251"/>
      <c r="J49" s="2747"/>
      <c r="K49" s="3251"/>
    </row>
    <row r="50" spans="1:11" ht="11.25" customHeight="1">
      <c r="A50" s="3274"/>
      <c r="B50" s="3301"/>
      <c r="C50" s="3202"/>
      <c r="D50" s="3283"/>
      <c r="E50" s="3203"/>
      <c r="F50" s="3203"/>
      <c r="G50" s="3287"/>
      <c r="H50" s="3285"/>
      <c r="I50" s="3251"/>
      <c r="J50" s="2747"/>
      <c r="K50" s="3251"/>
    </row>
    <row r="51" spans="1:11" ht="11.25" customHeight="1">
      <c r="A51" s="3274">
        <v>37</v>
      </c>
      <c r="B51" s="3301" t="s">
        <v>294</v>
      </c>
      <c r="C51" s="3202">
        <v>0</v>
      </c>
      <c r="D51" s="3283">
        <v>95215</v>
      </c>
      <c r="E51" s="3203">
        <v>0</v>
      </c>
      <c r="F51" s="3283">
        <v>21295</v>
      </c>
      <c r="G51" s="3287">
        <v>0</v>
      </c>
      <c r="H51" s="3285">
        <v>37</v>
      </c>
      <c r="I51" s="3251"/>
      <c r="J51" s="2747"/>
      <c r="K51" s="3251"/>
    </row>
    <row r="52" spans="1:11" ht="11.25" customHeight="1">
      <c r="A52" s="3274">
        <v>38</v>
      </c>
      <c r="B52" s="3301" t="s">
        <v>294</v>
      </c>
      <c r="C52" s="3202">
        <v>0</v>
      </c>
      <c r="D52" s="3204">
        <v>0</v>
      </c>
      <c r="E52" s="3203">
        <v>0</v>
      </c>
      <c r="F52" s="3283">
        <v>0</v>
      </c>
      <c r="G52" s="3287">
        <v>0</v>
      </c>
      <c r="H52" s="3285">
        <v>38</v>
      </c>
      <c r="I52" s="3251"/>
      <c r="J52" s="2747"/>
      <c r="K52" s="3251"/>
    </row>
    <row r="53" spans="1:11" ht="11.25" customHeight="1">
      <c r="A53" s="3274">
        <v>39</v>
      </c>
      <c r="B53" s="3301" t="s">
        <v>294</v>
      </c>
      <c r="C53" s="3202">
        <v>0</v>
      </c>
      <c r="D53" s="3204">
        <v>0</v>
      </c>
      <c r="E53" s="3203">
        <v>0</v>
      </c>
      <c r="F53" s="3283">
        <v>0</v>
      </c>
      <c r="G53" s="3287">
        <v>0</v>
      </c>
      <c r="H53" s="3285">
        <v>39</v>
      </c>
      <c r="I53" s="3251"/>
      <c r="J53" s="2747"/>
      <c r="K53" s="3251"/>
    </row>
    <row r="54" spans="1:11" ht="11.25" customHeight="1">
      <c r="A54" s="3274">
        <v>40</v>
      </c>
      <c r="B54" s="3301" t="s">
        <v>294</v>
      </c>
      <c r="C54" s="3202">
        <v>0</v>
      </c>
      <c r="D54" s="3283">
        <v>29350</v>
      </c>
      <c r="E54" s="3203">
        <v>0</v>
      </c>
      <c r="F54" s="3283">
        <v>12842</v>
      </c>
      <c r="G54" s="3287">
        <v>0</v>
      </c>
      <c r="H54" s="3285">
        <v>40</v>
      </c>
      <c r="I54" s="3251"/>
      <c r="J54" s="3251"/>
      <c r="K54" s="3251"/>
    </row>
    <row r="55" spans="1:11" ht="11.25" customHeight="1">
      <c r="A55" s="3274">
        <v>41</v>
      </c>
      <c r="B55" s="3301" t="s">
        <v>294</v>
      </c>
      <c r="C55" s="3202">
        <v>345</v>
      </c>
      <c r="D55" s="3283">
        <v>33530</v>
      </c>
      <c r="E55" s="3203">
        <v>0</v>
      </c>
      <c r="F55" s="3283">
        <v>19505</v>
      </c>
      <c r="G55" s="3287">
        <v>0</v>
      </c>
      <c r="H55" s="3285">
        <v>41</v>
      </c>
      <c r="I55" s="3251"/>
      <c r="J55" s="3251"/>
      <c r="K55" s="3251"/>
    </row>
    <row r="56" spans="1:11" ht="11.25" customHeight="1">
      <c r="A56" s="3274">
        <v>42</v>
      </c>
      <c r="B56" s="3282"/>
      <c r="C56" s="3202">
        <f>SUM(C49:C55)</f>
        <v>353</v>
      </c>
      <c r="D56" s="3302">
        <f>SUM(D49:D55)</f>
        <v>159090</v>
      </c>
      <c r="E56" s="3303">
        <f>SUM(E49:E55)</f>
        <v>0</v>
      </c>
      <c r="F56" s="3304">
        <f>SUM(F49:F55)</f>
        <v>53881</v>
      </c>
      <c r="G56" s="3205">
        <f>SUM(G49:G55)</f>
        <v>0</v>
      </c>
      <c r="H56" s="3285">
        <v>42</v>
      </c>
      <c r="I56" s="3251"/>
      <c r="J56" s="3251"/>
      <c r="K56" s="3251"/>
    </row>
    <row r="57" spans="1:11" ht="11.25" customHeight="1" thickBot="1">
      <c r="A57" s="3274">
        <v>43</v>
      </c>
      <c r="B57" s="3282"/>
      <c r="C57" s="3305">
        <f>SUM(C13+C33+C43+C47+C56)</f>
        <v>66338</v>
      </c>
      <c r="D57" s="3224">
        <f>SUM(D13+D33+D43+D47+D56)</f>
        <v>1463203</v>
      </c>
      <c r="E57" s="3306">
        <f>SUM(E13+E33+E43+E47+E56)</f>
        <v>113459</v>
      </c>
      <c r="F57" s="3224">
        <f>SUM(F13+F33+F43+F47+F56)</f>
        <v>304190</v>
      </c>
      <c r="G57" s="3225">
        <f>SUM(G13+G33+G43+G47+G56)</f>
        <v>19860</v>
      </c>
      <c r="H57" s="3285">
        <v>43</v>
      </c>
      <c r="I57" s="3251"/>
      <c r="J57" s="3251"/>
      <c r="K57" s="3251"/>
    </row>
    <row r="58" spans="1:11" ht="11.25" customHeight="1">
      <c r="A58" s="3307" t="s">
        <v>2487</v>
      </c>
      <c r="B58" s="3308"/>
      <c r="C58" s="3309"/>
      <c r="D58" s="3309"/>
      <c r="E58" s="3309"/>
      <c r="F58" s="3309"/>
      <c r="G58" s="3308"/>
      <c r="H58" s="3310"/>
      <c r="I58" s="3251"/>
      <c r="J58" s="3251"/>
      <c r="K58" s="3251"/>
    </row>
    <row r="59" spans="1:11" ht="11.25" customHeight="1">
      <c r="A59" s="3311"/>
      <c r="B59" s="3308" t="s">
        <v>2488</v>
      </c>
      <c r="C59" s="3309"/>
      <c r="D59" s="3309"/>
      <c r="E59" s="3309"/>
      <c r="F59" s="3309"/>
      <c r="G59" s="3308"/>
      <c r="H59" s="3310"/>
      <c r="I59" s="3251"/>
      <c r="J59" s="3251"/>
      <c r="K59" s="3251"/>
    </row>
    <row r="60" spans="1:11" ht="11.25" customHeight="1">
      <c r="A60" s="3307" t="s">
        <v>2489</v>
      </c>
      <c r="B60" s="3308"/>
      <c r="C60" s="3309"/>
      <c r="D60" s="3309"/>
      <c r="E60" s="3309"/>
      <c r="F60" s="3309"/>
      <c r="G60" s="3308"/>
      <c r="H60" s="3310"/>
      <c r="I60" s="3251"/>
      <c r="J60" s="3251"/>
      <c r="K60" s="3251"/>
    </row>
    <row r="61" spans="1:11" ht="11.25" customHeight="1">
      <c r="A61" s="3307"/>
      <c r="B61" s="3308" t="s">
        <v>2490</v>
      </c>
      <c r="C61" s="3309"/>
      <c r="D61" s="3309"/>
      <c r="E61" s="3309"/>
      <c r="F61" s="3309"/>
      <c r="G61" s="3308"/>
      <c r="H61" s="3310"/>
      <c r="I61" s="3251"/>
      <c r="J61" s="3251"/>
      <c r="K61" s="3251"/>
    </row>
    <row r="62" spans="1:11" ht="11.25" customHeight="1">
      <c r="A62" s="3307"/>
      <c r="B62" s="3308" t="s">
        <v>2491</v>
      </c>
      <c r="C62" s="3309"/>
      <c r="D62" s="3309"/>
      <c r="E62" s="3309"/>
      <c r="F62" s="3309"/>
      <c r="G62" s="3308"/>
      <c r="H62" s="3310"/>
      <c r="I62" s="3251"/>
      <c r="J62" s="3251"/>
      <c r="K62" s="3251"/>
    </row>
    <row r="63" spans="1:11" ht="11.25" customHeight="1">
      <c r="A63" s="3307"/>
      <c r="B63" s="3308"/>
      <c r="C63" s="3309"/>
      <c r="D63" s="3309"/>
      <c r="E63" s="3309"/>
      <c r="F63" s="3309"/>
      <c r="G63" s="3308"/>
      <c r="H63" s="3310"/>
      <c r="I63" s="3251"/>
      <c r="J63" s="3251"/>
      <c r="K63" s="3251"/>
    </row>
    <row r="64" spans="1:11" ht="11.25" customHeight="1">
      <c r="A64" s="3307"/>
      <c r="B64" s="3308"/>
      <c r="C64" s="3309"/>
      <c r="D64" s="3309"/>
      <c r="E64" s="3309"/>
      <c r="F64" s="3309"/>
      <c r="G64" s="3308"/>
      <c r="H64" s="3310"/>
      <c r="I64" s="3251"/>
      <c r="J64" s="3251"/>
      <c r="K64" s="3251"/>
    </row>
    <row r="65" spans="1:11" ht="11.25" customHeight="1" thickBot="1">
      <c r="A65" s="3312"/>
      <c r="B65" s="3313"/>
      <c r="C65" s="3314"/>
      <c r="D65" s="3314"/>
      <c r="E65" s="3314"/>
      <c r="F65" s="3314"/>
      <c r="G65" s="3313"/>
      <c r="H65" s="3315"/>
      <c r="I65" s="3251"/>
      <c r="J65" s="3251"/>
      <c r="K65" s="3251"/>
    </row>
    <row r="66" spans="1:11" ht="11.25" customHeight="1">
      <c r="A66" s="3241" t="s">
        <v>195</v>
      </c>
      <c r="B66" s="3241"/>
      <c r="C66" s="3242"/>
      <c r="D66" s="3242"/>
      <c r="E66" s="3242"/>
      <c r="F66" s="3242"/>
      <c r="G66" s="3241"/>
      <c r="H66" s="3241"/>
    </row>
    <row r="67" spans="1:11" ht="11.25" customHeight="1">
      <c r="A67" s="3316"/>
      <c r="B67" s="3316"/>
      <c r="C67" s="3317"/>
      <c r="D67" s="3317"/>
      <c r="E67" s="3317"/>
      <c r="F67" s="3317"/>
      <c r="G67" s="3316"/>
      <c r="H67" s="3316"/>
    </row>
    <row r="68" spans="1:11" ht="11.25" customHeight="1">
      <c r="A68" s="3316"/>
      <c r="B68" s="3316"/>
      <c r="C68" s="3317"/>
      <c r="D68" s="3317"/>
      <c r="E68" s="3317"/>
      <c r="F68" s="3317"/>
      <c r="G68" s="3316"/>
      <c r="H68" s="3316"/>
    </row>
    <row r="69" spans="1:11" ht="11.25" customHeight="1">
      <c r="A69" s="3316"/>
      <c r="B69" s="3316"/>
      <c r="C69" s="3317"/>
      <c r="D69" s="3317"/>
      <c r="E69" s="3317"/>
      <c r="F69" s="3317"/>
      <c r="G69" s="3316"/>
      <c r="H69" s="3316"/>
    </row>
    <row r="70" spans="1:11" ht="11.25" customHeight="1">
      <c r="A70" s="3316"/>
      <c r="B70" s="3316"/>
      <c r="C70" s="3317"/>
      <c r="D70" s="3317"/>
      <c r="E70" s="3317"/>
      <c r="F70" s="3317"/>
      <c r="G70" s="3316"/>
      <c r="H70" s="3316"/>
    </row>
    <row r="71" spans="1:11" ht="11.25" customHeight="1">
      <c r="A71" s="3316"/>
      <c r="B71" s="3316"/>
      <c r="C71" s="3317"/>
      <c r="D71" s="3317"/>
      <c r="E71" s="3317"/>
      <c r="F71" s="3317"/>
      <c r="G71" s="3316"/>
      <c r="H71" s="3316"/>
    </row>
    <row r="72" spans="1:11" ht="11.25" customHeight="1"/>
    <row r="73" spans="1:11" ht="11.25" customHeight="1"/>
    <row r="74" spans="1:11" ht="11.25" customHeight="1"/>
  </sheetData>
  <printOptions horizontalCentered="1"/>
  <pageMargins left="0.5" right="0.5" top="0.5" bottom="0.25" header="0" footer="0"/>
  <pageSetup orientation="portrait" horizontalDpi="4294967292" verticalDpi="4294967292" r:id="rId1"/>
  <headerFooter alignWithMargins="0">
    <oddFooter xml:space="preserve">&amp;C </oddFooter>
  </headerFooter>
</worksheet>
</file>

<file path=xl/worksheets/sheet64.xml><?xml version="1.0" encoding="utf-8"?>
<worksheet xmlns="http://schemas.openxmlformats.org/spreadsheetml/2006/main" xmlns:r="http://schemas.openxmlformats.org/officeDocument/2006/relationships">
  <sheetPr>
    <tabColor rgb="FF92D050"/>
    <pageSetUpPr fitToPage="1"/>
  </sheetPr>
  <dimension ref="A1:V53"/>
  <sheetViews>
    <sheetView showGridLines="0" zoomScaleNormal="100" workbookViewId="0"/>
  </sheetViews>
  <sheetFormatPr defaultColWidth="10.1796875" defaultRowHeight="13"/>
  <cols>
    <col min="1" max="1" width="3" style="3331" customWidth="1"/>
    <col min="2" max="2" width="4.6328125" style="3331" customWidth="1"/>
    <col min="3" max="3" width="14.7265625" style="3331" customWidth="1"/>
    <col min="4" max="4" width="6.26953125" style="3331" customWidth="1"/>
    <col min="5" max="6" width="9.36328125" style="3331" customWidth="1"/>
    <col min="7" max="7" width="5.81640625" style="3331" customWidth="1"/>
    <col min="8" max="9" width="9.36328125" style="3331" customWidth="1"/>
    <col min="10" max="10" width="5.81640625" style="3331" customWidth="1"/>
    <col min="11" max="13" width="8.26953125" style="3331" customWidth="1"/>
    <col min="14" max="14" width="9.81640625" style="3331" customWidth="1"/>
    <col min="15" max="15" width="9.36328125" style="3331" customWidth="1"/>
    <col min="16" max="16" width="4.6328125" style="3331" customWidth="1"/>
    <col min="17" max="17" width="3.26953125" style="3331" customWidth="1"/>
    <col min="18" max="16384" width="10.1796875" style="3331"/>
  </cols>
  <sheetData>
    <row r="1" spans="2:22" s="3322" customFormat="1" ht="15" customHeight="1">
      <c r="B1" s="3318" t="s">
        <v>2492</v>
      </c>
      <c r="C1" s="3319"/>
      <c r="D1" s="3319"/>
      <c r="E1" s="3319"/>
      <c r="F1" s="3319"/>
      <c r="G1" s="3319"/>
      <c r="H1" s="3319"/>
      <c r="I1" s="3319"/>
      <c r="J1" s="3319"/>
      <c r="K1" s="3319"/>
      <c r="L1" s="3319"/>
      <c r="M1" s="3319"/>
      <c r="N1" s="3319"/>
      <c r="O1" s="3319"/>
      <c r="P1" s="3320"/>
      <c r="Q1" s="3321">
        <v>58</v>
      </c>
    </row>
    <row r="2" spans="2:22" s="3327" customFormat="1" ht="14.25" customHeight="1">
      <c r="B2" s="3323" t="s">
        <v>808</v>
      </c>
      <c r="C2" s="3324"/>
      <c r="D2" s="3324"/>
      <c r="E2" s="3324"/>
      <c r="F2" s="3324"/>
      <c r="G2" s="3324"/>
      <c r="H2" s="3325"/>
      <c r="I2" s="3325"/>
      <c r="J2" s="3325"/>
      <c r="K2" s="3324"/>
      <c r="L2" s="3324"/>
      <c r="M2" s="3324"/>
      <c r="N2" s="3324"/>
      <c r="O2" s="3324"/>
      <c r="P2" s="3326"/>
    </row>
    <row r="3" spans="2:22" ht="11.25" customHeight="1">
      <c r="B3" s="3328"/>
      <c r="C3" s="3329"/>
      <c r="D3" s="3329"/>
      <c r="E3" s="3329"/>
      <c r="F3" s="3329"/>
      <c r="G3" s="3329"/>
      <c r="H3" s="3329"/>
      <c r="I3" s="3329"/>
      <c r="J3" s="3329"/>
      <c r="K3" s="3329"/>
      <c r="L3" s="3329"/>
      <c r="M3" s="3329"/>
      <c r="N3" s="3329"/>
      <c r="O3" s="3329"/>
      <c r="P3" s="3330"/>
    </row>
    <row r="4" spans="2:22" s="3338" customFormat="1" ht="11.25" customHeight="1">
      <c r="B4" s="3332"/>
      <c r="C4" s="3333"/>
      <c r="D4" s="3334"/>
      <c r="E4" s="3335" t="s">
        <v>2493</v>
      </c>
      <c r="F4" s="3335"/>
      <c r="G4" s="3336"/>
      <c r="H4" s="3335" t="s">
        <v>2494</v>
      </c>
      <c r="I4" s="3335"/>
      <c r="J4" s="3336"/>
      <c r="K4" s="3335" t="s">
        <v>2495</v>
      </c>
      <c r="L4" s="3335"/>
      <c r="M4" s="3336"/>
      <c r="N4" s="3335" t="s">
        <v>982</v>
      </c>
      <c r="O4" s="3335"/>
      <c r="P4" s="3337"/>
    </row>
    <row r="5" spans="2:22" s="3338" customFormat="1" ht="11.25" customHeight="1">
      <c r="B5" s="3339"/>
      <c r="C5" s="3340"/>
      <c r="D5" s="3341"/>
      <c r="E5" s="3342"/>
      <c r="F5" s="3342"/>
      <c r="G5" s="3343"/>
      <c r="H5" s="3343"/>
      <c r="I5" s="3343"/>
      <c r="J5" s="3343"/>
      <c r="K5" s="3343"/>
      <c r="L5" s="3343"/>
      <c r="M5" s="3343"/>
      <c r="N5" s="3343"/>
      <c r="O5" s="3343" t="s">
        <v>2496</v>
      </c>
      <c r="P5" s="3344"/>
    </row>
    <row r="6" spans="2:22" s="3338" customFormat="1" ht="11.25" customHeight="1">
      <c r="B6" s="3339"/>
      <c r="C6" s="3340" t="s">
        <v>2497</v>
      </c>
      <c r="D6" s="3341"/>
      <c r="E6" s="3340"/>
      <c r="F6" s="3340"/>
      <c r="G6" s="3341" t="s">
        <v>2498</v>
      </c>
      <c r="H6" s="3345"/>
      <c r="I6" s="3340"/>
      <c r="J6" s="3341" t="s">
        <v>2498</v>
      </c>
      <c r="K6" s="3345"/>
      <c r="L6" s="3340" t="s">
        <v>405</v>
      </c>
      <c r="M6" s="3341"/>
      <c r="N6" s="3345"/>
      <c r="O6" s="3340" t="s">
        <v>851</v>
      </c>
      <c r="P6" s="3344"/>
    </row>
    <row r="7" spans="2:22" s="3338" customFormat="1" ht="11.25" customHeight="1">
      <c r="B7" s="3339" t="s">
        <v>704</v>
      </c>
      <c r="C7" s="3340" t="s">
        <v>2294</v>
      </c>
      <c r="D7" s="3341" t="s">
        <v>509</v>
      </c>
      <c r="E7" s="3340" t="s">
        <v>2499</v>
      </c>
      <c r="F7" s="3340" t="s">
        <v>2496</v>
      </c>
      <c r="G7" s="3341" t="s">
        <v>2500</v>
      </c>
      <c r="H7" s="3345" t="s">
        <v>2499</v>
      </c>
      <c r="I7" s="3340" t="s">
        <v>2496</v>
      </c>
      <c r="J7" s="3341" t="s">
        <v>2500</v>
      </c>
      <c r="K7" s="3345" t="s">
        <v>2499</v>
      </c>
      <c r="L7" s="3340" t="s">
        <v>2501</v>
      </c>
      <c r="M7" s="3341" t="s">
        <v>2496</v>
      </c>
      <c r="N7" s="3345" t="s">
        <v>2499</v>
      </c>
      <c r="O7" s="3340" t="s">
        <v>2502</v>
      </c>
      <c r="P7" s="3344" t="s">
        <v>704</v>
      </c>
    </row>
    <row r="8" spans="2:22" s="3338" customFormat="1" ht="11.25" customHeight="1">
      <c r="B8" s="3339" t="s">
        <v>750</v>
      </c>
      <c r="C8" s="3340" t="s">
        <v>2503</v>
      </c>
      <c r="D8" s="3341" t="s">
        <v>750</v>
      </c>
      <c r="E8" s="3340" t="s">
        <v>2504</v>
      </c>
      <c r="F8" s="3340" t="s">
        <v>851</v>
      </c>
      <c r="G8" s="3341" t="s">
        <v>2505</v>
      </c>
      <c r="H8" s="3345" t="s">
        <v>2504</v>
      </c>
      <c r="I8" s="3340" t="s">
        <v>851</v>
      </c>
      <c r="J8" s="3341" t="s">
        <v>2505</v>
      </c>
      <c r="K8" s="3345" t="s">
        <v>2504</v>
      </c>
      <c r="L8" s="3340" t="s">
        <v>1315</v>
      </c>
      <c r="M8" s="3341" t="s">
        <v>1315</v>
      </c>
      <c r="N8" s="3345" t="s">
        <v>2504</v>
      </c>
      <c r="O8" s="3340" t="s">
        <v>1315</v>
      </c>
      <c r="P8" s="3344" t="s">
        <v>750</v>
      </c>
    </row>
    <row r="9" spans="2:22" s="3338" customFormat="1" ht="11.25" customHeight="1" thickBot="1">
      <c r="B9" s="3346"/>
      <c r="C9" s="3347" t="s">
        <v>756</v>
      </c>
      <c r="D9" s="3348" t="s">
        <v>757</v>
      </c>
      <c r="E9" s="3340" t="s">
        <v>640</v>
      </c>
      <c r="F9" s="3340" t="s">
        <v>641</v>
      </c>
      <c r="G9" s="3341" t="s">
        <v>642</v>
      </c>
      <c r="H9" s="3349" t="s">
        <v>643</v>
      </c>
      <c r="I9" s="3347" t="s">
        <v>644</v>
      </c>
      <c r="J9" s="3348" t="s">
        <v>645</v>
      </c>
      <c r="K9" s="3345" t="s">
        <v>646</v>
      </c>
      <c r="L9" s="3340" t="s">
        <v>647</v>
      </c>
      <c r="M9" s="3341" t="s">
        <v>648</v>
      </c>
      <c r="N9" s="3340" t="s">
        <v>649</v>
      </c>
      <c r="O9" s="3340" t="s">
        <v>2506</v>
      </c>
      <c r="P9" s="3350"/>
    </row>
    <row r="10" spans="2:22" s="3338" customFormat="1" ht="11.25" customHeight="1">
      <c r="B10" s="3351">
        <v>1</v>
      </c>
      <c r="C10" s="3352" t="s">
        <v>1327</v>
      </c>
      <c r="D10" s="3353" t="s">
        <v>984</v>
      </c>
      <c r="E10" s="3354">
        <v>609156</v>
      </c>
      <c r="F10" s="3355">
        <v>97954</v>
      </c>
      <c r="G10" s="3356">
        <v>0.93</v>
      </c>
      <c r="H10" s="3357">
        <v>0</v>
      </c>
      <c r="I10" s="3358">
        <v>0</v>
      </c>
      <c r="J10" s="3359"/>
      <c r="K10" s="3360">
        <v>0</v>
      </c>
      <c r="L10" s="3361">
        <v>0</v>
      </c>
      <c r="M10" s="3362">
        <v>0</v>
      </c>
      <c r="N10" s="3363">
        <f>SUM(E10,H10,K10)</f>
        <v>609156</v>
      </c>
      <c r="O10" s="3358">
        <f t="shared" ref="O10:O13" si="0">SUM(F10,I10,L10)</f>
        <v>97954</v>
      </c>
      <c r="P10" s="3364">
        <v>1</v>
      </c>
      <c r="R10" s="3365"/>
      <c r="S10" s="3365"/>
      <c r="T10" s="3365"/>
    </row>
    <row r="11" spans="2:22" s="3338" customFormat="1" ht="11.25" customHeight="1">
      <c r="B11" s="3351">
        <f>B10+1</f>
        <v>2</v>
      </c>
      <c r="C11" s="3352"/>
      <c r="D11" s="3353" t="s">
        <v>668</v>
      </c>
      <c r="E11" s="3366">
        <v>463708</v>
      </c>
      <c r="F11" s="3367">
        <v>23792</v>
      </c>
      <c r="G11" s="3368">
        <v>2.63</v>
      </c>
      <c r="H11" s="3369">
        <v>0</v>
      </c>
      <c r="I11" s="3370">
        <v>0</v>
      </c>
      <c r="J11" s="3359"/>
      <c r="K11" s="3371">
        <v>0</v>
      </c>
      <c r="L11" s="3372">
        <v>0</v>
      </c>
      <c r="M11" s="3373">
        <v>0</v>
      </c>
      <c r="N11" s="3372">
        <f t="shared" ref="N11:N13" si="1">SUM(E11,H11,K11)</f>
        <v>463708</v>
      </c>
      <c r="O11" s="3370">
        <f t="shared" si="0"/>
        <v>23792</v>
      </c>
      <c r="P11" s="3364">
        <f>P10+1</f>
        <v>2</v>
      </c>
      <c r="R11" s="3365"/>
      <c r="S11" s="3365"/>
      <c r="T11" s="3365"/>
    </row>
    <row r="12" spans="2:22" s="3338" customFormat="1" ht="11.25" customHeight="1">
      <c r="B12" s="3351">
        <f>B11+1</f>
        <v>3</v>
      </c>
      <c r="C12" s="3374"/>
      <c r="D12" s="3353" t="s">
        <v>988</v>
      </c>
      <c r="E12" s="3366">
        <v>1191874</v>
      </c>
      <c r="F12" s="3367">
        <v>234627</v>
      </c>
      <c r="G12" s="3368">
        <v>2.56</v>
      </c>
      <c r="H12" s="3369">
        <v>0</v>
      </c>
      <c r="I12" s="3370">
        <v>0</v>
      </c>
      <c r="J12" s="3359"/>
      <c r="K12" s="3371">
        <v>0</v>
      </c>
      <c r="L12" s="3372">
        <v>0</v>
      </c>
      <c r="M12" s="3373">
        <v>0</v>
      </c>
      <c r="N12" s="3372">
        <f t="shared" si="1"/>
        <v>1191874</v>
      </c>
      <c r="O12" s="3367">
        <f t="shared" si="0"/>
        <v>234627</v>
      </c>
      <c r="P12" s="3364">
        <f>P11+1</f>
        <v>3</v>
      </c>
      <c r="R12" s="3365"/>
      <c r="S12" s="3365"/>
      <c r="T12" s="3365"/>
    </row>
    <row r="13" spans="2:22" s="3338" customFormat="1" ht="11.25" customHeight="1">
      <c r="B13" s="3351">
        <f>B12+1</f>
        <v>4</v>
      </c>
      <c r="C13" s="3374"/>
      <c r="D13" s="3353" t="s">
        <v>990</v>
      </c>
      <c r="E13" s="3366">
        <v>318489</v>
      </c>
      <c r="F13" s="3367">
        <v>91755</v>
      </c>
      <c r="G13" s="3368">
        <v>2.1</v>
      </c>
      <c r="H13" s="3369">
        <v>0</v>
      </c>
      <c r="I13" s="3370">
        <v>0</v>
      </c>
      <c r="J13" s="3359"/>
      <c r="K13" s="3371">
        <v>0</v>
      </c>
      <c r="L13" s="3372">
        <v>0</v>
      </c>
      <c r="M13" s="3373">
        <v>0</v>
      </c>
      <c r="N13" s="3372">
        <f t="shared" si="1"/>
        <v>318489</v>
      </c>
      <c r="O13" s="3367">
        <f t="shared" si="0"/>
        <v>91755</v>
      </c>
      <c r="P13" s="3364">
        <f>P12+1</f>
        <v>4</v>
      </c>
      <c r="R13" s="3365"/>
      <c r="S13" s="3365"/>
      <c r="T13" s="3365"/>
    </row>
    <row r="14" spans="2:22" s="3338" customFormat="1" ht="11.25" customHeight="1">
      <c r="B14" s="3351">
        <f>B13+1</f>
        <v>5</v>
      </c>
      <c r="C14" s="3352" t="s">
        <v>2507</v>
      </c>
      <c r="D14" s="3353"/>
      <c r="E14" s="3366">
        <f>SUM(E10:E13)</f>
        <v>2583227</v>
      </c>
      <c r="F14" s="3367">
        <f>SUM(F10:F13)</f>
        <v>448128</v>
      </c>
      <c r="G14" s="3375"/>
      <c r="H14" s="3369">
        <f>SUM(H10:H13)</f>
        <v>0</v>
      </c>
      <c r="I14" s="3370">
        <f>SUM(I10:I13)</f>
        <v>0</v>
      </c>
      <c r="J14" s="3359"/>
      <c r="K14" s="3371">
        <f>SUM(K10:K13)</f>
        <v>0</v>
      </c>
      <c r="L14" s="3372">
        <f>SUM(L10:L13)</f>
        <v>0</v>
      </c>
      <c r="M14" s="3373">
        <f>SUM(M10:M13)</f>
        <v>0</v>
      </c>
      <c r="N14" s="3372">
        <f>SUM(N10:N13)</f>
        <v>2583227</v>
      </c>
      <c r="O14" s="3367">
        <f>SUM(O10:O13)</f>
        <v>448128</v>
      </c>
      <c r="P14" s="3364">
        <f>P13+1</f>
        <v>5</v>
      </c>
      <c r="S14" s="3376"/>
      <c r="T14" s="3377"/>
      <c r="U14" s="3377"/>
      <c r="V14" s="3377"/>
    </row>
    <row r="15" spans="2:22" s="3338" customFormat="1" ht="2.15" customHeight="1">
      <c r="B15" s="3351"/>
      <c r="C15" s="3374"/>
      <c r="D15" s="3378"/>
      <c r="E15" s="3366"/>
      <c r="F15" s="3367"/>
      <c r="G15" s="3375"/>
      <c r="H15" s="3379"/>
      <c r="I15" s="3380"/>
      <c r="J15" s="3359"/>
      <c r="K15" s="3381"/>
      <c r="L15" s="3372"/>
      <c r="M15" s="3373"/>
      <c r="N15" s="3372"/>
      <c r="O15" s="3367"/>
      <c r="P15" s="3364"/>
      <c r="S15" s="3377"/>
      <c r="T15" s="3377"/>
      <c r="U15" s="3377"/>
      <c r="V15" s="3377"/>
    </row>
    <row r="16" spans="2:22" s="3338" customFormat="1" ht="11.25" customHeight="1">
      <c r="B16" s="3351">
        <f>B14+1</f>
        <v>6</v>
      </c>
      <c r="C16" s="3352" t="s">
        <v>1329</v>
      </c>
      <c r="D16" s="3353" t="s">
        <v>984</v>
      </c>
      <c r="E16" s="3366">
        <v>778851</v>
      </c>
      <c r="F16" s="3367">
        <v>125240</v>
      </c>
      <c r="G16" s="3368">
        <v>0.93</v>
      </c>
      <c r="H16" s="3369">
        <v>0</v>
      </c>
      <c r="I16" s="3370">
        <v>0</v>
      </c>
      <c r="J16" s="3359"/>
      <c r="K16" s="3371">
        <v>0</v>
      </c>
      <c r="L16" s="3372">
        <v>0</v>
      </c>
      <c r="M16" s="3373">
        <v>0</v>
      </c>
      <c r="N16" s="3372">
        <f t="shared" ref="N16:O19" si="2">SUM(E16,H16,K16)</f>
        <v>778851</v>
      </c>
      <c r="O16" s="3367">
        <f t="shared" si="2"/>
        <v>125240</v>
      </c>
      <c r="P16" s="3364">
        <f>P14+1</f>
        <v>6</v>
      </c>
      <c r="R16" s="3382"/>
      <c r="S16" s="3377"/>
      <c r="T16" s="3377"/>
      <c r="U16" s="3377"/>
      <c r="V16" s="3377"/>
    </row>
    <row r="17" spans="1:22" s="3338" customFormat="1" ht="11.25" customHeight="1">
      <c r="A17" s="3338" t="s">
        <v>1200</v>
      </c>
      <c r="B17" s="3351">
        <f>B16+1</f>
        <v>7</v>
      </c>
      <c r="C17" s="3352"/>
      <c r="D17" s="3353" t="s">
        <v>668</v>
      </c>
      <c r="E17" s="3366">
        <v>592883</v>
      </c>
      <c r="F17" s="3367">
        <v>30418</v>
      </c>
      <c r="G17" s="3368">
        <v>2.41</v>
      </c>
      <c r="H17" s="3369">
        <v>0</v>
      </c>
      <c r="I17" s="3370">
        <v>0</v>
      </c>
      <c r="J17" s="3359"/>
      <c r="K17" s="3371">
        <v>0</v>
      </c>
      <c r="L17" s="3372">
        <v>0</v>
      </c>
      <c r="M17" s="3373">
        <v>0</v>
      </c>
      <c r="N17" s="3372">
        <f t="shared" si="2"/>
        <v>592883</v>
      </c>
      <c r="O17" s="3367">
        <f t="shared" si="2"/>
        <v>30418</v>
      </c>
      <c r="P17" s="3364">
        <f>P16+1</f>
        <v>7</v>
      </c>
      <c r="R17" s="3382"/>
      <c r="S17" s="3377"/>
      <c r="T17" s="3377"/>
      <c r="U17" s="3377"/>
      <c r="V17" s="3377"/>
    </row>
    <row r="18" spans="1:22" s="3338" customFormat="1" ht="11.25" customHeight="1">
      <c r="B18" s="3351">
        <f>B17+1</f>
        <v>8</v>
      </c>
      <c r="C18" s="3352"/>
      <c r="D18" s="3353" t="s">
        <v>988</v>
      </c>
      <c r="E18" s="3366">
        <v>1523895</v>
      </c>
      <c r="F18" s="3383">
        <v>299992</v>
      </c>
      <c r="G18" s="3368">
        <v>2.31</v>
      </c>
      <c r="H18" s="3369">
        <v>0</v>
      </c>
      <c r="I18" s="3370">
        <v>0</v>
      </c>
      <c r="J18" s="3359"/>
      <c r="K18" s="3371">
        <v>0</v>
      </c>
      <c r="L18" s="3372">
        <v>0</v>
      </c>
      <c r="M18" s="3373">
        <v>0</v>
      </c>
      <c r="N18" s="3372">
        <f t="shared" si="2"/>
        <v>1523895</v>
      </c>
      <c r="O18" s="3367">
        <f t="shared" si="2"/>
        <v>299992</v>
      </c>
      <c r="P18" s="3364">
        <f>P17+1</f>
        <v>8</v>
      </c>
      <c r="R18" s="3382"/>
      <c r="S18" s="3377"/>
      <c r="T18" s="3377"/>
      <c r="U18" s="3377"/>
      <c r="V18" s="3377"/>
    </row>
    <row r="19" spans="1:22" s="3338" customFormat="1" ht="11.25" customHeight="1">
      <c r="B19" s="3351">
        <f>B18+1</f>
        <v>9</v>
      </c>
      <c r="C19" s="3352"/>
      <c r="D19" s="3353" t="s">
        <v>990</v>
      </c>
      <c r="E19" s="3366">
        <v>407210</v>
      </c>
      <c r="F19" s="3383">
        <v>117317</v>
      </c>
      <c r="G19" s="3368">
        <v>1.99</v>
      </c>
      <c r="H19" s="3369">
        <v>0</v>
      </c>
      <c r="I19" s="3370">
        <v>0</v>
      </c>
      <c r="J19" s="3359"/>
      <c r="K19" s="3371">
        <v>0</v>
      </c>
      <c r="L19" s="3372">
        <v>0</v>
      </c>
      <c r="M19" s="3373">
        <v>0</v>
      </c>
      <c r="N19" s="3372">
        <f t="shared" si="2"/>
        <v>407210</v>
      </c>
      <c r="O19" s="3367">
        <f t="shared" si="2"/>
        <v>117317</v>
      </c>
      <c r="P19" s="3364">
        <f>P18+1</f>
        <v>9</v>
      </c>
      <c r="R19" s="3382"/>
      <c r="S19" s="3377"/>
      <c r="T19" s="3377"/>
      <c r="U19" s="3377"/>
      <c r="V19" s="3377"/>
    </row>
    <row r="20" spans="1:22" s="3338" customFormat="1" ht="11.25" customHeight="1">
      <c r="B20" s="3351">
        <f>B19+1</f>
        <v>10</v>
      </c>
      <c r="C20" s="3352" t="s">
        <v>2507</v>
      </c>
      <c r="D20" s="3353"/>
      <c r="E20" s="3366">
        <f>SUM(E16:E19)</f>
        <v>3302839</v>
      </c>
      <c r="F20" s="3367">
        <f>SUM(F16:F19)</f>
        <v>572967</v>
      </c>
      <c r="G20" s="3375"/>
      <c r="H20" s="3369">
        <f>SUM(H16:H19)</f>
        <v>0</v>
      </c>
      <c r="I20" s="3370">
        <f>SUM(I16:I19)</f>
        <v>0</v>
      </c>
      <c r="J20" s="3359"/>
      <c r="K20" s="3371">
        <f>SUM(K16:K19)</f>
        <v>0</v>
      </c>
      <c r="L20" s="3384">
        <f>SUM(L16:L19)</f>
        <v>0</v>
      </c>
      <c r="M20" s="3372">
        <f>SUM(M16:M19)</f>
        <v>0</v>
      </c>
      <c r="N20" s="3372">
        <f>SUM(N16:N19)</f>
        <v>3302839</v>
      </c>
      <c r="O20" s="3367">
        <f>SUM(O16:O19)</f>
        <v>572967</v>
      </c>
      <c r="P20" s="3364">
        <f>P19+1</f>
        <v>10</v>
      </c>
      <c r="S20" s="3377"/>
      <c r="T20" s="3377"/>
      <c r="U20" s="3377"/>
      <c r="V20" s="3377"/>
    </row>
    <row r="21" spans="1:22" s="3338" customFormat="1" ht="2.15" customHeight="1">
      <c r="B21" s="3351"/>
      <c r="C21" s="3374"/>
      <c r="D21" s="3378"/>
      <c r="E21" s="3366"/>
      <c r="F21" s="3385"/>
      <c r="G21" s="3375"/>
      <c r="H21" s="3379"/>
      <c r="I21" s="3380"/>
      <c r="J21" s="3359"/>
      <c r="K21" s="3371"/>
      <c r="L21" s="3372"/>
      <c r="M21" s="3373"/>
      <c r="N21" s="3372"/>
      <c r="O21" s="3367"/>
      <c r="P21" s="3364"/>
      <c r="S21" s="3377"/>
      <c r="T21" s="3377"/>
      <c r="U21" s="3377"/>
      <c r="V21" s="3377"/>
    </row>
    <row r="22" spans="1:22" s="3338" customFormat="1" ht="11.25" customHeight="1">
      <c r="B22" s="3351">
        <f>B20+1</f>
        <v>11</v>
      </c>
      <c r="C22" s="3352" t="s">
        <v>1331</v>
      </c>
      <c r="D22" s="3353" t="s">
        <v>984</v>
      </c>
      <c r="E22" s="3366">
        <v>0</v>
      </c>
      <c r="F22" s="3385" t="s">
        <v>621</v>
      </c>
      <c r="G22" s="3386" t="s">
        <v>621</v>
      </c>
      <c r="H22" s="3369">
        <v>0</v>
      </c>
      <c r="I22" s="3387" t="s">
        <v>621</v>
      </c>
      <c r="J22" s="3388" t="s">
        <v>621</v>
      </c>
      <c r="K22" s="3371">
        <v>0</v>
      </c>
      <c r="L22" s="3389" t="s">
        <v>621</v>
      </c>
      <c r="M22" s="3390" t="s">
        <v>621</v>
      </c>
      <c r="N22" s="3372">
        <v>0</v>
      </c>
      <c r="O22" s="3391" t="s">
        <v>621</v>
      </c>
      <c r="P22" s="3364">
        <f>P20+1</f>
        <v>11</v>
      </c>
      <c r="S22" s="3377"/>
      <c r="T22" s="3377"/>
      <c r="U22" s="3377"/>
      <c r="V22" s="3377"/>
    </row>
    <row r="23" spans="1:22" s="3338" customFormat="1" ht="11.25" customHeight="1">
      <c r="B23" s="3351">
        <f>B22+1</f>
        <v>12</v>
      </c>
      <c r="C23" s="3352"/>
      <c r="D23" s="3353" t="s">
        <v>668</v>
      </c>
      <c r="E23" s="3366">
        <v>0</v>
      </c>
      <c r="F23" s="3385" t="s">
        <v>621</v>
      </c>
      <c r="G23" s="3386" t="s">
        <v>621</v>
      </c>
      <c r="H23" s="3369">
        <v>0</v>
      </c>
      <c r="I23" s="3387" t="s">
        <v>621</v>
      </c>
      <c r="J23" s="3388" t="s">
        <v>621</v>
      </c>
      <c r="K23" s="3371">
        <v>0</v>
      </c>
      <c r="L23" s="3389" t="s">
        <v>621</v>
      </c>
      <c r="M23" s="3390" t="s">
        <v>621</v>
      </c>
      <c r="N23" s="3372">
        <v>0</v>
      </c>
      <c r="O23" s="3391" t="s">
        <v>621</v>
      </c>
      <c r="P23" s="3364">
        <f>P22+1</f>
        <v>12</v>
      </c>
      <c r="S23" s="3377"/>
      <c r="T23" s="3377"/>
      <c r="U23" s="3377"/>
      <c r="V23" s="3377"/>
    </row>
    <row r="24" spans="1:22" s="3338" customFormat="1" ht="11.25" customHeight="1">
      <c r="B24" s="3351">
        <f>B23+1</f>
        <v>13</v>
      </c>
      <c r="C24" s="3352"/>
      <c r="D24" s="3353" t="s">
        <v>988</v>
      </c>
      <c r="E24" s="3366">
        <v>0</v>
      </c>
      <c r="F24" s="3391" t="s">
        <v>621</v>
      </c>
      <c r="G24" s="3386" t="s">
        <v>621</v>
      </c>
      <c r="H24" s="3369">
        <v>0</v>
      </c>
      <c r="I24" s="3387" t="s">
        <v>621</v>
      </c>
      <c r="J24" s="3388" t="s">
        <v>621</v>
      </c>
      <c r="K24" s="3371">
        <v>0</v>
      </c>
      <c r="L24" s="3389" t="s">
        <v>621</v>
      </c>
      <c r="M24" s="3390" t="s">
        <v>621</v>
      </c>
      <c r="N24" s="3372">
        <v>0</v>
      </c>
      <c r="O24" s="3391" t="s">
        <v>621</v>
      </c>
      <c r="P24" s="3364">
        <f>P23+1</f>
        <v>13</v>
      </c>
      <c r="S24" s="3377"/>
      <c r="T24" s="3377"/>
      <c r="U24" s="3377"/>
      <c r="V24" s="3377"/>
    </row>
    <row r="25" spans="1:22" s="3338" customFormat="1" ht="11.25" customHeight="1">
      <c r="B25" s="3351">
        <f>B24+1</f>
        <v>14</v>
      </c>
      <c r="C25" s="3352"/>
      <c r="D25" s="3353" t="s">
        <v>990</v>
      </c>
      <c r="E25" s="3366">
        <v>0</v>
      </c>
      <c r="F25" s="3385" t="s">
        <v>621</v>
      </c>
      <c r="G25" s="3386" t="s">
        <v>621</v>
      </c>
      <c r="H25" s="3369">
        <v>0</v>
      </c>
      <c r="I25" s="3387" t="s">
        <v>621</v>
      </c>
      <c r="J25" s="3388" t="s">
        <v>621</v>
      </c>
      <c r="K25" s="3371">
        <v>0</v>
      </c>
      <c r="L25" s="3389" t="s">
        <v>621</v>
      </c>
      <c r="M25" s="3390" t="s">
        <v>621</v>
      </c>
      <c r="N25" s="3372">
        <v>0</v>
      </c>
      <c r="O25" s="3391" t="s">
        <v>621</v>
      </c>
      <c r="P25" s="3364">
        <f>P24+1</f>
        <v>14</v>
      </c>
      <c r="S25" s="3377"/>
      <c r="T25" s="3377"/>
      <c r="U25" s="3377"/>
      <c r="V25" s="3377"/>
    </row>
    <row r="26" spans="1:22" s="3338" customFormat="1" ht="11.25" customHeight="1">
      <c r="B26" s="3351">
        <f>B25+1</f>
        <v>15</v>
      </c>
      <c r="C26" s="3352" t="s">
        <v>2507</v>
      </c>
      <c r="D26" s="3353"/>
      <c r="E26" s="3366">
        <v>0</v>
      </c>
      <c r="F26" s="3385" t="s">
        <v>621</v>
      </c>
      <c r="G26" s="3386" t="s">
        <v>621</v>
      </c>
      <c r="H26" s="3392">
        <f>SUM(H22:H25)</f>
        <v>0</v>
      </c>
      <c r="I26" s="3387" t="s">
        <v>621</v>
      </c>
      <c r="J26" s="3388" t="s">
        <v>621</v>
      </c>
      <c r="K26" s="3371">
        <f>SUM(K22:K25)</f>
        <v>0</v>
      </c>
      <c r="L26" s="3393" t="s">
        <v>621</v>
      </c>
      <c r="M26" s="3394" t="s">
        <v>621</v>
      </c>
      <c r="N26" s="3395">
        <v>0</v>
      </c>
      <c r="O26" s="3396" t="s">
        <v>621</v>
      </c>
      <c r="P26" s="3364">
        <f>P25+1</f>
        <v>15</v>
      </c>
      <c r="S26" s="3377"/>
      <c r="T26" s="3377"/>
      <c r="U26" s="3377"/>
      <c r="V26" s="3377"/>
    </row>
    <row r="27" spans="1:22" s="3338" customFormat="1" ht="2.15" customHeight="1">
      <c r="B27" s="3351"/>
      <c r="C27" s="3374"/>
      <c r="D27" s="3378"/>
      <c r="E27" s="3366"/>
      <c r="F27" s="3383"/>
      <c r="G27" s="3375"/>
      <c r="H27" s="3379"/>
      <c r="I27" s="3380"/>
      <c r="J27" s="3359"/>
      <c r="K27" s="3371"/>
      <c r="L27" s="3372"/>
      <c r="M27" s="3373"/>
      <c r="N27" s="3372"/>
      <c r="O27" s="3367"/>
      <c r="P27" s="3364"/>
      <c r="S27" s="3377"/>
      <c r="T27" s="3377"/>
      <c r="U27" s="3377"/>
      <c r="V27" s="3377"/>
    </row>
    <row r="28" spans="1:22" s="3338" customFormat="1" ht="11.25" customHeight="1">
      <c r="B28" s="3351">
        <f>B26+1</f>
        <v>16</v>
      </c>
      <c r="C28" s="3352" t="s">
        <v>1333</v>
      </c>
      <c r="D28" s="3353" t="s">
        <v>984</v>
      </c>
      <c r="E28" s="3366">
        <v>30923</v>
      </c>
      <c r="F28" s="3367">
        <v>11780</v>
      </c>
      <c r="G28" s="3368">
        <v>0.93</v>
      </c>
      <c r="H28" s="3369">
        <v>0</v>
      </c>
      <c r="I28" s="3387">
        <v>0</v>
      </c>
      <c r="J28" s="3359"/>
      <c r="K28" s="3371">
        <v>0</v>
      </c>
      <c r="L28" s="3389">
        <v>0</v>
      </c>
      <c r="M28" s="3390">
        <v>0</v>
      </c>
      <c r="N28" s="3372">
        <f t="shared" ref="N28:O31" si="3">SUM(E28,H28,K28)</f>
        <v>30923</v>
      </c>
      <c r="O28" s="3367">
        <f t="shared" si="3"/>
        <v>11780</v>
      </c>
      <c r="P28" s="3364">
        <f>P26+1</f>
        <v>16</v>
      </c>
      <c r="S28" s="3377"/>
      <c r="T28" s="3377"/>
      <c r="U28" s="3377"/>
      <c r="V28" s="3377"/>
    </row>
    <row r="29" spans="1:22" s="3338" customFormat="1" ht="11.25" customHeight="1">
      <c r="B29" s="3351">
        <f>B28+1</f>
        <v>17</v>
      </c>
      <c r="C29" s="3352"/>
      <c r="D29" s="3353" t="s">
        <v>668</v>
      </c>
      <c r="E29" s="3366">
        <v>90714</v>
      </c>
      <c r="F29" s="3367">
        <v>32513</v>
      </c>
      <c r="G29" s="3368">
        <v>1.91</v>
      </c>
      <c r="H29" s="3369">
        <v>0</v>
      </c>
      <c r="I29" s="3387">
        <v>0</v>
      </c>
      <c r="J29" s="3359"/>
      <c r="K29" s="3371">
        <v>0</v>
      </c>
      <c r="L29" s="3389">
        <v>0</v>
      </c>
      <c r="M29" s="3390">
        <v>0</v>
      </c>
      <c r="N29" s="3372">
        <f t="shared" si="3"/>
        <v>90714</v>
      </c>
      <c r="O29" s="3367">
        <f t="shared" si="3"/>
        <v>32513</v>
      </c>
      <c r="P29" s="3364">
        <f>P28+1</f>
        <v>17</v>
      </c>
      <c r="S29" s="3377"/>
      <c r="T29" s="3377"/>
      <c r="U29" s="3377"/>
      <c r="V29" s="3377"/>
    </row>
    <row r="30" spans="1:22" s="3338" customFormat="1" ht="11.25" customHeight="1">
      <c r="B30" s="3351">
        <f>B29+1</f>
        <v>18</v>
      </c>
      <c r="C30" s="3352"/>
      <c r="D30" s="3353" t="s">
        <v>988</v>
      </c>
      <c r="E30" s="3366">
        <v>272854</v>
      </c>
      <c r="F30" s="3367">
        <v>143070</v>
      </c>
      <c r="G30" s="3368">
        <v>1.92</v>
      </c>
      <c r="H30" s="3369">
        <v>0</v>
      </c>
      <c r="I30" s="3387">
        <v>0</v>
      </c>
      <c r="J30" s="3359"/>
      <c r="K30" s="3371">
        <v>0</v>
      </c>
      <c r="L30" s="3389">
        <v>0</v>
      </c>
      <c r="M30" s="3390">
        <v>0</v>
      </c>
      <c r="N30" s="3372">
        <f t="shared" si="3"/>
        <v>272854</v>
      </c>
      <c r="O30" s="3367">
        <f t="shared" si="3"/>
        <v>143070</v>
      </c>
      <c r="P30" s="3364">
        <f>P29+1</f>
        <v>18</v>
      </c>
      <c r="S30" s="3377"/>
      <c r="T30" s="3377"/>
      <c r="U30" s="3377"/>
      <c r="V30" s="3377"/>
    </row>
    <row r="31" spans="1:22" s="3338" customFormat="1" ht="11.25" customHeight="1">
      <c r="B31" s="3351">
        <f>B30+1</f>
        <v>19</v>
      </c>
      <c r="C31" s="3352"/>
      <c r="D31" s="3353" t="s">
        <v>990</v>
      </c>
      <c r="E31" s="3366">
        <v>62268</v>
      </c>
      <c r="F31" s="3367">
        <v>24144</v>
      </c>
      <c r="G31" s="3368">
        <v>1.78</v>
      </c>
      <c r="H31" s="3369">
        <v>0</v>
      </c>
      <c r="I31" s="3387">
        <v>0</v>
      </c>
      <c r="J31" s="3359"/>
      <c r="K31" s="3371">
        <v>0</v>
      </c>
      <c r="L31" s="3389">
        <v>0</v>
      </c>
      <c r="M31" s="3390">
        <v>0</v>
      </c>
      <c r="N31" s="3372">
        <f t="shared" si="3"/>
        <v>62268</v>
      </c>
      <c r="O31" s="3367">
        <f t="shared" si="3"/>
        <v>24144</v>
      </c>
      <c r="P31" s="3364">
        <f>P30+1</f>
        <v>19</v>
      </c>
      <c r="S31" s="3377"/>
      <c r="T31" s="3377"/>
      <c r="U31" s="3377"/>
      <c r="V31" s="3377"/>
    </row>
    <row r="32" spans="1:22" s="3338" customFormat="1" ht="11.25" customHeight="1">
      <c r="B32" s="3351">
        <f>B31+1</f>
        <v>20</v>
      </c>
      <c r="C32" s="3352" t="s">
        <v>2507</v>
      </c>
      <c r="D32" s="3353"/>
      <c r="E32" s="3366">
        <f>SUM(E28:E31)</f>
        <v>456759</v>
      </c>
      <c r="F32" s="3367">
        <f>SUM(F28:F31)</f>
        <v>211507</v>
      </c>
      <c r="G32" s="3375"/>
      <c r="H32" s="3392">
        <f>SUM(H28:H31)</f>
        <v>0</v>
      </c>
      <c r="I32" s="3370">
        <f>SUM(I28:I31)</f>
        <v>0</v>
      </c>
      <c r="J32" s="3359"/>
      <c r="K32" s="3371">
        <f>SUM(K28:K31)</f>
        <v>0</v>
      </c>
      <c r="L32" s="3393">
        <f>SUM(L28:L31)</f>
        <v>0</v>
      </c>
      <c r="M32" s="3372">
        <f>SUM(M28:M31)</f>
        <v>0</v>
      </c>
      <c r="N32" s="3372">
        <f>SUM(N28:N31)</f>
        <v>456759</v>
      </c>
      <c r="O32" s="3367">
        <f>SUM(O28:O31)</f>
        <v>211507</v>
      </c>
      <c r="P32" s="3364">
        <f>P31+1</f>
        <v>20</v>
      </c>
      <c r="S32" s="3377"/>
      <c r="T32" s="3377"/>
      <c r="U32" s="3377"/>
      <c r="V32" s="3377"/>
    </row>
    <row r="33" spans="2:22" s="3338" customFormat="1" ht="2.15" customHeight="1">
      <c r="B33" s="3351"/>
      <c r="C33" s="3374"/>
      <c r="D33" s="3378"/>
      <c r="E33" s="3366"/>
      <c r="F33" s="3367"/>
      <c r="G33" s="3375"/>
      <c r="H33" s="3379"/>
      <c r="I33" s="3380"/>
      <c r="J33" s="3359"/>
      <c r="K33" s="3371"/>
      <c r="L33" s="3372"/>
      <c r="M33" s="3373"/>
      <c r="N33" s="3372"/>
      <c r="O33" s="3367"/>
      <c r="P33" s="3364"/>
      <c r="S33" s="3377"/>
      <c r="T33" s="3377"/>
      <c r="U33" s="3377"/>
      <c r="V33" s="3377"/>
    </row>
    <row r="34" spans="2:22" s="3338" customFormat="1" ht="11.25" customHeight="1">
      <c r="B34" s="3351">
        <f>B32+1</f>
        <v>21</v>
      </c>
      <c r="C34" s="3352" t="s">
        <v>1335</v>
      </c>
      <c r="D34" s="3353" t="s">
        <v>984</v>
      </c>
      <c r="E34" s="3366">
        <v>0</v>
      </c>
      <c r="F34" s="3385">
        <v>0</v>
      </c>
      <c r="G34" s="3375"/>
      <c r="H34" s="3369">
        <v>0</v>
      </c>
      <c r="I34" s="3387">
        <v>0</v>
      </c>
      <c r="J34" s="3359"/>
      <c r="K34" s="3371">
        <v>0</v>
      </c>
      <c r="L34" s="3389">
        <v>0</v>
      </c>
      <c r="M34" s="3390">
        <v>0</v>
      </c>
      <c r="N34" s="3372">
        <v>0</v>
      </c>
      <c r="O34" s="3367">
        <v>0</v>
      </c>
      <c r="P34" s="3364">
        <f>P32+1</f>
        <v>21</v>
      </c>
      <c r="S34" s="3377"/>
      <c r="T34" s="3377"/>
      <c r="U34" s="3377"/>
      <c r="V34" s="3377"/>
    </row>
    <row r="35" spans="2:22" s="3338" customFormat="1" ht="11.25" customHeight="1">
      <c r="B35" s="3351">
        <f>B34+1</f>
        <v>22</v>
      </c>
      <c r="C35" s="3352"/>
      <c r="D35" s="3353" t="s">
        <v>668</v>
      </c>
      <c r="E35" s="3366">
        <v>0</v>
      </c>
      <c r="F35" s="3385">
        <v>0</v>
      </c>
      <c r="G35" s="3375"/>
      <c r="H35" s="3369">
        <v>0</v>
      </c>
      <c r="I35" s="3387">
        <v>0</v>
      </c>
      <c r="J35" s="3359"/>
      <c r="K35" s="3371">
        <v>0</v>
      </c>
      <c r="L35" s="3389">
        <v>0</v>
      </c>
      <c r="M35" s="3390">
        <v>0</v>
      </c>
      <c r="N35" s="3372">
        <v>0</v>
      </c>
      <c r="O35" s="3367">
        <v>0</v>
      </c>
      <c r="P35" s="3364">
        <f>P34+1</f>
        <v>22</v>
      </c>
      <c r="S35" s="3377"/>
      <c r="T35" s="3377"/>
      <c r="U35" s="3377"/>
      <c r="V35" s="3377"/>
    </row>
    <row r="36" spans="2:22" s="3338" customFormat="1" ht="11.25" customHeight="1">
      <c r="B36" s="3351">
        <f>B35+1</f>
        <v>23</v>
      </c>
      <c r="C36" s="3352"/>
      <c r="D36" s="3353" t="s">
        <v>988</v>
      </c>
      <c r="E36" s="3366">
        <v>0</v>
      </c>
      <c r="F36" s="3391">
        <v>0</v>
      </c>
      <c r="G36" s="3375"/>
      <c r="H36" s="3369">
        <v>0</v>
      </c>
      <c r="I36" s="3387">
        <v>0</v>
      </c>
      <c r="J36" s="3359"/>
      <c r="K36" s="3371">
        <v>0</v>
      </c>
      <c r="L36" s="3389">
        <v>0</v>
      </c>
      <c r="M36" s="3390">
        <v>0</v>
      </c>
      <c r="N36" s="3372">
        <v>0</v>
      </c>
      <c r="O36" s="3367">
        <v>0</v>
      </c>
      <c r="P36" s="3364">
        <f>P35+1</f>
        <v>23</v>
      </c>
      <c r="S36" s="3377"/>
      <c r="T36" s="3377"/>
      <c r="U36" s="3377"/>
      <c r="V36" s="3377"/>
    </row>
    <row r="37" spans="2:22" s="3338" customFormat="1" ht="11.25" customHeight="1">
      <c r="B37" s="3351">
        <f>B36+1</f>
        <v>24</v>
      </c>
      <c r="C37" s="3352"/>
      <c r="D37" s="3353" t="s">
        <v>990</v>
      </c>
      <c r="E37" s="3366">
        <v>0</v>
      </c>
      <c r="F37" s="3385">
        <v>0</v>
      </c>
      <c r="G37" s="3375"/>
      <c r="H37" s="3369">
        <v>0</v>
      </c>
      <c r="I37" s="3387">
        <v>0</v>
      </c>
      <c r="J37" s="3359"/>
      <c r="K37" s="3371">
        <v>0</v>
      </c>
      <c r="L37" s="3389">
        <v>0</v>
      </c>
      <c r="M37" s="3390">
        <v>0</v>
      </c>
      <c r="N37" s="3372">
        <v>0</v>
      </c>
      <c r="O37" s="3367">
        <v>0</v>
      </c>
      <c r="P37" s="3364">
        <f>P36+1</f>
        <v>24</v>
      </c>
      <c r="S37" s="3377"/>
      <c r="T37" s="3377"/>
      <c r="U37" s="3377"/>
      <c r="V37" s="3377"/>
    </row>
    <row r="38" spans="2:22" s="3338" customFormat="1" ht="11.25" customHeight="1">
      <c r="B38" s="3351">
        <f>B37+1</f>
        <v>25</v>
      </c>
      <c r="C38" s="3352" t="s">
        <v>2507</v>
      </c>
      <c r="D38" s="3353"/>
      <c r="E38" s="3366">
        <v>0</v>
      </c>
      <c r="F38" s="3385">
        <v>0</v>
      </c>
      <c r="G38" s="3375"/>
      <c r="H38" s="3371">
        <f>SUM(H34:H37)</f>
        <v>0</v>
      </c>
      <c r="I38" s="3397">
        <f>SUM(I34:I37)</f>
        <v>0</v>
      </c>
      <c r="J38" s="3359"/>
      <c r="K38" s="3371">
        <f>SUM(K34:K37)</f>
        <v>0</v>
      </c>
      <c r="L38" s="3393">
        <f>SUM(L34:L37)</f>
        <v>0</v>
      </c>
      <c r="M38" s="3372">
        <f>SUM(M34:M37)</f>
        <v>0</v>
      </c>
      <c r="N38" s="3372">
        <v>0</v>
      </c>
      <c r="O38" s="3367">
        <v>0</v>
      </c>
      <c r="P38" s="3364">
        <f>P37+1</f>
        <v>25</v>
      </c>
      <c r="Q38" s="3398" t="s">
        <v>1865</v>
      </c>
      <c r="S38" s="3377"/>
      <c r="T38" s="3377"/>
      <c r="U38" s="3377"/>
      <c r="V38" s="3377"/>
    </row>
    <row r="39" spans="2:22" s="3338" customFormat="1" ht="2.15" customHeight="1">
      <c r="B39" s="3351"/>
      <c r="C39" s="3374"/>
      <c r="D39" s="3378"/>
      <c r="E39" s="3366"/>
      <c r="F39" s="3367"/>
      <c r="G39" s="3375"/>
      <c r="H39" s="3399"/>
      <c r="I39" s="3400"/>
      <c r="J39" s="3359"/>
      <c r="K39" s="3371"/>
      <c r="L39" s="3372"/>
      <c r="M39" s="3373"/>
      <c r="N39" s="3372"/>
      <c r="O39" s="3367"/>
      <c r="P39" s="3364"/>
      <c r="Q39" s="3398"/>
      <c r="S39" s="3377"/>
      <c r="T39" s="3377"/>
      <c r="U39" s="3377"/>
      <c r="V39" s="3377"/>
    </row>
    <row r="40" spans="2:22" s="3338" customFormat="1" ht="11.25" customHeight="1" thickBot="1">
      <c r="B40" s="3351">
        <f>B38+1</f>
        <v>26</v>
      </c>
      <c r="C40" s="3401" t="s">
        <v>747</v>
      </c>
      <c r="D40" s="3402"/>
      <c r="E40" s="3403">
        <f>E32+E20+E14</f>
        <v>6342825</v>
      </c>
      <c r="F40" s="3404">
        <f>F32+F20+F14</f>
        <v>1232602</v>
      </c>
      <c r="G40" s="3386" t="s">
        <v>621</v>
      </c>
      <c r="H40" s="3405">
        <f>SUM(H14+H20+H26+H32+H38)</f>
        <v>0</v>
      </c>
      <c r="I40" s="3406">
        <f>SUM(I14+I20+I32+I38)</f>
        <v>0</v>
      </c>
      <c r="J40" s="3388" t="s">
        <v>621</v>
      </c>
      <c r="K40" s="3405">
        <f>K32</f>
        <v>0</v>
      </c>
      <c r="L40" s="3407">
        <f>L32</f>
        <v>0</v>
      </c>
      <c r="M40" s="3408">
        <f>M32</f>
        <v>0</v>
      </c>
      <c r="N40" s="3407">
        <f>SUM(N32,N20,N14)</f>
        <v>6342825</v>
      </c>
      <c r="O40" s="3404">
        <f>SUM(O32,O20,O14)</f>
        <v>1232602</v>
      </c>
      <c r="P40" s="3364">
        <f>P38+1</f>
        <v>26</v>
      </c>
      <c r="Q40" s="3398"/>
      <c r="S40" s="3376"/>
      <c r="T40" s="3376"/>
      <c r="U40" s="3377"/>
      <c r="V40" s="3377"/>
    </row>
    <row r="41" spans="2:22" s="3338" customFormat="1" ht="11.25" customHeight="1">
      <c r="B41" s="3409"/>
      <c r="C41" s="3410"/>
      <c r="D41" s="3410"/>
      <c r="E41" s="3411"/>
      <c r="F41" s="3411"/>
      <c r="G41" s="3412"/>
      <c r="H41" s="3411"/>
      <c r="I41" s="3411"/>
      <c r="J41" s="3412"/>
      <c r="K41" s="3411"/>
      <c r="L41" s="3411"/>
      <c r="M41" s="3411"/>
      <c r="N41" s="3411"/>
      <c r="O41" s="3411"/>
      <c r="P41" s="3326"/>
      <c r="Q41" s="3398"/>
      <c r="S41" s="3376"/>
      <c r="T41" s="3376"/>
      <c r="U41" s="3377"/>
      <c r="V41" s="3377"/>
    </row>
    <row r="42" spans="2:22" s="3338" customFormat="1" ht="11.25" customHeight="1">
      <c r="B42" s="3409"/>
      <c r="C42" s="3410"/>
      <c r="D42" s="3410"/>
      <c r="E42" s="3411"/>
      <c r="F42" s="3411"/>
      <c r="G42" s="3412"/>
      <c r="H42" s="3411"/>
      <c r="I42" s="3411"/>
      <c r="J42" s="3412"/>
      <c r="K42" s="3411"/>
      <c r="L42" s="3411"/>
      <c r="M42" s="3411" t="s">
        <v>1200</v>
      </c>
      <c r="N42" s="3411"/>
      <c r="O42" s="3411"/>
      <c r="P42" s="3326"/>
      <c r="Q42" s="3398"/>
      <c r="S42" s="3376"/>
      <c r="T42" s="3376"/>
      <c r="U42" s="3377"/>
      <c r="V42" s="3377"/>
    </row>
    <row r="43" spans="2:22" s="3338" customFormat="1" ht="11.25" customHeight="1">
      <c r="B43" s="3332" t="s">
        <v>2508</v>
      </c>
      <c r="C43" s="3413"/>
      <c r="D43" s="3413"/>
      <c r="E43" s="3413"/>
      <c r="F43" s="3413"/>
      <c r="G43" s="3413"/>
      <c r="H43" s="3413"/>
      <c r="I43" s="3413"/>
      <c r="J43" s="3413"/>
      <c r="K43" s="3413"/>
      <c r="L43" s="3413"/>
      <c r="M43" s="3413"/>
      <c r="N43" s="3413"/>
      <c r="O43" s="3411"/>
      <c r="P43" s="3414"/>
      <c r="Q43" s="3398"/>
    </row>
    <row r="44" spans="2:22" s="3338" customFormat="1" ht="11.25" customHeight="1">
      <c r="B44" s="3415" t="s">
        <v>2509</v>
      </c>
      <c r="C44" s="3410"/>
      <c r="D44" s="3410"/>
      <c r="E44" s="3410"/>
      <c r="F44" s="3410"/>
      <c r="G44" s="3410"/>
      <c r="H44" s="3410"/>
      <c r="I44" s="3410"/>
      <c r="J44" s="3410"/>
      <c r="K44" s="3410"/>
      <c r="L44" s="3410"/>
      <c r="M44" s="3410"/>
      <c r="N44" s="3410"/>
      <c r="O44" s="3410"/>
      <c r="P44" s="3416"/>
      <c r="Q44" s="3398"/>
    </row>
    <row r="45" spans="2:22" s="3338" customFormat="1" ht="11.25" customHeight="1">
      <c r="B45" s="3415" t="s">
        <v>2510</v>
      </c>
      <c r="C45" s="3410"/>
      <c r="D45" s="3410"/>
      <c r="E45" s="3410"/>
      <c r="F45" s="3410"/>
      <c r="G45" s="3410"/>
      <c r="H45" s="3410"/>
      <c r="I45" s="3410"/>
      <c r="J45" s="3410"/>
      <c r="K45" s="3410"/>
      <c r="L45" s="3410"/>
      <c r="M45" s="3410"/>
      <c r="N45" s="3410"/>
      <c r="O45" s="3410"/>
      <c r="P45" s="3416"/>
      <c r="Q45" s="3398"/>
    </row>
    <row r="46" spans="2:22" s="3338" customFormat="1" ht="11.25" customHeight="1">
      <c r="B46" s="3415" t="s">
        <v>2511</v>
      </c>
      <c r="C46" s="3410"/>
      <c r="D46" s="3410"/>
      <c r="E46" s="3410"/>
      <c r="F46" s="3410"/>
      <c r="G46" s="3410"/>
      <c r="H46" s="3410"/>
      <c r="I46" s="3410"/>
      <c r="J46" s="3410"/>
      <c r="K46" s="3410"/>
      <c r="L46" s="3410"/>
      <c r="M46" s="3410"/>
      <c r="N46" s="3410"/>
      <c r="O46" s="3410"/>
      <c r="P46" s="3416"/>
      <c r="Q46" s="3398"/>
    </row>
    <row r="47" spans="2:22" s="3338" customFormat="1" ht="11.25" customHeight="1">
      <c r="B47" s="3417" t="s">
        <v>2512</v>
      </c>
      <c r="C47" s="3410"/>
      <c r="D47" s="3410"/>
      <c r="E47" s="3410"/>
      <c r="F47" s="3410"/>
      <c r="G47" s="3410"/>
      <c r="H47" s="3410"/>
      <c r="I47" s="3410"/>
      <c r="J47" s="3410"/>
      <c r="K47" s="3410"/>
      <c r="L47" s="3410"/>
      <c r="M47" s="3410"/>
      <c r="N47" s="3410"/>
      <c r="O47" s="3410"/>
      <c r="P47" s="3416"/>
      <c r="Q47" s="3398"/>
    </row>
    <row r="48" spans="2:22" s="3338" customFormat="1" ht="11.25" customHeight="1">
      <c r="B48" s="3415"/>
      <c r="C48" s="3410"/>
      <c r="D48" s="3410"/>
      <c r="E48" s="3410"/>
      <c r="F48" s="3410"/>
      <c r="G48" s="3410"/>
      <c r="H48" s="3410"/>
      <c r="I48" s="3410"/>
      <c r="J48" s="3410"/>
      <c r="K48" s="3410"/>
      <c r="L48" s="3410"/>
      <c r="M48" s="3410"/>
      <c r="N48" s="3410"/>
      <c r="O48" s="3410"/>
      <c r="P48" s="3416"/>
      <c r="Q48" s="3398"/>
    </row>
    <row r="49" spans="2:17" s="3338" customFormat="1" ht="11.25" customHeight="1">
      <c r="B49" s="3415"/>
      <c r="C49" s="3410"/>
      <c r="D49" s="3410"/>
      <c r="E49" s="3410"/>
      <c r="F49" s="3410"/>
      <c r="G49" s="3410"/>
      <c r="H49" s="3410"/>
      <c r="I49" s="3410"/>
      <c r="J49" s="3410"/>
      <c r="K49" s="3410"/>
      <c r="L49" s="3410"/>
      <c r="M49" s="3410"/>
      <c r="N49" s="3410"/>
      <c r="O49" s="3410"/>
      <c r="P49" s="3416"/>
      <c r="Q49" s="3398"/>
    </row>
    <row r="50" spans="2:17" s="3338" customFormat="1" ht="11.25" customHeight="1">
      <c r="B50" s="3418"/>
      <c r="C50" s="3419"/>
      <c r="D50" s="3419"/>
      <c r="E50" s="3419"/>
      <c r="F50" s="3419"/>
      <c r="G50" s="3419"/>
      <c r="H50" s="3419"/>
      <c r="I50" s="3419"/>
      <c r="J50" s="3419"/>
      <c r="K50" s="3419"/>
      <c r="L50" s="3419"/>
      <c r="M50" s="3419"/>
      <c r="N50" s="3419"/>
      <c r="O50" s="3419"/>
      <c r="P50" s="3420"/>
      <c r="Q50" s="3398"/>
    </row>
    <row r="51" spans="2:17" s="3338" customFormat="1" ht="11.25" customHeight="1">
      <c r="B51" s="3418"/>
      <c r="C51" s="3419"/>
      <c r="D51" s="3419"/>
      <c r="E51" s="3419"/>
      <c r="F51" s="3419"/>
      <c r="G51" s="3419"/>
      <c r="H51" s="3419"/>
      <c r="I51" s="3419"/>
      <c r="J51" s="3419"/>
      <c r="K51" s="3419"/>
      <c r="L51" s="3419"/>
      <c r="M51" s="3419"/>
      <c r="N51" s="3419"/>
      <c r="O51" s="3419"/>
      <c r="P51" s="3420"/>
      <c r="Q51" s="3398"/>
    </row>
    <row r="52" spans="2:17" ht="11.25" customHeight="1" thickBot="1">
      <c r="B52" s="3421"/>
      <c r="C52" s="3422"/>
      <c r="D52" s="3422"/>
      <c r="E52" s="3422"/>
      <c r="F52" s="3422"/>
      <c r="G52" s="3422"/>
      <c r="H52" s="3422"/>
      <c r="I52" s="3422"/>
      <c r="J52" s="3422"/>
      <c r="K52" s="3422"/>
      <c r="L52" s="3422"/>
      <c r="M52" s="3422"/>
      <c r="N52" s="3422"/>
      <c r="O52" s="3422"/>
      <c r="P52" s="3423"/>
      <c r="Q52" s="3398"/>
    </row>
    <row r="53" spans="2:17" ht="11.25" customHeight="1"/>
  </sheetData>
  <mergeCells count="1">
    <mergeCell ref="Q38:Q52"/>
  </mergeCells>
  <printOptions horizontalCentered="1"/>
  <pageMargins left="0.25" right="0.25" top="0.5" bottom="0.5" header="0" footer="0.25"/>
  <pageSetup orientation="landscape" horizontalDpi="4294967292" verticalDpi="4294967292" r:id="rId1"/>
  <headerFooter alignWithMargins="0">
    <oddFooter xml:space="preserve">&amp;C </oddFooter>
  </headerFooter>
  <drawing r:id="rId2"/>
</worksheet>
</file>

<file path=xl/worksheets/sheet65.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3432" customWidth="1"/>
    <col min="2" max="2" width="66.08984375" style="3459" customWidth="1"/>
    <col min="3" max="3" width="19.1796875" style="3432" customWidth="1"/>
    <col min="4" max="16384" width="9.81640625" style="3432"/>
  </cols>
  <sheetData>
    <row r="1" spans="1:3" s="3425" customFormat="1" ht="16.5" customHeight="1" thickBot="1">
      <c r="A1" s="3132" t="s">
        <v>1865</v>
      </c>
      <c r="B1" s="3424"/>
      <c r="C1" s="3425">
        <v>59</v>
      </c>
    </row>
    <row r="2" spans="1:3" s="3425" customFormat="1" ht="30" customHeight="1">
      <c r="A2" s="3426" t="s">
        <v>805</v>
      </c>
      <c r="B2" s="3427"/>
      <c r="C2" s="3428"/>
    </row>
    <row r="3" spans="1:3">
      <c r="A3" s="3429"/>
      <c r="B3" s="3430"/>
      <c r="C3" s="3431"/>
    </row>
    <row r="4" spans="1:3">
      <c r="A4" s="3429"/>
      <c r="B4" s="3430"/>
      <c r="C4" s="3431"/>
    </row>
    <row r="5" spans="1:3">
      <c r="A5" s="3429"/>
      <c r="B5" s="3430"/>
      <c r="C5" s="3431"/>
    </row>
    <row r="6" spans="1:3">
      <c r="A6" s="3429"/>
      <c r="B6" s="3430"/>
      <c r="C6" s="3431"/>
    </row>
    <row r="7" spans="1:3">
      <c r="A7" s="3429"/>
      <c r="B7" s="3433"/>
      <c r="C7" s="3431"/>
    </row>
    <row r="8" spans="1:3">
      <c r="A8" s="3429"/>
      <c r="B8" s="3433"/>
      <c r="C8" s="3431"/>
    </row>
    <row r="9" spans="1:3">
      <c r="A9" s="3429"/>
      <c r="B9" s="3433"/>
      <c r="C9" s="3431"/>
    </row>
    <row r="10" spans="1:3">
      <c r="A10" s="3429"/>
      <c r="B10" s="3433"/>
      <c r="C10" s="3431"/>
    </row>
    <row r="11" spans="1:3">
      <c r="A11" s="3429"/>
      <c r="B11" s="3433"/>
      <c r="C11" s="3431"/>
    </row>
    <row r="12" spans="1:3">
      <c r="A12" s="3429"/>
      <c r="B12" s="3433"/>
      <c r="C12" s="3431"/>
    </row>
    <row r="13" spans="1:3">
      <c r="A13" s="3429"/>
      <c r="B13" s="3433"/>
      <c r="C13" s="3431"/>
    </row>
    <row r="14" spans="1:3">
      <c r="A14" s="3429"/>
      <c r="B14" s="3433"/>
      <c r="C14" s="3431"/>
    </row>
    <row r="15" spans="1:3" ht="13">
      <c r="A15" s="3434" t="s">
        <v>979</v>
      </c>
      <c r="B15" s="3435"/>
      <c r="C15" s="3436"/>
    </row>
    <row r="16" spans="1:3">
      <c r="A16" s="3437"/>
      <c r="B16" s="3433"/>
      <c r="C16" s="3431"/>
    </row>
    <row r="17" spans="1:3">
      <c r="A17" s="3437"/>
      <c r="B17" s="3433"/>
      <c r="C17" s="3431"/>
    </row>
    <row r="18" spans="1:3">
      <c r="A18" s="3437"/>
      <c r="B18" s="3433"/>
      <c r="C18" s="3431"/>
    </row>
    <row r="19" spans="1:3">
      <c r="A19" s="3437"/>
      <c r="B19" s="3433"/>
      <c r="C19" s="3431"/>
    </row>
    <row r="20" spans="1:3">
      <c r="A20" s="3437"/>
      <c r="B20" s="3433"/>
      <c r="C20" s="3431"/>
    </row>
    <row r="21" spans="1:3">
      <c r="A21" s="3437"/>
      <c r="B21" s="3433"/>
      <c r="C21" s="3431"/>
    </row>
    <row r="22" spans="1:3">
      <c r="A22" s="3438"/>
      <c r="B22" s="3439"/>
      <c r="C22" s="3440"/>
    </row>
    <row r="23" spans="1:3">
      <c r="A23" s="3441"/>
      <c r="B23" s="3442"/>
      <c r="C23" s="3443"/>
    </row>
    <row r="24" spans="1:3">
      <c r="A24" s="3441"/>
      <c r="B24" s="3439"/>
      <c r="C24" s="3443"/>
    </row>
    <row r="25" spans="1:3">
      <c r="A25" s="3444"/>
      <c r="B25" s="3439"/>
      <c r="C25" s="3443"/>
    </row>
    <row r="26" spans="1:3">
      <c r="A26" s="3444"/>
      <c r="B26" s="3439"/>
      <c r="C26" s="3443"/>
    </row>
    <row r="27" spans="1:3">
      <c r="A27" s="3441"/>
      <c r="B27" s="3439"/>
      <c r="C27" s="3443"/>
    </row>
    <row r="28" spans="1:3">
      <c r="A28" s="3441"/>
      <c r="B28" s="3439"/>
      <c r="C28" s="3443"/>
    </row>
    <row r="29" spans="1:3">
      <c r="A29" s="3441"/>
      <c r="B29" s="3439"/>
      <c r="C29" s="3443"/>
    </row>
    <row r="30" spans="1:3">
      <c r="A30" s="3441"/>
      <c r="B30" s="3439"/>
      <c r="C30" s="3443"/>
    </row>
    <row r="31" spans="1:3">
      <c r="A31" s="3441"/>
      <c r="B31" s="3445"/>
      <c r="C31" s="3443"/>
    </row>
    <row r="32" spans="1:3">
      <c r="A32" s="3441"/>
      <c r="B32" s="3439"/>
      <c r="C32" s="3443"/>
    </row>
    <row r="33" spans="1:3">
      <c r="A33" s="3441"/>
      <c r="B33" s="3439"/>
      <c r="C33" s="3443"/>
    </row>
    <row r="34" spans="1:3">
      <c r="A34" s="3441"/>
      <c r="B34" s="3433"/>
      <c r="C34" s="3443"/>
    </row>
    <row r="35" spans="1:3">
      <c r="A35" s="3441"/>
      <c r="B35" s="3439"/>
      <c r="C35" s="3443"/>
    </row>
    <row r="36" spans="1:3">
      <c r="A36" s="3441"/>
      <c r="B36" s="3433"/>
      <c r="C36" s="3443"/>
    </row>
    <row r="37" spans="1:3">
      <c r="A37" s="3441"/>
      <c r="B37" s="3439"/>
      <c r="C37" s="3443"/>
    </row>
    <row r="38" spans="1:3">
      <c r="A38" s="3441"/>
      <c r="B38" s="3439"/>
      <c r="C38" s="3443"/>
    </row>
    <row r="39" spans="1:3">
      <c r="A39" s="3441"/>
      <c r="B39" s="3439"/>
      <c r="C39" s="3443"/>
    </row>
    <row r="40" spans="1:3">
      <c r="A40" s="3441"/>
      <c r="B40" s="3445"/>
      <c r="C40" s="3443"/>
    </row>
    <row r="41" spans="1:3">
      <c r="A41" s="3441"/>
      <c r="B41" s="3439"/>
      <c r="C41" s="3443"/>
    </row>
    <row r="42" spans="1:3">
      <c r="A42" s="3441"/>
      <c r="B42" s="3442"/>
      <c r="C42" s="3443"/>
    </row>
    <row r="43" spans="1:3">
      <c r="A43" s="3441"/>
      <c r="B43" s="3439"/>
      <c r="C43" s="3443"/>
    </row>
    <row r="44" spans="1:3">
      <c r="A44" s="3441"/>
      <c r="B44" s="3439"/>
      <c r="C44" s="3443"/>
    </row>
    <row r="45" spans="1:3">
      <c r="A45" s="3441"/>
      <c r="B45" s="3439"/>
      <c r="C45" s="3443"/>
    </row>
    <row r="46" spans="1:3">
      <c r="A46" s="3441"/>
      <c r="B46" s="3439"/>
      <c r="C46" s="3443"/>
    </row>
    <row r="47" spans="1:3">
      <c r="A47" s="3441"/>
      <c r="B47" s="3439"/>
      <c r="C47" s="3443"/>
    </row>
    <row r="48" spans="1:3">
      <c r="A48" s="3441"/>
      <c r="B48" s="3439"/>
      <c r="C48" s="3443"/>
    </row>
    <row r="49" spans="1:3">
      <c r="A49" s="3441"/>
      <c r="B49" s="3439"/>
      <c r="C49" s="3443"/>
    </row>
    <row r="50" spans="1:3">
      <c r="A50" s="3444"/>
      <c r="B50" s="3439"/>
      <c r="C50" s="3443"/>
    </row>
    <row r="51" spans="1:3">
      <c r="A51" s="3441"/>
      <c r="B51" s="3439"/>
      <c r="C51" s="3443"/>
    </row>
    <row r="52" spans="1:3">
      <c r="A52" s="3441"/>
      <c r="B52" s="3439"/>
      <c r="C52" s="3443"/>
    </row>
    <row r="53" spans="1:3">
      <c r="A53" s="3444"/>
      <c r="B53" s="3433"/>
      <c r="C53" s="3443"/>
    </row>
    <row r="54" spans="1:3">
      <c r="A54" s="3441"/>
      <c r="B54" s="3442"/>
      <c r="C54" s="3443"/>
    </row>
    <row r="55" spans="1:3">
      <c r="A55" s="3441"/>
      <c r="B55" s="3433"/>
      <c r="C55" s="3443"/>
    </row>
    <row r="56" spans="1:3">
      <c r="A56" s="3441"/>
      <c r="B56" s="3439"/>
      <c r="C56" s="3443"/>
    </row>
    <row r="57" spans="1:3">
      <c r="A57" s="3444"/>
      <c r="B57" s="3439"/>
      <c r="C57" s="3443"/>
    </row>
    <row r="58" spans="1:3">
      <c r="A58" s="3441"/>
      <c r="B58" s="3446"/>
      <c r="C58" s="3443"/>
    </row>
    <row r="59" spans="1:3">
      <c r="A59" s="3441"/>
      <c r="B59" s="3439"/>
      <c r="C59" s="3443"/>
    </row>
    <row r="60" spans="1:3" s="3450" customFormat="1" ht="30" customHeight="1">
      <c r="A60" s="3447"/>
      <c r="B60" s="3448"/>
      <c r="C60" s="3449"/>
    </row>
    <row r="61" spans="1:3" ht="40" customHeight="1">
      <c r="A61" s="3451"/>
      <c r="B61" s="3452"/>
      <c r="C61" s="3453"/>
    </row>
    <row r="62" spans="1:3" ht="60" customHeight="1" thickBot="1">
      <c r="A62" s="3454"/>
      <c r="B62" s="3455"/>
      <c r="C62" s="3456"/>
    </row>
    <row r="63" spans="1:3" s="3425" customFormat="1" ht="15" customHeight="1">
      <c r="A63" s="3457" t="s">
        <v>195</v>
      </c>
      <c r="B63" s="3424"/>
      <c r="C63" s="3458"/>
    </row>
    <row r="64" spans="1:3">
      <c r="C64" s="3460"/>
    </row>
    <row r="65" spans="3:3">
      <c r="C65" s="3460"/>
    </row>
    <row r="66" spans="3:3">
      <c r="C66" s="3460"/>
    </row>
    <row r="67" spans="3:3">
      <c r="C67" s="3460"/>
    </row>
    <row r="68" spans="3:3">
      <c r="C68" s="3460"/>
    </row>
    <row r="69" spans="3:3">
      <c r="C69" s="3460"/>
    </row>
  </sheetData>
  <mergeCells count="2">
    <mergeCell ref="A2:C2"/>
    <mergeCell ref="A15:C15"/>
  </mergeCells>
  <printOptions horizontalCentered="1" gridLinesSet="0"/>
  <pageMargins left="0.5" right="0.5" top="0.5" bottom="0.5" header="0" footer="0"/>
  <pageSetup scale="93" orientation="portrait" horizontalDpi="4294967293" verticalDpi="300" r:id="rId1"/>
  <headerFooter alignWithMargins="0"/>
</worksheet>
</file>

<file path=xl/worksheets/sheet66.xml><?xml version="1.0" encoding="utf-8"?>
<worksheet xmlns="http://schemas.openxmlformats.org/spreadsheetml/2006/main" xmlns:r="http://schemas.openxmlformats.org/officeDocument/2006/relationships">
  <sheetPr>
    <tabColor rgb="FF92D050"/>
    <pageSetUpPr fitToPage="1"/>
  </sheetPr>
  <dimension ref="B1:O71"/>
  <sheetViews>
    <sheetView showGridLines="0" workbookViewId="0"/>
  </sheetViews>
  <sheetFormatPr defaultColWidth="9.81640625" defaultRowHeight="15.75" customHeight="1"/>
  <cols>
    <col min="1" max="1" width="4.453125" style="3056" customWidth="1"/>
    <col min="2" max="2" width="3.90625" style="3056" customWidth="1"/>
    <col min="3" max="3" width="6.08984375" style="3056" customWidth="1"/>
    <col min="4" max="4" width="34.453125" style="3500" customWidth="1"/>
    <col min="5" max="5" width="9.08984375" style="3127" customWidth="1"/>
    <col min="6" max="9" width="7.453125" style="3127" customWidth="1"/>
    <col min="10" max="10" width="9.90625" style="3127" customWidth="1"/>
    <col min="11" max="11" width="10.453125" style="3127" customWidth="1"/>
    <col min="12" max="13" width="7.453125" style="3127" customWidth="1"/>
    <col min="14" max="14" width="5.26953125" style="3056" customWidth="1"/>
    <col min="15" max="15" width="3.54296875" style="3056" customWidth="1"/>
    <col min="16" max="16384" width="9.81640625" style="3056"/>
  </cols>
  <sheetData>
    <row r="1" spans="2:15" ht="15.75" customHeight="1">
      <c r="B1" s="3461"/>
      <c r="C1" s="3051"/>
      <c r="D1" s="3462"/>
      <c r="E1" s="3462"/>
      <c r="F1" s="3462"/>
      <c r="G1" s="3462"/>
      <c r="H1" s="3462"/>
      <c r="I1" s="3462"/>
      <c r="J1" s="3462"/>
      <c r="K1" s="3462"/>
      <c r="L1" s="3462"/>
      <c r="M1" s="3463"/>
      <c r="N1" s="3054"/>
      <c r="O1" s="3464">
        <v>60</v>
      </c>
    </row>
    <row r="2" spans="2:15" ht="15.75" customHeight="1">
      <c r="B2" s="3465" t="s">
        <v>2513</v>
      </c>
      <c r="C2" s="3059"/>
      <c r="D2" s="3466"/>
      <c r="E2" s="3466"/>
      <c r="F2" s="3466"/>
      <c r="G2" s="3466"/>
      <c r="H2" s="3466"/>
      <c r="I2" s="3466"/>
      <c r="J2" s="3466"/>
      <c r="K2" s="3466"/>
      <c r="L2" s="3466"/>
      <c r="M2" s="3058"/>
      <c r="N2" s="3061"/>
      <c r="O2" s="3464"/>
    </row>
    <row r="3" spans="2:15" ht="14.25" customHeight="1">
      <c r="B3" s="3057" t="s">
        <v>808</v>
      </c>
      <c r="C3" s="3059"/>
      <c r="D3" s="3466"/>
      <c r="E3" s="3466"/>
      <c r="F3" s="3466"/>
      <c r="G3" s="3466"/>
      <c r="H3" s="3466"/>
      <c r="I3" s="3466"/>
      <c r="J3" s="3466"/>
      <c r="K3" s="3466"/>
      <c r="L3" s="3466"/>
      <c r="M3" s="3466"/>
      <c r="N3" s="3061"/>
      <c r="O3" s="2747"/>
    </row>
    <row r="4" spans="2:15" ht="11.25" customHeight="1">
      <c r="B4" s="3064"/>
      <c r="C4" s="3108"/>
      <c r="D4" s="3467"/>
      <c r="E4" s="3056"/>
      <c r="F4" s="3056"/>
      <c r="G4" s="3056"/>
      <c r="H4" s="3056"/>
      <c r="I4" s="3056"/>
      <c r="J4" s="3466"/>
      <c r="K4" s="3466"/>
      <c r="L4" s="3466"/>
      <c r="M4" s="3466"/>
      <c r="N4" s="3061"/>
    </row>
    <row r="5" spans="2:15" ht="11.25" customHeight="1">
      <c r="B5" s="3062" t="s">
        <v>963</v>
      </c>
      <c r="C5" s="3468" t="s">
        <v>2326</v>
      </c>
      <c r="D5" s="3467"/>
      <c r="E5" s="3056"/>
      <c r="F5" s="3056"/>
      <c r="G5" s="3056"/>
      <c r="H5" s="3056"/>
      <c r="I5" s="3056"/>
      <c r="J5" s="3056"/>
      <c r="K5" s="3056"/>
      <c r="L5" s="3056"/>
      <c r="M5" s="3056"/>
      <c r="N5" s="3077"/>
    </row>
    <row r="6" spans="2:15" ht="2.15" customHeight="1">
      <c r="B6" s="3062"/>
      <c r="C6" s="3468"/>
      <c r="D6" s="3467"/>
      <c r="E6" s="3056"/>
      <c r="F6" s="3056"/>
      <c r="G6" s="3056"/>
      <c r="H6" s="3056"/>
      <c r="I6" s="3056"/>
      <c r="J6" s="3056"/>
      <c r="K6" s="3056"/>
      <c r="L6" s="3056"/>
      <c r="M6" s="3056"/>
      <c r="N6" s="3077"/>
    </row>
    <row r="7" spans="2:15" ht="11.25" customHeight="1">
      <c r="B7" s="3062" t="s">
        <v>966</v>
      </c>
      <c r="C7" s="3468" t="s">
        <v>2514</v>
      </c>
      <c r="D7" s="3467"/>
      <c r="E7" s="3056"/>
      <c r="F7" s="3056"/>
      <c r="G7" s="3056"/>
      <c r="H7" s="3056"/>
      <c r="I7" s="3056"/>
      <c r="J7" s="3056"/>
      <c r="K7" s="3056"/>
      <c r="L7" s="3056"/>
      <c r="M7" s="3056"/>
      <c r="N7" s="3077"/>
    </row>
    <row r="8" spans="2:15" ht="11.25" customHeight="1">
      <c r="B8" s="3469" t="s">
        <v>2515</v>
      </c>
      <c r="D8" s="3467"/>
      <c r="E8" s="3056"/>
      <c r="F8" s="3056"/>
      <c r="G8" s="3056"/>
      <c r="H8" s="3056"/>
      <c r="I8" s="3056"/>
      <c r="J8" s="3056"/>
      <c r="K8" s="3056"/>
      <c r="L8" s="3056"/>
      <c r="M8" s="3056"/>
      <c r="N8" s="3077"/>
    </row>
    <row r="9" spans="2:15" ht="2.15" customHeight="1">
      <c r="B9" s="3469"/>
      <c r="D9" s="3467"/>
      <c r="E9" s="3056"/>
      <c r="F9" s="3056"/>
      <c r="G9" s="3056"/>
      <c r="H9" s="3056"/>
      <c r="I9" s="3056"/>
      <c r="J9" s="3056"/>
      <c r="K9" s="3056"/>
      <c r="L9" s="3056"/>
      <c r="M9" s="3056"/>
      <c r="N9" s="3077"/>
    </row>
    <row r="10" spans="2:15" ht="11.25" customHeight="1">
      <c r="B10" s="3062" t="s">
        <v>967</v>
      </c>
      <c r="C10" s="3468" t="s">
        <v>2516</v>
      </c>
      <c r="D10" s="3467"/>
      <c r="E10" s="3056"/>
      <c r="F10" s="3056"/>
      <c r="G10" s="3056"/>
      <c r="H10" s="3056"/>
      <c r="I10" s="3056"/>
      <c r="J10" s="3056"/>
      <c r="K10" s="3056"/>
      <c r="L10" s="3056"/>
      <c r="M10" s="3056"/>
      <c r="N10" s="3077"/>
    </row>
    <row r="11" spans="2:15" ht="11.25" customHeight="1">
      <c r="B11" s="3469" t="s">
        <v>2517</v>
      </c>
      <c r="D11" s="3467"/>
      <c r="E11" s="3056"/>
      <c r="F11" s="3056"/>
      <c r="G11" s="3056"/>
      <c r="H11" s="3056"/>
      <c r="I11" s="3056"/>
      <c r="J11" s="3056"/>
      <c r="K11" s="3056"/>
      <c r="L11" s="3056"/>
      <c r="M11" s="3056"/>
      <c r="N11" s="3077"/>
    </row>
    <row r="12" spans="2:15" ht="2.15" customHeight="1">
      <c r="B12" s="3469"/>
      <c r="D12" s="3467"/>
      <c r="E12" s="3056"/>
      <c r="F12" s="3056"/>
      <c r="G12" s="3056"/>
      <c r="H12" s="3056"/>
      <c r="I12" s="3056"/>
      <c r="J12" s="3056"/>
      <c r="K12" s="3056"/>
      <c r="L12" s="3056"/>
      <c r="M12" s="3056"/>
      <c r="N12" s="3077"/>
    </row>
    <row r="13" spans="2:15" ht="11.25" customHeight="1">
      <c r="B13" s="3062" t="s">
        <v>1347</v>
      </c>
      <c r="C13" s="3468" t="s">
        <v>2518</v>
      </c>
      <c r="D13" s="3467"/>
      <c r="E13" s="3056"/>
      <c r="F13" s="3056"/>
      <c r="G13" s="3056"/>
      <c r="H13" s="3056"/>
      <c r="I13" s="3056"/>
      <c r="J13" s="3056"/>
      <c r="K13" s="3056"/>
      <c r="L13" s="3056"/>
      <c r="M13" s="3056"/>
      <c r="N13" s="3077"/>
    </row>
    <row r="14" spans="2:15" ht="11.25" customHeight="1">
      <c r="B14" s="3469" t="s">
        <v>2519</v>
      </c>
      <c r="D14" s="3467"/>
      <c r="E14" s="3056"/>
      <c r="F14" s="3056"/>
      <c r="G14" s="3056"/>
      <c r="H14" s="3056"/>
      <c r="I14" s="3056"/>
      <c r="J14" s="3056"/>
      <c r="K14" s="3056"/>
      <c r="L14" s="3056"/>
      <c r="M14" s="3056"/>
      <c r="N14" s="3077"/>
    </row>
    <row r="15" spans="2:15" ht="2.15" customHeight="1">
      <c r="B15" s="3469"/>
      <c r="D15" s="3467"/>
      <c r="E15" s="3056"/>
      <c r="F15" s="3056"/>
      <c r="G15" s="3056"/>
      <c r="H15" s="3056"/>
      <c r="I15" s="3056"/>
      <c r="J15" s="3056"/>
      <c r="K15" s="3056"/>
      <c r="L15" s="3056"/>
      <c r="M15" s="3056"/>
      <c r="N15" s="3077"/>
    </row>
    <row r="16" spans="2:15" ht="11.25" customHeight="1">
      <c r="B16" s="3062" t="s">
        <v>730</v>
      </c>
      <c r="C16" s="3468" t="s">
        <v>2520</v>
      </c>
      <c r="D16" s="3467"/>
      <c r="E16" s="3056"/>
      <c r="F16" s="3056"/>
      <c r="G16" s="3056"/>
      <c r="H16" s="3056"/>
      <c r="I16" s="3056"/>
      <c r="J16" s="3056"/>
      <c r="K16" s="3056"/>
      <c r="L16" s="3056"/>
      <c r="M16" s="3056"/>
      <c r="N16" s="3077"/>
    </row>
    <row r="17" spans="2:14" ht="11.25" customHeight="1">
      <c r="B17" s="3469" t="s">
        <v>2521</v>
      </c>
      <c r="D17" s="3467"/>
      <c r="E17" s="3056"/>
      <c r="F17" s="3056"/>
      <c r="G17" s="3056"/>
      <c r="H17" s="3056"/>
      <c r="I17" s="3056"/>
      <c r="J17" s="3056"/>
      <c r="K17" s="3056"/>
      <c r="L17" s="3056"/>
      <c r="M17" s="3056"/>
      <c r="N17" s="3077"/>
    </row>
    <row r="18" spans="2:14" ht="2.15" customHeight="1">
      <c r="B18" s="3469"/>
      <c r="D18" s="3467"/>
      <c r="E18" s="3056"/>
      <c r="F18" s="3056"/>
      <c r="G18" s="3056"/>
      <c r="H18" s="3056"/>
      <c r="I18" s="3056"/>
      <c r="J18" s="3056"/>
      <c r="K18" s="3056"/>
      <c r="L18" s="3056"/>
      <c r="M18" s="3056"/>
      <c r="N18" s="3077"/>
    </row>
    <row r="19" spans="2:14" ht="11.25" customHeight="1">
      <c r="B19" s="3062" t="s">
        <v>551</v>
      </c>
      <c r="C19" s="3468" t="s">
        <v>2522</v>
      </c>
      <c r="D19" s="3467"/>
      <c r="E19" s="3056"/>
      <c r="F19" s="3056"/>
      <c r="G19" s="3056"/>
      <c r="H19" s="3056"/>
      <c r="I19" s="3056"/>
      <c r="J19" s="3056"/>
      <c r="K19" s="3056"/>
      <c r="L19" s="3056"/>
      <c r="M19" s="3056"/>
      <c r="N19" s="3077"/>
    </row>
    <row r="20" spans="2:14" ht="11.25" customHeight="1">
      <c r="B20" s="3469" t="s">
        <v>2523</v>
      </c>
      <c r="D20" s="3467"/>
      <c r="E20" s="3056"/>
      <c r="F20" s="3056"/>
      <c r="G20" s="3056"/>
      <c r="H20" s="3056"/>
      <c r="I20" s="3056"/>
      <c r="J20" s="3056"/>
      <c r="K20" s="3056"/>
      <c r="L20" s="3056"/>
      <c r="M20" s="3056"/>
      <c r="N20" s="3077"/>
    </row>
    <row r="21" spans="2:14" ht="11.25" customHeight="1">
      <c r="B21" s="3469" t="s">
        <v>2524</v>
      </c>
      <c r="D21" s="3467"/>
      <c r="E21" s="3056"/>
      <c r="F21" s="3056"/>
      <c r="G21" s="3056"/>
      <c r="H21" s="3056"/>
      <c r="I21" s="3056"/>
      <c r="J21" s="3056"/>
      <c r="K21" s="3056"/>
      <c r="L21" s="3056"/>
      <c r="M21" s="3056"/>
      <c r="N21" s="3077"/>
    </row>
    <row r="22" spans="2:14" ht="2.15" customHeight="1">
      <c r="B22" s="3469"/>
      <c r="D22" s="3467"/>
      <c r="E22" s="3056"/>
      <c r="F22" s="3056"/>
      <c r="G22" s="3056"/>
      <c r="H22" s="3056"/>
      <c r="I22" s="3056"/>
      <c r="J22" s="3056"/>
      <c r="K22" s="3056"/>
      <c r="L22" s="3056"/>
      <c r="M22" s="3056"/>
      <c r="N22" s="3077"/>
    </row>
    <row r="23" spans="2:14" ht="11.25" customHeight="1">
      <c r="B23" s="3062" t="s">
        <v>578</v>
      </c>
      <c r="C23" s="3468" t="s">
        <v>2525</v>
      </c>
      <c r="D23" s="3467"/>
      <c r="E23" s="3056"/>
      <c r="F23" s="3056"/>
      <c r="G23" s="3056"/>
      <c r="H23" s="3056"/>
      <c r="I23" s="3056"/>
      <c r="J23" s="3056"/>
      <c r="K23" s="3056"/>
      <c r="L23" s="3056"/>
      <c r="M23" s="3056"/>
      <c r="N23" s="3077"/>
    </row>
    <row r="24" spans="2:14" ht="11.25" customHeight="1">
      <c r="B24" s="3470" t="s">
        <v>2526</v>
      </c>
      <c r="C24" s="3468"/>
      <c r="D24" s="3467"/>
      <c r="E24" s="3056"/>
      <c r="F24" s="3056"/>
      <c r="G24" s="3056"/>
      <c r="H24" s="3056"/>
      <c r="I24" s="3056"/>
      <c r="J24" s="3056"/>
      <c r="K24" s="3056"/>
      <c r="L24" s="3056"/>
      <c r="M24" s="3056"/>
      <c r="N24" s="3077"/>
    </row>
    <row r="25" spans="2:14" ht="2.15" customHeight="1">
      <c r="B25" s="3062"/>
      <c r="C25" s="3468"/>
      <c r="D25" s="3467"/>
      <c r="E25" s="3056"/>
      <c r="F25" s="3056"/>
      <c r="G25" s="3056"/>
      <c r="H25" s="3056"/>
      <c r="I25" s="3056"/>
      <c r="J25" s="3056"/>
      <c r="K25" s="3056"/>
      <c r="L25" s="3056"/>
      <c r="M25" s="3056"/>
      <c r="N25" s="3077"/>
    </row>
    <row r="26" spans="2:14" ht="11.25" customHeight="1">
      <c r="B26" s="3062" t="s">
        <v>581</v>
      </c>
      <c r="C26" s="3468" t="s">
        <v>2527</v>
      </c>
      <c r="D26" s="3467"/>
      <c r="E26" s="3056"/>
      <c r="F26" s="3056"/>
      <c r="G26" s="3056"/>
      <c r="H26" s="3056"/>
      <c r="I26" s="3056"/>
      <c r="J26" s="3056"/>
      <c r="K26" s="3056"/>
      <c r="L26" s="3056"/>
      <c r="M26" s="3056"/>
      <c r="N26" s="3077"/>
    </row>
    <row r="27" spans="2:14" ht="11.25" customHeight="1">
      <c r="B27" s="3469" t="s">
        <v>2528</v>
      </c>
      <c r="D27" s="3467"/>
      <c r="E27" s="3056"/>
      <c r="F27" s="3056"/>
      <c r="G27" s="3056"/>
      <c r="H27" s="3056"/>
      <c r="I27" s="3056"/>
      <c r="J27" s="3056"/>
      <c r="K27" s="3056"/>
      <c r="L27" s="3056"/>
      <c r="M27" s="3056"/>
      <c r="N27" s="3077"/>
    </row>
    <row r="28" spans="2:14" ht="11.25" customHeight="1">
      <c r="B28" s="3471"/>
      <c r="C28" s="3472"/>
      <c r="D28" s="3473"/>
      <c r="E28" s="3093"/>
      <c r="F28" s="3093"/>
      <c r="G28" s="3093"/>
      <c r="H28" s="3093"/>
      <c r="I28" s="3093"/>
      <c r="J28" s="3093"/>
      <c r="K28" s="3093"/>
      <c r="L28" s="3093"/>
      <c r="M28" s="3093"/>
      <c r="N28" s="3474"/>
    </row>
    <row r="29" spans="2:14" ht="11.25" customHeight="1">
      <c r="B29" s="3080"/>
      <c r="C29" s="3081"/>
      <c r="D29" s="3475"/>
      <c r="E29" s="3073"/>
      <c r="F29" s="3073"/>
      <c r="G29" s="3081" t="s">
        <v>2529</v>
      </c>
      <c r="H29" s="3081" t="s">
        <v>2530</v>
      </c>
      <c r="I29" s="3081" t="s">
        <v>369</v>
      </c>
      <c r="J29" s="3081" t="s">
        <v>2531</v>
      </c>
      <c r="K29" s="3081" t="s">
        <v>2532</v>
      </c>
      <c r="L29" s="3081" t="s">
        <v>369</v>
      </c>
      <c r="M29" s="3081" t="s">
        <v>982</v>
      </c>
      <c r="N29" s="3077"/>
    </row>
    <row r="30" spans="2:14" ht="11.25" customHeight="1">
      <c r="B30" s="3080" t="s">
        <v>704</v>
      </c>
      <c r="C30" s="3081" t="s">
        <v>637</v>
      </c>
      <c r="D30" s="3081" t="s">
        <v>2533</v>
      </c>
      <c r="E30" s="3476" t="s">
        <v>2534</v>
      </c>
      <c r="F30" s="3081" t="s">
        <v>2535</v>
      </c>
      <c r="G30" s="3081" t="s">
        <v>2536</v>
      </c>
      <c r="H30" s="3081" t="s">
        <v>2536</v>
      </c>
      <c r="I30" s="3081" t="s">
        <v>2536</v>
      </c>
      <c r="J30" s="3081" t="s">
        <v>2537</v>
      </c>
      <c r="K30" s="3081" t="s">
        <v>1895</v>
      </c>
      <c r="L30" s="3081" t="s">
        <v>2538</v>
      </c>
      <c r="M30" s="3081" t="s">
        <v>2539</v>
      </c>
      <c r="N30" s="3083"/>
    </row>
    <row r="31" spans="2:14" ht="11.25" customHeight="1">
      <c r="B31" s="3080" t="s">
        <v>750</v>
      </c>
      <c r="C31" s="3081" t="s">
        <v>638</v>
      </c>
      <c r="D31" s="3477"/>
      <c r="E31" s="3081" t="s">
        <v>2540</v>
      </c>
      <c r="F31" s="3476" t="s">
        <v>2541</v>
      </c>
      <c r="G31" s="3081" t="s">
        <v>2540</v>
      </c>
      <c r="H31" s="3081" t="s">
        <v>2540</v>
      </c>
      <c r="I31" s="3081" t="s">
        <v>2540</v>
      </c>
      <c r="J31" s="3081" t="s">
        <v>2542</v>
      </c>
      <c r="K31" s="3081" t="s">
        <v>2543</v>
      </c>
      <c r="L31" s="3081" t="s">
        <v>1895</v>
      </c>
      <c r="M31" s="3476" t="s">
        <v>2544</v>
      </c>
      <c r="N31" s="3083" t="s">
        <v>704</v>
      </c>
    </row>
    <row r="32" spans="2:14" ht="11.25" customHeight="1" thickBot="1">
      <c r="B32" s="3478"/>
      <c r="C32" s="3479"/>
      <c r="D32" s="3480" t="s">
        <v>756</v>
      </c>
      <c r="E32" s="3476" t="s">
        <v>757</v>
      </c>
      <c r="F32" s="3476" t="s">
        <v>640</v>
      </c>
      <c r="G32" s="3476" t="s">
        <v>641</v>
      </c>
      <c r="H32" s="3476" t="s">
        <v>642</v>
      </c>
      <c r="I32" s="3476" t="s">
        <v>643</v>
      </c>
      <c r="J32" s="3476" t="s">
        <v>644</v>
      </c>
      <c r="K32" s="3476" t="s">
        <v>645</v>
      </c>
      <c r="L32" s="3476" t="s">
        <v>646</v>
      </c>
      <c r="M32" s="3476" t="s">
        <v>647</v>
      </c>
      <c r="N32" s="3084" t="s">
        <v>750</v>
      </c>
    </row>
    <row r="33" spans="2:15" ht="11.25" customHeight="1">
      <c r="B33" s="3481">
        <v>1</v>
      </c>
      <c r="C33" s="3482" t="s">
        <v>294</v>
      </c>
      <c r="D33" s="3483" t="s">
        <v>2545</v>
      </c>
      <c r="E33" s="3484">
        <v>2933</v>
      </c>
      <c r="F33" s="3485">
        <v>0</v>
      </c>
      <c r="G33" s="3485">
        <v>0</v>
      </c>
      <c r="H33" s="3485">
        <v>0</v>
      </c>
      <c r="I33" s="3485">
        <v>0</v>
      </c>
      <c r="J33" s="3485">
        <v>0</v>
      </c>
      <c r="K33" s="3485">
        <v>0</v>
      </c>
      <c r="L33" s="3485">
        <v>180</v>
      </c>
      <c r="M33" s="3486">
        <f>SUM(E33:L33)</f>
        <v>3113</v>
      </c>
      <c r="N33" s="3487">
        <v>1</v>
      </c>
    </row>
    <row r="34" spans="2:15" ht="11.25" customHeight="1">
      <c r="B34" s="3481">
        <v>2</v>
      </c>
      <c r="C34" s="3482" t="s">
        <v>294</v>
      </c>
      <c r="D34" s="3483" t="s">
        <v>2546</v>
      </c>
      <c r="E34" s="3488">
        <v>4716</v>
      </c>
      <c r="F34" s="3489">
        <v>125445</v>
      </c>
      <c r="G34" s="3489">
        <v>6</v>
      </c>
      <c r="H34" s="3489">
        <v>12644</v>
      </c>
      <c r="I34" s="3489">
        <v>299</v>
      </c>
      <c r="J34" s="3489">
        <v>0</v>
      </c>
      <c r="K34" s="3490" t="s">
        <v>621</v>
      </c>
      <c r="L34" s="3489">
        <v>251</v>
      </c>
      <c r="M34" s="3491">
        <f t="shared" ref="M34:M42" si="0">SUM(E34:L34)</f>
        <v>143361</v>
      </c>
      <c r="N34" s="3487">
        <v>2</v>
      </c>
    </row>
    <row r="35" spans="2:15" ht="11.25" customHeight="1">
      <c r="B35" s="3481">
        <v>3</v>
      </c>
      <c r="C35" s="3482" t="s">
        <v>294</v>
      </c>
      <c r="D35" s="3483" t="s">
        <v>2547</v>
      </c>
      <c r="E35" s="3492">
        <v>0</v>
      </c>
      <c r="F35" s="3489">
        <v>0</v>
      </c>
      <c r="G35" s="3489">
        <v>0</v>
      </c>
      <c r="H35" s="3489">
        <v>0</v>
      </c>
      <c r="I35" s="3489">
        <v>0</v>
      </c>
      <c r="J35" s="3489">
        <v>0</v>
      </c>
      <c r="K35" s="3490" t="s">
        <v>621</v>
      </c>
      <c r="L35" s="3489">
        <v>0</v>
      </c>
      <c r="M35" s="3493">
        <f t="shared" si="0"/>
        <v>0</v>
      </c>
      <c r="N35" s="3487">
        <v>3</v>
      </c>
    </row>
    <row r="36" spans="2:15" ht="11.25" customHeight="1">
      <c r="B36" s="3481">
        <v>4</v>
      </c>
      <c r="C36" s="3482" t="s">
        <v>294</v>
      </c>
      <c r="D36" s="3483" t="s">
        <v>2548</v>
      </c>
      <c r="E36" s="3488">
        <v>0</v>
      </c>
      <c r="F36" s="3489">
        <v>0</v>
      </c>
      <c r="G36" s="3489">
        <v>0</v>
      </c>
      <c r="H36" s="3489">
        <v>0</v>
      </c>
      <c r="I36" s="3489">
        <v>0</v>
      </c>
      <c r="J36" s="3489">
        <v>0</v>
      </c>
      <c r="K36" s="3489">
        <v>0</v>
      </c>
      <c r="L36" s="3489">
        <v>0</v>
      </c>
      <c r="M36" s="3493">
        <f t="shared" si="0"/>
        <v>0</v>
      </c>
      <c r="N36" s="3487">
        <v>4</v>
      </c>
    </row>
    <row r="37" spans="2:15" ht="11.25" customHeight="1">
      <c r="B37" s="3481">
        <v>5</v>
      </c>
      <c r="C37" s="3482" t="s">
        <v>294</v>
      </c>
      <c r="D37" s="3483" t="s">
        <v>2549</v>
      </c>
      <c r="E37" s="3492">
        <v>0</v>
      </c>
      <c r="F37" s="3489">
        <v>0</v>
      </c>
      <c r="G37" s="3489">
        <v>0</v>
      </c>
      <c r="H37" s="3489">
        <v>0</v>
      </c>
      <c r="I37" s="3489">
        <v>0</v>
      </c>
      <c r="J37" s="3489">
        <v>0</v>
      </c>
      <c r="K37" s="3489">
        <v>0</v>
      </c>
      <c r="L37" s="3489">
        <v>0</v>
      </c>
      <c r="M37" s="3493">
        <f t="shared" si="0"/>
        <v>0</v>
      </c>
      <c r="N37" s="3487">
        <v>5</v>
      </c>
    </row>
    <row r="38" spans="2:15" ht="11.25" customHeight="1">
      <c r="B38" s="3481">
        <v>6</v>
      </c>
      <c r="C38" s="3482" t="s">
        <v>294</v>
      </c>
      <c r="D38" s="3483" t="s">
        <v>2550</v>
      </c>
      <c r="E38" s="3492">
        <v>1105</v>
      </c>
      <c r="F38" s="3489">
        <v>0</v>
      </c>
      <c r="G38" s="3489">
        <v>1</v>
      </c>
      <c r="H38" s="3489">
        <v>1830</v>
      </c>
      <c r="I38" s="3489">
        <v>43</v>
      </c>
      <c r="J38" s="3489">
        <v>0</v>
      </c>
      <c r="K38" s="3489">
        <v>0</v>
      </c>
      <c r="L38" s="3489">
        <v>70</v>
      </c>
      <c r="M38" s="3493">
        <f t="shared" si="0"/>
        <v>3049</v>
      </c>
      <c r="N38" s="3487">
        <v>6</v>
      </c>
    </row>
    <row r="39" spans="2:15" ht="11.25" customHeight="1">
      <c r="B39" s="3481">
        <v>7</v>
      </c>
      <c r="C39" s="3482" t="s">
        <v>294</v>
      </c>
      <c r="D39" s="3483" t="s">
        <v>2551</v>
      </c>
      <c r="E39" s="3492">
        <v>0</v>
      </c>
      <c r="F39" s="3489">
        <v>0</v>
      </c>
      <c r="G39" s="3489">
        <v>0</v>
      </c>
      <c r="H39" s="3489">
        <v>0</v>
      </c>
      <c r="I39" s="3489">
        <v>0</v>
      </c>
      <c r="J39" s="3489">
        <v>0</v>
      </c>
      <c r="K39" s="3489">
        <v>0</v>
      </c>
      <c r="L39" s="3489">
        <v>0</v>
      </c>
      <c r="M39" s="3493">
        <f t="shared" si="0"/>
        <v>0</v>
      </c>
      <c r="N39" s="3487">
        <v>7</v>
      </c>
    </row>
    <row r="40" spans="2:15" ht="11.25" customHeight="1">
      <c r="B40" s="3481">
        <v>8</v>
      </c>
      <c r="C40" s="3482" t="s">
        <v>294</v>
      </c>
      <c r="D40" s="3483" t="s">
        <v>1528</v>
      </c>
      <c r="E40" s="3492">
        <v>0</v>
      </c>
      <c r="F40" s="3489">
        <v>0</v>
      </c>
      <c r="G40" s="3489">
        <v>0</v>
      </c>
      <c r="H40" s="3489">
        <v>0</v>
      </c>
      <c r="I40" s="3489">
        <v>0</v>
      </c>
      <c r="J40" s="3489">
        <v>0</v>
      </c>
      <c r="K40" s="3489">
        <v>0</v>
      </c>
      <c r="L40" s="3489">
        <v>0</v>
      </c>
      <c r="M40" s="3493">
        <f t="shared" si="0"/>
        <v>0</v>
      </c>
      <c r="N40" s="3487">
        <v>8</v>
      </c>
      <c r="O40" s="3494" t="s">
        <v>1865</v>
      </c>
    </row>
    <row r="41" spans="2:15" ht="11.25" customHeight="1">
      <c r="B41" s="3481">
        <v>9</v>
      </c>
      <c r="C41" s="3482" t="s">
        <v>294</v>
      </c>
      <c r="D41" s="3495" t="s">
        <v>1527</v>
      </c>
      <c r="E41" s="3492">
        <v>0</v>
      </c>
      <c r="F41" s="3489">
        <v>0</v>
      </c>
      <c r="G41" s="3489">
        <v>0</v>
      </c>
      <c r="H41" s="3489">
        <v>0</v>
      </c>
      <c r="I41" s="3489">
        <v>0</v>
      </c>
      <c r="J41" s="3489">
        <v>0</v>
      </c>
      <c r="K41" s="3489">
        <v>0</v>
      </c>
      <c r="L41" s="3489">
        <v>0</v>
      </c>
      <c r="M41" s="3493">
        <f t="shared" si="0"/>
        <v>0</v>
      </c>
      <c r="N41" s="3487">
        <v>9</v>
      </c>
      <c r="O41" s="3494"/>
    </row>
    <row r="42" spans="2:15" ht="11.25" customHeight="1">
      <c r="B42" s="3481">
        <v>10</v>
      </c>
      <c r="C42" s="3482" t="s">
        <v>294</v>
      </c>
      <c r="D42" s="3483" t="s">
        <v>369</v>
      </c>
      <c r="E42" s="3492">
        <v>0</v>
      </c>
      <c r="F42" s="3489">
        <v>0</v>
      </c>
      <c r="G42" s="3489">
        <v>0</v>
      </c>
      <c r="H42" s="3489">
        <v>0</v>
      </c>
      <c r="I42" s="3489">
        <v>0</v>
      </c>
      <c r="J42" s="3489">
        <v>0</v>
      </c>
      <c r="K42" s="3489">
        <v>0</v>
      </c>
      <c r="L42" s="3489">
        <v>0</v>
      </c>
      <c r="M42" s="3493">
        <f t="shared" si="0"/>
        <v>0</v>
      </c>
      <c r="N42" s="3487">
        <v>10</v>
      </c>
      <c r="O42" s="3494"/>
    </row>
    <row r="43" spans="2:15" ht="11.25" customHeight="1" thickBot="1">
      <c r="B43" s="3481">
        <v>11</v>
      </c>
      <c r="C43" s="3482" t="s">
        <v>294</v>
      </c>
      <c r="D43" s="3483" t="s">
        <v>2552</v>
      </c>
      <c r="E43" s="3496">
        <f t="shared" ref="E43:M43" si="1">SUM(E33:E42)</f>
        <v>8754</v>
      </c>
      <c r="F43" s="3497">
        <f t="shared" si="1"/>
        <v>125445</v>
      </c>
      <c r="G43" s="3497">
        <f t="shared" si="1"/>
        <v>7</v>
      </c>
      <c r="H43" s="3497">
        <f t="shared" si="1"/>
        <v>14474</v>
      </c>
      <c r="I43" s="3497">
        <f t="shared" si="1"/>
        <v>342</v>
      </c>
      <c r="J43" s="3497">
        <f t="shared" si="1"/>
        <v>0</v>
      </c>
      <c r="K43" s="3497">
        <f t="shared" si="1"/>
        <v>0</v>
      </c>
      <c r="L43" s="3497">
        <f t="shared" si="1"/>
        <v>501</v>
      </c>
      <c r="M43" s="3498">
        <f t="shared" si="1"/>
        <v>149523</v>
      </c>
      <c r="N43" s="3487">
        <v>11</v>
      </c>
      <c r="O43" s="3494"/>
    </row>
    <row r="44" spans="2:15" ht="11.25" customHeight="1">
      <c r="B44" s="3499"/>
      <c r="E44" s="3501"/>
      <c r="F44" s="3501"/>
      <c r="G44" s="3501"/>
      <c r="H44" s="3501"/>
      <c r="I44" s="3501"/>
      <c r="J44" s="3501"/>
      <c r="K44" s="3501"/>
      <c r="L44" s="3501"/>
      <c r="M44" s="3501"/>
      <c r="N44" s="3077"/>
      <c r="O44" s="3494"/>
    </row>
    <row r="45" spans="2:15" ht="11.25" customHeight="1">
      <c r="B45" s="3499"/>
      <c r="E45" s="3501"/>
      <c r="F45" s="3501"/>
      <c r="G45" s="3501"/>
      <c r="H45" s="3501"/>
      <c r="I45" s="3501"/>
      <c r="J45" s="3501"/>
      <c r="K45" s="3501"/>
      <c r="L45" s="3501"/>
      <c r="M45" s="3501"/>
      <c r="N45" s="3077"/>
      <c r="O45" s="3494"/>
    </row>
    <row r="46" spans="2:15" ht="11.25" customHeight="1">
      <c r="B46" s="3499"/>
      <c r="E46" s="3501"/>
      <c r="F46" s="3501"/>
      <c r="G46" s="3501"/>
      <c r="H46" s="3501"/>
      <c r="I46" s="3501"/>
      <c r="J46" s="3501"/>
      <c r="K46" s="3501"/>
      <c r="L46" s="3501"/>
      <c r="M46" s="3501"/>
      <c r="N46" s="3077"/>
      <c r="O46" s="3494"/>
    </row>
    <row r="47" spans="2:15" ht="11.25" customHeight="1">
      <c r="B47" s="3499"/>
      <c r="E47" s="3501"/>
      <c r="F47" s="3501"/>
      <c r="G47" s="3501"/>
      <c r="H47" s="3501"/>
      <c r="I47" s="3501"/>
      <c r="J47" s="3501"/>
      <c r="K47" s="3501"/>
      <c r="L47" s="3501"/>
      <c r="M47" s="3501"/>
      <c r="N47" s="3077"/>
      <c r="O47" s="3494"/>
    </row>
    <row r="48" spans="2:15" ht="11.25" customHeight="1">
      <c r="B48" s="3499"/>
      <c r="E48" s="3501"/>
      <c r="F48" s="3501"/>
      <c r="G48" s="3501"/>
      <c r="H48" s="3501"/>
      <c r="I48" s="3501"/>
      <c r="J48" s="3501"/>
      <c r="K48" s="3501"/>
      <c r="L48" s="3501"/>
      <c r="M48" s="3501"/>
      <c r="N48" s="3077"/>
      <c r="O48" s="3494"/>
    </row>
    <row r="49" spans="2:15" ht="11.25" customHeight="1">
      <c r="B49" s="3499"/>
      <c r="E49" s="3501"/>
      <c r="F49" s="3501"/>
      <c r="G49" s="3501"/>
      <c r="H49" s="3501"/>
      <c r="I49" s="3501"/>
      <c r="J49" s="3501"/>
      <c r="K49" s="3501"/>
      <c r="L49" s="3501"/>
      <c r="M49" s="3501"/>
      <c r="N49" s="3077"/>
      <c r="O49" s="3494"/>
    </row>
    <row r="50" spans="2:15" ht="11.25" customHeight="1">
      <c r="B50" s="3499"/>
      <c r="E50" s="3501"/>
      <c r="F50" s="3501"/>
      <c r="G50" s="3501"/>
      <c r="H50" s="3501"/>
      <c r="I50" s="3501"/>
      <c r="J50" s="3501"/>
      <c r="K50" s="3501"/>
      <c r="L50" s="3501"/>
      <c r="M50" s="3501"/>
      <c r="N50" s="3077"/>
      <c r="O50" s="3494"/>
    </row>
    <row r="51" spans="2:15" ht="11.25" customHeight="1">
      <c r="B51" s="3499"/>
      <c r="E51" s="3501"/>
      <c r="F51" s="3501"/>
      <c r="G51" s="3501"/>
      <c r="H51" s="3501"/>
      <c r="I51" s="3501"/>
      <c r="J51" s="3501"/>
      <c r="K51" s="3501"/>
      <c r="L51" s="3501"/>
      <c r="M51" s="3501"/>
      <c r="N51" s="3077"/>
      <c r="O51" s="3494"/>
    </row>
    <row r="52" spans="2:15" ht="11.25" customHeight="1">
      <c r="B52" s="3499"/>
      <c r="E52" s="3501"/>
      <c r="F52" s="3501"/>
      <c r="G52" s="3501"/>
      <c r="H52" s="3501"/>
      <c r="I52" s="3501"/>
      <c r="J52" s="3501"/>
      <c r="K52" s="3501"/>
      <c r="L52" s="3501"/>
      <c r="M52" s="3501"/>
      <c r="N52" s="3077"/>
      <c r="O52" s="3494"/>
    </row>
    <row r="53" spans="2:15" ht="11.25" customHeight="1">
      <c r="B53" s="3499"/>
      <c r="E53" s="3501"/>
      <c r="F53" s="3501"/>
      <c r="G53" s="3501"/>
      <c r="H53" s="3501"/>
      <c r="I53" s="3501"/>
      <c r="J53" s="3501"/>
      <c r="K53" s="3501"/>
      <c r="L53" s="3501"/>
      <c r="M53" s="3501"/>
      <c r="N53" s="3077"/>
      <c r="O53" s="3494"/>
    </row>
    <row r="54" spans="2:15" ht="11.25" customHeight="1" thickBot="1">
      <c r="B54" s="3502"/>
      <c r="C54" s="3503"/>
      <c r="D54" s="3122"/>
      <c r="E54" s="3504"/>
      <c r="F54" s="3504"/>
      <c r="G54" s="3504"/>
      <c r="H54" s="3504"/>
      <c r="I54" s="3504"/>
      <c r="J54" s="3504"/>
      <c r="K54" s="3504"/>
      <c r="L54" s="3504"/>
      <c r="M54" s="3504"/>
      <c r="N54" s="3505"/>
      <c r="O54" s="3494"/>
    </row>
    <row r="55" spans="2:15" ht="11.25" customHeight="1">
      <c r="E55" s="3501"/>
      <c r="F55" s="3501"/>
      <c r="G55" s="3501"/>
      <c r="H55" s="3501"/>
      <c r="I55" s="3501"/>
      <c r="J55" s="3501"/>
      <c r="K55" s="3501"/>
      <c r="L55" s="3501"/>
      <c r="M55" s="3501"/>
    </row>
    <row r="56" spans="2:15" ht="11.25" customHeight="1">
      <c r="E56" s="3501"/>
      <c r="F56" s="3501"/>
      <c r="G56" s="3501"/>
      <c r="H56" s="3501"/>
      <c r="I56" s="3501"/>
      <c r="J56" s="3501"/>
      <c r="K56" s="3501"/>
      <c r="L56" s="3501"/>
      <c r="M56" s="3501"/>
    </row>
    <row r="57" spans="2:15" ht="11.25" customHeight="1">
      <c r="E57" s="3501"/>
      <c r="F57" s="3501"/>
      <c r="G57" s="3501"/>
      <c r="H57" s="3501"/>
      <c r="I57" s="3501"/>
      <c r="J57" s="3501"/>
      <c r="K57" s="3501"/>
      <c r="L57" s="3501"/>
      <c r="M57" s="3501"/>
    </row>
    <row r="58" spans="2:15" ht="11.25" customHeight="1">
      <c r="E58" s="3501"/>
      <c r="F58" s="3501"/>
      <c r="G58" s="3501"/>
      <c r="H58" s="3501"/>
      <c r="I58" s="3501"/>
      <c r="J58" s="3501"/>
      <c r="K58" s="3501"/>
      <c r="L58" s="3501"/>
      <c r="M58" s="3501"/>
    </row>
    <row r="59" spans="2:15" ht="11.25" customHeight="1">
      <c r="E59" s="3501"/>
      <c r="F59" s="3501"/>
      <c r="G59" s="3501"/>
      <c r="H59" s="3501"/>
      <c r="I59" s="3501"/>
      <c r="J59" s="3501"/>
      <c r="K59" s="3501"/>
      <c r="L59" s="3501"/>
      <c r="M59" s="3501"/>
    </row>
    <row r="60" spans="2:15" ht="11.25" customHeight="1">
      <c r="E60" s="3501"/>
      <c r="F60" s="3501"/>
      <c r="G60" s="3501"/>
      <c r="H60" s="3501"/>
      <c r="I60" s="3501"/>
      <c r="J60" s="3501"/>
      <c r="K60" s="3501"/>
      <c r="L60" s="3501"/>
      <c r="M60" s="3501"/>
    </row>
    <row r="61" spans="2:15" ht="11.25" customHeight="1">
      <c r="E61" s="3501"/>
      <c r="F61" s="3501"/>
      <c r="G61" s="3501"/>
      <c r="H61" s="3501"/>
      <c r="I61" s="3501"/>
      <c r="J61" s="3501"/>
      <c r="K61" s="3501"/>
      <c r="L61" s="3501"/>
      <c r="M61" s="3501"/>
    </row>
    <row r="62" spans="2:15" ht="11.25" customHeight="1">
      <c r="E62" s="3501"/>
      <c r="F62" s="3501"/>
      <c r="G62" s="3501"/>
      <c r="H62" s="3501"/>
      <c r="I62" s="3501"/>
      <c r="J62" s="3501"/>
      <c r="K62" s="3501"/>
      <c r="L62" s="3501"/>
      <c r="M62" s="3501"/>
    </row>
    <row r="63" spans="2:15" ht="11.25" customHeight="1">
      <c r="E63" s="3501"/>
      <c r="F63" s="3501"/>
      <c r="G63" s="3501"/>
      <c r="H63" s="3501"/>
      <c r="I63" s="3501"/>
      <c r="J63" s="3501"/>
      <c r="K63" s="3501"/>
      <c r="L63" s="3501"/>
      <c r="M63" s="3501"/>
    </row>
    <row r="64" spans="2:15" ht="11.25" customHeight="1">
      <c r="E64" s="3501"/>
      <c r="F64" s="3501"/>
      <c r="G64" s="3501"/>
      <c r="H64" s="3501"/>
      <c r="I64" s="3501"/>
      <c r="J64" s="3501"/>
      <c r="K64" s="3501"/>
      <c r="L64" s="3501"/>
      <c r="M64" s="3501"/>
    </row>
    <row r="65" spans="5:13" ht="11.25" customHeight="1">
      <c r="E65" s="3501"/>
      <c r="F65" s="3501"/>
      <c r="G65" s="3501"/>
      <c r="H65" s="3501"/>
      <c r="I65" s="3501"/>
      <c r="J65" s="3501"/>
      <c r="K65" s="3501"/>
      <c r="L65" s="3501"/>
      <c r="M65" s="3501"/>
    </row>
    <row r="66" spans="5:13" ht="11.25" customHeight="1">
      <c r="E66" s="3501"/>
      <c r="F66" s="3501"/>
      <c r="G66" s="3501"/>
      <c r="H66" s="3501"/>
      <c r="I66" s="3501"/>
      <c r="J66" s="3501"/>
      <c r="K66" s="3501"/>
      <c r="L66" s="3501"/>
      <c r="M66" s="3501"/>
    </row>
    <row r="67" spans="5:13" ht="11.25" customHeight="1">
      <c r="E67" s="3501"/>
      <c r="F67" s="3501"/>
      <c r="G67" s="3501"/>
      <c r="H67" s="3501"/>
      <c r="I67" s="3501"/>
      <c r="J67" s="3501"/>
      <c r="K67" s="3501"/>
      <c r="L67" s="3501"/>
      <c r="M67" s="3501"/>
    </row>
    <row r="68" spans="5:13" ht="11.25" customHeight="1">
      <c r="E68" s="3501"/>
      <c r="F68" s="3501"/>
      <c r="G68" s="3501"/>
      <c r="H68" s="3501"/>
      <c r="I68" s="3501"/>
      <c r="J68" s="3501"/>
      <c r="K68" s="3501"/>
      <c r="L68" s="3501"/>
      <c r="M68" s="3501"/>
    </row>
    <row r="69" spans="5:13" ht="11.25" customHeight="1">
      <c r="E69" s="3501"/>
      <c r="F69" s="3501"/>
      <c r="G69" s="3501"/>
      <c r="H69" s="3501"/>
      <c r="I69" s="3501"/>
      <c r="J69" s="3501"/>
      <c r="K69" s="3501"/>
      <c r="L69" s="3501"/>
      <c r="M69" s="3501"/>
    </row>
    <row r="70" spans="5:13" ht="11.25" customHeight="1"/>
    <row r="71" spans="5:13" ht="11.25" customHeight="1"/>
  </sheetData>
  <mergeCells count="1">
    <mergeCell ref="O40:O54"/>
  </mergeCells>
  <printOptions horizontalCentered="1" verticalCentered="1" gridLinesSet="0"/>
  <pageMargins left="0.35" right="0.1" top="0.6" bottom="0.4" header="0" footer="0"/>
  <pageSetup scale="98"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sheetPr>
    <tabColor rgb="FF92D050"/>
    <pageSetUpPr fitToPage="1"/>
  </sheetPr>
  <dimension ref="A1:F71"/>
  <sheetViews>
    <sheetView showGridLines="0" zoomScale="124" zoomScaleNormal="124" workbookViewId="0"/>
  </sheetViews>
  <sheetFormatPr defaultColWidth="10.1796875" defaultRowHeight="10.5"/>
  <cols>
    <col min="1" max="1" width="36.6328125" style="3512" customWidth="1"/>
    <col min="2" max="4" width="13.7265625" style="3512" customWidth="1"/>
    <col min="5" max="5" width="17.1796875" style="3512" customWidth="1"/>
    <col min="6" max="16384" width="10.1796875" style="3512"/>
  </cols>
  <sheetData>
    <row r="1" spans="1:5" s="3508" customFormat="1" ht="12" thickBot="1">
      <c r="A1" s="3132" t="s">
        <v>1865</v>
      </c>
      <c r="B1" s="3506"/>
      <c r="C1" s="3507"/>
      <c r="D1" s="3507"/>
      <c r="E1" s="3507">
        <v>61</v>
      </c>
    </row>
    <row r="2" spans="1:5">
      <c r="A2" s="3509" t="s">
        <v>2553</v>
      </c>
      <c r="B2" s="3510"/>
      <c r="C2" s="3510"/>
      <c r="D2" s="3510"/>
      <c r="E2" s="3511"/>
    </row>
    <row r="3" spans="1:5">
      <c r="A3" s="3513" t="s">
        <v>808</v>
      </c>
      <c r="B3" s="3514"/>
      <c r="C3" s="3514"/>
      <c r="D3" s="3514"/>
      <c r="E3" s="3515"/>
    </row>
    <row r="4" spans="1:5" ht="11.15" customHeight="1">
      <c r="A4" s="3516"/>
      <c r="B4" s="3517"/>
      <c r="C4" s="3517"/>
      <c r="D4" s="3517"/>
      <c r="E4" s="3518"/>
    </row>
    <row r="5" spans="1:5" ht="11.15" customHeight="1">
      <c r="A5" s="3516" t="s">
        <v>2554</v>
      </c>
      <c r="B5" s="3514"/>
      <c r="C5" s="3517"/>
      <c r="D5" s="3517"/>
      <c r="E5" s="3518"/>
    </row>
    <row r="6" spans="1:5" ht="11.15" customHeight="1">
      <c r="A6" s="3516"/>
      <c r="B6" s="3514"/>
      <c r="C6" s="3517"/>
      <c r="D6" s="3517"/>
      <c r="E6" s="3518"/>
    </row>
    <row r="7" spans="1:5" ht="11.15" customHeight="1">
      <c r="A7" s="3516" t="s">
        <v>2555</v>
      </c>
      <c r="B7" s="3517"/>
      <c r="C7" s="3517"/>
      <c r="D7" s="3517"/>
      <c r="E7" s="3518"/>
    </row>
    <row r="8" spans="1:5" ht="11.15" customHeight="1">
      <c r="A8" s="3516"/>
      <c r="B8" s="3517"/>
      <c r="C8" s="3517"/>
      <c r="D8" s="3517"/>
      <c r="E8" s="3518"/>
    </row>
    <row r="9" spans="1:5" ht="10" customHeight="1">
      <c r="A9" s="3519"/>
      <c r="B9" s="3517" t="s">
        <v>2556</v>
      </c>
      <c r="C9" s="3517"/>
      <c r="D9" s="3517"/>
      <c r="E9" s="3518"/>
    </row>
    <row r="10" spans="1:5" ht="10" customHeight="1">
      <c r="A10" s="3519"/>
      <c r="B10" s="3517"/>
      <c r="C10" s="3517"/>
      <c r="D10" s="3517"/>
      <c r="E10" s="3518"/>
    </row>
    <row r="11" spans="1:5" ht="10" customHeight="1">
      <c r="A11" s="3519"/>
      <c r="B11" s="3517" t="s">
        <v>2557</v>
      </c>
      <c r="C11" s="3517"/>
      <c r="D11" s="3517"/>
      <c r="E11" s="3518"/>
    </row>
    <row r="12" spans="1:5" ht="10" customHeight="1">
      <c r="A12" s="3519"/>
      <c r="B12" s="3517"/>
      <c r="C12" s="3517"/>
      <c r="D12" s="3517"/>
      <c r="E12" s="3518"/>
    </row>
    <row r="13" spans="1:5" ht="10" customHeight="1">
      <c r="A13" s="3519"/>
      <c r="B13" s="3517" t="s">
        <v>2558</v>
      </c>
      <c r="C13" s="3517"/>
      <c r="D13" s="3517"/>
      <c r="E13" s="3518"/>
    </row>
    <row r="14" spans="1:5" ht="10" customHeight="1">
      <c r="A14" s="3519"/>
      <c r="B14" s="3517"/>
      <c r="C14" s="3517"/>
      <c r="D14" s="3517"/>
      <c r="E14" s="3518"/>
    </row>
    <row r="15" spans="1:5" ht="10" customHeight="1">
      <c r="A15" s="3519"/>
      <c r="B15" s="3517" t="s">
        <v>2559</v>
      </c>
      <c r="C15" s="3517"/>
      <c r="D15" s="3517"/>
      <c r="E15" s="3518"/>
    </row>
    <row r="16" spans="1:5" ht="10" customHeight="1">
      <c r="A16" s="3519"/>
      <c r="B16" s="3517"/>
      <c r="C16" s="3517"/>
      <c r="D16" s="3517"/>
      <c r="E16" s="3518"/>
    </row>
    <row r="17" spans="1:6" ht="10" customHeight="1">
      <c r="A17" s="3519"/>
      <c r="B17" s="3517" t="s">
        <v>2560</v>
      </c>
      <c r="C17" s="3517"/>
      <c r="D17" s="3517"/>
      <c r="E17" s="3518"/>
    </row>
    <row r="18" spans="1:6" ht="10" customHeight="1">
      <c r="A18" s="3519"/>
      <c r="B18" s="3517"/>
      <c r="C18" s="3517"/>
      <c r="D18" s="3517"/>
      <c r="E18" s="3518"/>
    </row>
    <row r="19" spans="1:6" ht="10" customHeight="1">
      <c r="A19" s="3519"/>
      <c r="B19" s="3517" t="s">
        <v>2561</v>
      </c>
      <c r="C19" s="3517"/>
      <c r="D19" s="3517"/>
      <c r="E19" s="3518"/>
    </row>
    <row r="20" spans="1:6" ht="10" customHeight="1">
      <c r="A20" s="3519"/>
      <c r="B20" s="3517"/>
      <c r="C20" s="3517"/>
      <c r="D20" s="3517"/>
      <c r="E20" s="3518"/>
    </row>
    <row r="21" spans="1:6" ht="11.15" customHeight="1">
      <c r="A21" s="3520"/>
      <c r="B21" s="3521"/>
      <c r="C21" s="3522"/>
      <c r="D21" s="3522"/>
      <c r="E21" s="3523"/>
    </row>
    <row r="22" spans="1:6" ht="10" customHeight="1">
      <c r="A22" s="3524"/>
      <c r="B22" s="3517"/>
      <c r="C22" s="3525" t="s">
        <v>2562</v>
      </c>
      <c r="D22" s="3522"/>
      <c r="E22" s="3526"/>
    </row>
    <row r="23" spans="1:6" ht="10" customHeight="1">
      <c r="A23" s="3527" t="s">
        <v>2563</v>
      </c>
      <c r="B23" s="3528" t="s">
        <v>2564</v>
      </c>
      <c r="C23" s="3529" t="s">
        <v>2565</v>
      </c>
      <c r="D23" s="3528" t="s">
        <v>70</v>
      </c>
      <c r="E23" s="3530" t="s">
        <v>2496</v>
      </c>
    </row>
    <row r="24" spans="1:6" ht="10" customHeight="1">
      <c r="A24" s="3527" t="s">
        <v>2566</v>
      </c>
      <c r="B24" s="3528" t="s">
        <v>2567</v>
      </c>
      <c r="C24" s="3529" t="s">
        <v>2568</v>
      </c>
      <c r="D24" s="3528" t="s">
        <v>1315</v>
      </c>
      <c r="E24" s="3530" t="s">
        <v>1315</v>
      </c>
    </row>
    <row r="25" spans="1:6" ht="10" customHeight="1">
      <c r="A25" s="3531" t="s">
        <v>756</v>
      </c>
      <c r="B25" s="3532" t="s">
        <v>757</v>
      </c>
      <c r="C25" s="3533" t="s">
        <v>640</v>
      </c>
      <c r="D25" s="3532" t="s">
        <v>2569</v>
      </c>
      <c r="E25" s="3534" t="s">
        <v>642</v>
      </c>
    </row>
    <row r="26" spans="1:6" s="3538" customFormat="1" ht="11.15" customHeight="1">
      <c r="A26" s="3535" t="s">
        <v>790</v>
      </c>
      <c r="B26" s="3536">
        <v>429211</v>
      </c>
      <c r="C26" s="3203">
        <v>14288</v>
      </c>
      <c r="D26" s="3537">
        <v>1485</v>
      </c>
      <c r="E26" s="3205">
        <v>4758</v>
      </c>
      <c r="F26" s="2747"/>
    </row>
    <row r="27" spans="1:6" s="3538" customFormat="1" ht="11.15" customHeight="1">
      <c r="A27" s="3535" t="s">
        <v>2570</v>
      </c>
      <c r="B27" s="3539">
        <v>686311</v>
      </c>
      <c r="C27" s="3539">
        <v>36950</v>
      </c>
      <c r="D27" s="3540">
        <v>2211</v>
      </c>
      <c r="E27" s="3541">
        <v>10104</v>
      </c>
      <c r="F27" s="2747"/>
    </row>
    <row r="28" spans="1:6" s="3538" customFormat="1" ht="11.15" customHeight="1">
      <c r="A28" s="3535" t="s">
        <v>792</v>
      </c>
      <c r="B28" s="3203">
        <v>296055</v>
      </c>
      <c r="C28" s="3203">
        <v>62221</v>
      </c>
      <c r="D28" s="3537">
        <v>1680</v>
      </c>
      <c r="E28" s="3205">
        <v>4998</v>
      </c>
      <c r="F28" s="2747"/>
    </row>
    <row r="29" spans="1:6" ht="11.15" customHeight="1">
      <c r="A29" s="3542"/>
      <c r="B29" s="3543"/>
      <c r="C29" s="3543"/>
      <c r="D29" s="3544"/>
      <c r="E29" s="3545"/>
    </row>
    <row r="30" spans="1:6" ht="11.15" customHeight="1">
      <c r="A30" s="3542"/>
      <c r="B30" s="3543"/>
      <c r="C30" s="3543"/>
      <c r="D30" s="3544"/>
      <c r="E30" s="3545"/>
    </row>
    <row r="31" spans="1:6" ht="11.15" customHeight="1">
      <c r="A31" s="3542"/>
      <c r="B31" s="3543"/>
      <c r="C31" s="3543"/>
      <c r="D31" s="3544"/>
      <c r="E31" s="3545"/>
    </row>
    <row r="32" spans="1:6" ht="11.15" customHeight="1">
      <c r="A32" s="3542"/>
      <c r="B32" s="3543"/>
      <c r="C32" s="3543"/>
      <c r="D32" s="3544"/>
      <c r="E32" s="3545"/>
    </row>
    <row r="33" spans="1:5" ht="11.15" customHeight="1">
      <c r="A33" s="3542"/>
      <c r="B33" s="3546"/>
      <c r="C33" s="3547"/>
      <c r="D33" s="3544"/>
      <c r="E33" s="3545"/>
    </row>
    <row r="34" spans="1:5" ht="11.15" customHeight="1">
      <c r="A34" s="3542"/>
      <c r="B34" s="3546"/>
      <c r="C34" s="3547"/>
      <c r="D34" s="3544"/>
      <c r="E34" s="3545"/>
    </row>
    <row r="35" spans="1:5" ht="11.15" customHeight="1">
      <c r="A35" s="3542"/>
      <c r="B35" s="3546"/>
      <c r="C35" s="3547"/>
      <c r="D35" s="3544"/>
      <c r="E35" s="3545"/>
    </row>
    <row r="36" spans="1:5" ht="11.15" customHeight="1">
      <c r="A36" s="3542"/>
      <c r="B36" s="3546"/>
      <c r="C36" s="3547"/>
      <c r="D36" s="3544"/>
      <c r="E36" s="3545"/>
    </row>
    <row r="37" spans="1:5" ht="11.15" customHeight="1">
      <c r="A37" s="3542"/>
      <c r="B37" s="3546"/>
      <c r="C37" s="3547"/>
      <c r="D37" s="3544"/>
      <c r="E37" s="3545"/>
    </row>
    <row r="38" spans="1:5" ht="11.15" customHeight="1">
      <c r="A38" s="3542"/>
      <c r="B38" s="3546"/>
      <c r="C38" s="3547"/>
      <c r="D38" s="3544"/>
      <c r="E38" s="3545"/>
    </row>
    <row r="39" spans="1:5" ht="11.15" customHeight="1">
      <c r="A39" s="3542" t="s">
        <v>2571</v>
      </c>
      <c r="B39" s="3548">
        <f>SUM(B26:B38)</f>
        <v>1411577</v>
      </c>
      <c r="C39" s="3548">
        <f>SUM(C26:C38)</f>
        <v>113459</v>
      </c>
      <c r="D39" s="3548">
        <f>SUM(D26:D38)</f>
        <v>5376</v>
      </c>
      <c r="E39" s="3205">
        <f>SUM(E26:E38)</f>
        <v>19860</v>
      </c>
    </row>
    <row r="40" spans="1:5" ht="11.15" customHeight="1">
      <c r="A40" s="3549"/>
      <c r="B40" s="3517"/>
      <c r="C40" s="3517"/>
      <c r="D40" s="3517"/>
      <c r="E40" s="3518"/>
    </row>
    <row r="41" spans="1:5" ht="11.15" customHeight="1">
      <c r="A41" s="3549"/>
      <c r="B41" s="3517"/>
      <c r="C41" s="3517"/>
      <c r="D41" s="3517"/>
      <c r="E41" s="3518"/>
    </row>
    <row r="42" spans="1:5" ht="11.15" customHeight="1">
      <c r="A42" s="3549"/>
      <c r="B42" s="3517"/>
      <c r="C42" s="3517"/>
      <c r="D42" s="3517"/>
      <c r="E42" s="3518"/>
    </row>
    <row r="43" spans="1:5" ht="11.15" customHeight="1">
      <c r="A43" s="3549"/>
      <c r="B43" s="3517"/>
      <c r="C43" s="3517"/>
      <c r="D43" s="3517"/>
      <c r="E43" s="3518"/>
    </row>
    <row r="44" spans="1:5" ht="11.15" customHeight="1">
      <c r="A44" s="3549"/>
      <c r="B44" s="3517"/>
      <c r="C44" s="3517"/>
      <c r="D44" s="3517"/>
      <c r="E44" s="3518"/>
    </row>
    <row r="45" spans="1:5" ht="11.15" customHeight="1">
      <c r="A45" s="3549"/>
      <c r="B45" s="3517"/>
      <c r="C45" s="3517"/>
      <c r="D45" s="3517"/>
      <c r="E45" s="3518"/>
    </row>
    <row r="46" spans="1:5" ht="11.15" customHeight="1">
      <c r="A46" s="3549" t="s">
        <v>1200</v>
      </c>
      <c r="B46" s="3517"/>
      <c r="C46" s="3517"/>
      <c r="D46" s="3517"/>
      <c r="E46" s="3518"/>
    </row>
    <row r="47" spans="1:5" ht="11.15" customHeight="1">
      <c r="A47" s="3549"/>
      <c r="B47" s="3517"/>
      <c r="C47" s="3517"/>
      <c r="D47" s="3517"/>
      <c r="E47" s="3518"/>
    </row>
    <row r="48" spans="1:5" ht="11.15" customHeight="1">
      <c r="A48" s="3549"/>
      <c r="B48" s="3517"/>
      <c r="C48" s="3517"/>
      <c r="D48" s="3517"/>
      <c r="E48" s="3518"/>
    </row>
    <row r="49" spans="1:5" ht="11.15" customHeight="1">
      <c r="A49" s="3549"/>
      <c r="B49" s="3517"/>
      <c r="C49" s="3517"/>
      <c r="D49" s="3517"/>
      <c r="E49" s="3518"/>
    </row>
    <row r="50" spans="1:5" ht="11.15" customHeight="1">
      <c r="A50" s="3549"/>
      <c r="B50" s="3517"/>
      <c r="C50" s="3517"/>
      <c r="D50" s="3517"/>
      <c r="E50" s="3518"/>
    </row>
    <row r="51" spans="1:5" ht="11.15" customHeight="1">
      <c r="A51" s="3549"/>
      <c r="B51" s="3517"/>
      <c r="C51" s="3517"/>
      <c r="D51" s="3517"/>
      <c r="E51" s="3518"/>
    </row>
    <row r="52" spans="1:5" ht="11.15" customHeight="1">
      <c r="A52" s="3549"/>
      <c r="B52" s="3517"/>
      <c r="C52" s="3517"/>
      <c r="D52" s="3517"/>
      <c r="E52" s="3518"/>
    </row>
    <row r="53" spans="1:5" ht="11.15" customHeight="1">
      <c r="A53" s="3549"/>
      <c r="B53" s="3517"/>
      <c r="C53" s="3517"/>
      <c r="D53" s="3517"/>
      <c r="E53" s="3518"/>
    </row>
    <row r="54" spans="1:5" ht="11.15" customHeight="1">
      <c r="A54" s="3549"/>
      <c r="B54" s="3517"/>
      <c r="C54" s="3517"/>
      <c r="D54" s="3517"/>
      <c r="E54" s="3518"/>
    </row>
    <row r="55" spans="1:5" ht="11.15" customHeight="1">
      <c r="A55" s="3549"/>
      <c r="B55" s="3517"/>
      <c r="C55" s="3517"/>
      <c r="D55" s="3517"/>
      <c r="E55" s="3518"/>
    </row>
    <row r="56" spans="1:5" ht="11.15" customHeight="1">
      <c r="A56" s="3549"/>
      <c r="B56" s="3517"/>
      <c r="C56" s="3517"/>
      <c r="D56" s="3517"/>
      <c r="E56" s="3518"/>
    </row>
    <row r="57" spans="1:5" ht="11.15" customHeight="1">
      <c r="A57" s="3549"/>
      <c r="B57" s="3517"/>
      <c r="C57" s="3517"/>
      <c r="D57" s="3517"/>
      <c r="E57" s="3518"/>
    </row>
    <row r="58" spans="1:5" ht="11.15" customHeight="1">
      <c r="A58" s="3549"/>
      <c r="B58" s="3517"/>
      <c r="C58" s="3517"/>
      <c r="D58" s="3517"/>
      <c r="E58" s="3518"/>
    </row>
    <row r="59" spans="1:5" ht="11.15" customHeight="1">
      <c r="A59" s="3549"/>
      <c r="B59" s="3517"/>
      <c r="C59" s="3517"/>
      <c r="D59" s="3517"/>
      <c r="E59" s="3518"/>
    </row>
    <row r="60" spans="1:5" ht="11.15" customHeight="1">
      <c r="A60" s="3549"/>
      <c r="B60" s="3517"/>
      <c r="C60" s="3517"/>
      <c r="D60" s="3517"/>
      <c r="E60" s="3518"/>
    </row>
    <row r="61" spans="1:5" ht="11.15" customHeight="1">
      <c r="A61" s="3549"/>
      <c r="B61" s="3517"/>
      <c r="C61" s="3517"/>
      <c r="D61" s="3517"/>
      <c r="E61" s="3518"/>
    </row>
    <row r="62" spans="1:5" ht="11.15" customHeight="1">
      <c r="A62" s="3549"/>
      <c r="B62" s="3517"/>
      <c r="C62" s="3517"/>
      <c r="D62" s="3517"/>
      <c r="E62" s="3518"/>
    </row>
    <row r="63" spans="1:5" ht="11.15" customHeight="1">
      <c r="A63" s="3549"/>
      <c r="B63" s="3517"/>
      <c r="C63" s="3517"/>
      <c r="D63" s="3517"/>
      <c r="E63" s="3518"/>
    </row>
    <row r="64" spans="1:5" ht="11.15" customHeight="1">
      <c r="A64" s="3549"/>
      <c r="B64" s="3517"/>
      <c r="C64" s="3517"/>
      <c r="D64" s="3550"/>
      <c r="E64" s="3551"/>
    </row>
    <row r="65" spans="1:5" ht="11.15" customHeight="1">
      <c r="A65" s="3516"/>
      <c r="B65" s="3517"/>
      <c r="C65" s="3517"/>
      <c r="D65" s="3517"/>
      <c r="E65" s="3518"/>
    </row>
    <row r="66" spans="1:5" ht="11.15" customHeight="1">
      <c r="A66" s="3516"/>
      <c r="B66" s="3517"/>
      <c r="C66" s="3517"/>
      <c r="D66" s="3517"/>
      <c r="E66" s="3518"/>
    </row>
    <row r="67" spans="1:5" ht="11.15" customHeight="1">
      <c r="A67" s="3549"/>
      <c r="B67" s="3517"/>
      <c r="C67" s="3517"/>
      <c r="D67" s="3550"/>
      <c r="E67" s="3551"/>
    </row>
    <row r="68" spans="1:5" ht="11.15" customHeight="1">
      <c r="A68" s="3549"/>
      <c r="B68" s="3550"/>
      <c r="C68" s="3550"/>
      <c r="D68" s="3550"/>
      <c r="E68" s="3551"/>
    </row>
    <row r="69" spans="1:5" ht="11.15" customHeight="1">
      <c r="A69" s="3549"/>
      <c r="B69" s="3550"/>
      <c r="C69" s="3550"/>
      <c r="D69" s="3550"/>
      <c r="E69" s="3551"/>
    </row>
    <row r="70" spans="1:5" ht="11.15" customHeight="1" thickBot="1">
      <c r="A70" s="3552"/>
      <c r="B70" s="3553"/>
      <c r="C70" s="3553"/>
      <c r="D70" s="3553"/>
      <c r="E70" s="3554"/>
    </row>
    <row r="71" spans="1:5" s="3508" customFormat="1" ht="11.15" customHeight="1">
      <c r="A71" s="3555" t="s">
        <v>195</v>
      </c>
      <c r="B71" s="3555"/>
      <c r="C71" s="3556"/>
      <c r="D71" s="3556"/>
      <c r="E71" s="3556"/>
    </row>
  </sheetData>
  <printOptions horizontalCentered="1"/>
  <pageMargins left="0.5" right="0.5" top="0.5" bottom="0.25" header="0" footer="0"/>
  <pageSetup scale="98" orientation="portrait" horizontalDpi="4294967292" verticalDpi="4294967292"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885" customWidth="1"/>
    <col min="2" max="2" width="66.08984375" style="885" customWidth="1"/>
    <col min="3" max="3" width="19.1796875" style="885" customWidth="1"/>
    <col min="4" max="16384" width="9.81640625" style="885"/>
  </cols>
  <sheetData>
    <row r="1" spans="1:3" s="3130" customFormat="1" ht="12" thickBot="1">
      <c r="A1" s="2565">
        <v>62</v>
      </c>
      <c r="B1" s="3128"/>
      <c r="C1" s="3129" t="s">
        <v>1865</v>
      </c>
    </row>
    <row r="2" spans="1:3" s="3130" customFormat="1" ht="30" customHeight="1">
      <c r="A2" s="2697" t="s">
        <v>1153</v>
      </c>
      <c r="B2" s="2698"/>
      <c r="C2" s="2699"/>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4"/>
      <c r="B49" s="895"/>
      <c r="C49" s="896"/>
    </row>
    <row r="50" spans="1:3">
      <c r="A50" s="898"/>
      <c r="B50" s="895"/>
      <c r="C50" s="896"/>
    </row>
    <row r="51" spans="1:3">
      <c r="A51" s="894"/>
      <c r="B51" s="895"/>
      <c r="C51" s="896"/>
    </row>
    <row r="52" spans="1:3">
      <c r="A52" s="894"/>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0" customHeight="1">
      <c r="A60" s="899"/>
      <c r="B60" s="900"/>
      <c r="C60" s="901"/>
    </row>
    <row r="61" spans="1:3" ht="40" customHeight="1">
      <c r="A61" s="903"/>
      <c r="B61" s="904"/>
      <c r="C61" s="905"/>
    </row>
    <row r="62" spans="1:3" ht="60" customHeight="1" thickBot="1">
      <c r="A62" s="906"/>
      <c r="B62" s="907"/>
      <c r="C62" s="908"/>
    </row>
    <row r="63" spans="1:3" s="3130" customFormat="1" ht="15" customHeight="1">
      <c r="A63" s="2565"/>
      <c r="B63" s="3131"/>
      <c r="C63" s="3131" t="s">
        <v>195</v>
      </c>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5" right="0.5" top="0.5" bottom="0.5" header="0" footer="0"/>
  <pageSetup scale="93" orientation="portrait" horizontalDpi="4294967293" verticalDpi="300" r:id="rId1"/>
  <headerFooter alignWithMargins="0"/>
</worksheet>
</file>

<file path=xl/worksheets/sheet69.xml><?xml version="1.0" encoding="utf-8"?>
<worksheet xmlns="http://schemas.openxmlformats.org/spreadsheetml/2006/main" xmlns:r="http://schemas.openxmlformats.org/officeDocument/2006/relationships">
  <sheetPr syncVertical="1" syncRef="A1" transitionEvaluation="1">
    <tabColor rgb="FF92D050"/>
  </sheetPr>
  <dimension ref="A1:BC181"/>
  <sheetViews>
    <sheetView showGridLines="0" zoomScale="124" zoomScaleNormal="124" workbookViewId="0"/>
  </sheetViews>
  <sheetFormatPr defaultColWidth="12" defaultRowHeight="15.5"/>
  <cols>
    <col min="1" max="1" width="3.81640625" style="3563" customWidth="1"/>
    <col min="2" max="2" width="5.81640625" style="3563" customWidth="1"/>
    <col min="3" max="3" width="4.6328125" style="3563" customWidth="1"/>
    <col min="4" max="4" width="3.36328125" style="3563" customWidth="1"/>
    <col min="5" max="5" width="25.7265625" style="3563" customWidth="1"/>
    <col min="6" max="7" width="10.7265625" style="3563" customWidth="1"/>
    <col min="8" max="8" width="12.6328125" style="3563" customWidth="1"/>
    <col min="9" max="9" width="10.7265625" style="3563" customWidth="1"/>
    <col min="10" max="10" width="3.81640625" style="3563" customWidth="1"/>
    <col min="11" max="16384" width="12" style="3563"/>
  </cols>
  <sheetData>
    <row r="1" spans="1:43" s="3557" customFormat="1" ht="11.25" customHeight="1" thickBot="1">
      <c r="A1" s="3132" t="s">
        <v>1865</v>
      </c>
      <c r="C1" s="3558"/>
      <c r="D1" s="3558"/>
      <c r="E1" s="3558"/>
      <c r="F1" s="3558"/>
      <c r="G1" s="3558"/>
      <c r="H1" s="3558"/>
      <c r="I1" s="3558"/>
      <c r="J1" s="3559" t="s">
        <v>2572</v>
      </c>
    </row>
    <row r="2" spans="1:43" ht="9" customHeight="1">
      <c r="A2" s="3560"/>
      <c r="B2" s="3561"/>
      <c r="C2" s="3561"/>
      <c r="D2" s="3561"/>
      <c r="E2" s="3561"/>
      <c r="F2" s="3561"/>
      <c r="G2" s="3561"/>
      <c r="H2" s="3561"/>
      <c r="I2" s="3561"/>
      <c r="J2" s="3562"/>
    </row>
    <row r="3" spans="1:43" ht="11.25" customHeight="1">
      <c r="A3" s="3564" t="s">
        <v>2573</v>
      </c>
      <c r="B3" s="3565"/>
      <c r="C3" s="3565"/>
      <c r="D3" s="3565"/>
      <c r="E3" s="3565"/>
      <c r="F3" s="3565"/>
      <c r="G3" s="3565"/>
      <c r="H3" s="3565"/>
      <c r="I3" s="3565"/>
      <c r="J3" s="3566"/>
    </row>
    <row r="4" spans="1:43" ht="10.5" customHeight="1">
      <c r="A4" s="3567" t="s">
        <v>808</v>
      </c>
      <c r="B4" s="3565"/>
      <c r="C4" s="3565"/>
      <c r="D4" s="3565"/>
      <c r="E4" s="3565"/>
      <c r="F4" s="3565"/>
      <c r="G4" s="3565"/>
      <c r="H4" s="3565"/>
      <c r="I4" s="3565"/>
      <c r="J4" s="3566"/>
    </row>
    <row r="5" spans="1:43" ht="6" customHeight="1">
      <c r="A5" s="3568"/>
      <c r="B5" s="3569"/>
      <c r="C5" s="3569"/>
      <c r="D5" s="3569"/>
      <c r="E5" s="3569"/>
      <c r="F5" s="3569"/>
      <c r="G5" s="3569"/>
      <c r="H5" s="3569"/>
      <c r="I5" s="3569"/>
      <c r="J5" s="3570"/>
      <c r="K5" s="3571"/>
    </row>
    <row r="6" spans="1:43" ht="10.5" customHeight="1">
      <c r="A6" s="3572" t="s">
        <v>2574</v>
      </c>
      <c r="C6" s="3569"/>
      <c r="D6" s="3569"/>
      <c r="E6" s="3569"/>
      <c r="F6" s="3569"/>
      <c r="G6" s="3569"/>
      <c r="H6" s="3569"/>
      <c r="I6" s="3569"/>
      <c r="J6" s="3570"/>
      <c r="K6" s="3571"/>
    </row>
    <row r="7" spans="1:43" ht="9" customHeight="1">
      <c r="A7" s="3573"/>
      <c r="B7" s="3574"/>
      <c r="C7" s="3574"/>
      <c r="D7" s="3574"/>
      <c r="E7" s="3574"/>
      <c r="F7" s="3574"/>
      <c r="G7" s="3574"/>
      <c r="H7" s="3574"/>
      <c r="I7" s="3574"/>
      <c r="J7" s="3575"/>
      <c r="K7" s="3571"/>
    </row>
    <row r="8" spans="1:43" ht="10.5" customHeight="1">
      <c r="A8" s="3576" t="s">
        <v>704</v>
      </c>
      <c r="B8" s="3577" t="s">
        <v>637</v>
      </c>
      <c r="C8" s="3565" t="s">
        <v>1200</v>
      </c>
      <c r="D8" s="3565"/>
      <c r="E8" s="3565" t="s">
        <v>1200</v>
      </c>
      <c r="F8" s="3565" t="s">
        <v>1200</v>
      </c>
      <c r="G8" s="3565"/>
      <c r="H8" s="3565"/>
      <c r="I8" s="3578"/>
      <c r="J8" s="3579" t="s">
        <v>704</v>
      </c>
      <c r="K8" s="3571" t="s">
        <v>1200</v>
      </c>
    </row>
    <row r="9" spans="1:43" ht="10.5" customHeight="1">
      <c r="A9" s="3576" t="s">
        <v>750</v>
      </c>
      <c r="B9" s="3577" t="s">
        <v>638</v>
      </c>
      <c r="C9" s="3580" t="s">
        <v>2575</v>
      </c>
      <c r="D9" s="3565"/>
      <c r="E9" s="3565"/>
      <c r="F9" s="3565"/>
      <c r="G9" s="3565"/>
      <c r="H9" s="3565"/>
      <c r="I9" s="3581" t="s">
        <v>375</v>
      </c>
      <c r="J9" s="3579" t="s">
        <v>750</v>
      </c>
      <c r="K9" s="3571" t="s">
        <v>1200</v>
      </c>
    </row>
    <row r="10" spans="1:43" ht="10.5" customHeight="1" thickBot="1">
      <c r="A10" s="3582"/>
      <c r="B10" s="3583"/>
      <c r="C10" s="3584"/>
      <c r="D10" s="3584"/>
      <c r="E10" s="3584"/>
      <c r="F10" s="3584"/>
      <c r="G10" s="3584"/>
      <c r="H10" s="3584"/>
      <c r="I10" s="3585"/>
      <c r="J10" s="3586"/>
      <c r="K10" s="3571"/>
    </row>
    <row r="11" spans="1:43" ht="10.5" customHeight="1">
      <c r="A11" s="3587" t="s">
        <v>983</v>
      </c>
      <c r="B11" s="3588"/>
      <c r="C11" s="3589" t="s">
        <v>2576</v>
      </c>
      <c r="D11" s="3574"/>
      <c r="E11" s="3574"/>
      <c r="F11" s="3574"/>
      <c r="G11" s="3574"/>
      <c r="H11" s="3574"/>
      <c r="I11" s="3590">
        <v>122063</v>
      </c>
      <c r="J11" s="3591" t="s">
        <v>983</v>
      </c>
      <c r="K11" s="3571" t="s">
        <v>1200</v>
      </c>
      <c r="Z11" s="3592"/>
      <c r="AP11" s="3593"/>
      <c r="AQ11" s="3592"/>
    </row>
    <row r="12" spans="1:43" ht="10.5" customHeight="1">
      <c r="A12" s="3594"/>
      <c r="B12" s="3595"/>
      <c r="C12" s="3596" t="s">
        <v>2577</v>
      </c>
      <c r="D12" s="3569"/>
      <c r="E12" s="3569"/>
      <c r="F12" s="3569"/>
      <c r="G12" s="3569"/>
      <c r="H12" s="3569"/>
      <c r="I12" s="3597"/>
      <c r="J12" s="3566"/>
      <c r="K12" s="3598"/>
      <c r="Z12" s="3592"/>
      <c r="AP12" s="3593"/>
      <c r="AQ12" s="3592"/>
    </row>
    <row r="13" spans="1:43" ht="10.5" customHeight="1">
      <c r="A13" s="3594"/>
      <c r="B13" s="3595"/>
      <c r="C13" s="3569"/>
      <c r="D13" s="3596" t="s">
        <v>2578</v>
      </c>
      <c r="E13" s="3569"/>
      <c r="F13" s="3569"/>
      <c r="G13" s="3569"/>
      <c r="H13" s="3569"/>
      <c r="I13" s="3597"/>
      <c r="J13" s="3566"/>
      <c r="K13" s="3571"/>
      <c r="Z13" s="3592"/>
      <c r="AP13" s="3593"/>
      <c r="AQ13" s="3592"/>
    </row>
    <row r="14" spans="1:43" ht="10.5" customHeight="1">
      <c r="A14" s="3587" t="s">
        <v>971</v>
      </c>
      <c r="B14" s="3588"/>
      <c r="C14" s="3574"/>
      <c r="D14" s="3574"/>
      <c r="E14" s="3589" t="s">
        <v>2579</v>
      </c>
      <c r="F14" s="3574"/>
      <c r="G14" s="3574"/>
      <c r="H14" s="3574"/>
      <c r="I14" s="3599">
        <f>193212+6923+1</f>
        <v>200136</v>
      </c>
      <c r="J14" s="3591" t="s">
        <v>971</v>
      </c>
      <c r="K14" s="3571" t="s">
        <v>2580</v>
      </c>
      <c r="Z14" s="3592"/>
      <c r="AP14" s="3593"/>
      <c r="AQ14" s="3592"/>
    </row>
    <row r="15" spans="1:43" ht="10.5" customHeight="1">
      <c r="A15" s="3587" t="s">
        <v>984</v>
      </c>
      <c r="B15" s="3588"/>
      <c r="C15" s="3574"/>
      <c r="D15" s="3574"/>
      <c r="E15" s="3589" t="s">
        <v>2581</v>
      </c>
      <c r="F15" s="3574"/>
      <c r="G15" s="3574"/>
      <c r="H15" s="3574"/>
      <c r="I15" s="3599">
        <v>0</v>
      </c>
      <c r="J15" s="3591" t="s">
        <v>984</v>
      </c>
      <c r="K15" s="3571" t="s">
        <v>1200</v>
      </c>
      <c r="Z15" s="3592"/>
      <c r="AP15" s="3593"/>
      <c r="AQ15" s="3592"/>
    </row>
    <row r="16" spans="1:43" ht="10.5" customHeight="1">
      <c r="A16" s="3587" t="s">
        <v>762</v>
      </c>
      <c r="B16" s="3600" t="s">
        <v>294</v>
      </c>
      <c r="C16" s="3574"/>
      <c r="D16" s="3574"/>
      <c r="E16" s="3589" t="s">
        <v>2582</v>
      </c>
      <c r="F16" s="3574"/>
      <c r="G16" s="3574"/>
      <c r="H16" s="3574"/>
      <c r="I16" s="3599">
        <f>SUM(I14:I15)</f>
        <v>200136</v>
      </c>
      <c r="J16" s="3591" t="s">
        <v>762</v>
      </c>
      <c r="Z16" s="3592"/>
      <c r="AP16" s="3593"/>
      <c r="AQ16" s="3592"/>
    </row>
    <row r="17" spans="1:43" ht="10.5" customHeight="1">
      <c r="A17" s="3587" t="s">
        <v>985</v>
      </c>
      <c r="B17" s="3588"/>
      <c r="C17" s="3574"/>
      <c r="D17" s="3589" t="s">
        <v>2583</v>
      </c>
      <c r="E17" s="3574"/>
      <c r="F17" s="3574"/>
      <c r="G17" s="3574"/>
      <c r="H17" s="3574"/>
      <c r="I17" s="3599">
        <v>102680</v>
      </c>
      <c r="J17" s="3591" t="s">
        <v>985</v>
      </c>
      <c r="Z17" s="3592"/>
      <c r="AP17" s="3593"/>
      <c r="AQ17" s="3592"/>
    </row>
    <row r="18" spans="1:43" ht="10.5" customHeight="1">
      <c r="A18" s="3587" t="s">
        <v>986</v>
      </c>
      <c r="B18" s="3588"/>
      <c r="C18" s="3574"/>
      <c r="D18" s="3589" t="s">
        <v>2584</v>
      </c>
      <c r="E18" s="3574"/>
      <c r="F18" s="3574"/>
      <c r="G18" s="3574"/>
      <c r="H18" s="3574"/>
      <c r="I18" s="3599">
        <v>9399</v>
      </c>
      <c r="J18" s="3591" t="s">
        <v>986</v>
      </c>
      <c r="Z18" s="3592"/>
      <c r="AP18" s="3593"/>
      <c r="AQ18" s="3592"/>
    </row>
    <row r="19" spans="1:43" ht="10.5" customHeight="1">
      <c r="A19" s="3587" t="s">
        <v>987</v>
      </c>
      <c r="B19" s="3588"/>
      <c r="C19" s="3574"/>
      <c r="D19" s="3589" t="s">
        <v>2585</v>
      </c>
      <c r="E19" s="3574"/>
      <c r="F19" s="3574"/>
      <c r="G19" s="3574"/>
      <c r="H19" s="3574"/>
      <c r="I19" s="3599">
        <v>0</v>
      </c>
      <c r="J19" s="3591" t="s">
        <v>987</v>
      </c>
      <c r="Z19" s="3592"/>
      <c r="AP19" s="3593"/>
      <c r="AQ19" s="3592"/>
    </row>
    <row r="20" spans="1:43" ht="10.5" customHeight="1">
      <c r="A20" s="3587" t="s">
        <v>668</v>
      </c>
      <c r="B20" s="3588"/>
      <c r="C20" s="3574"/>
      <c r="D20" s="3589" t="s">
        <v>2586</v>
      </c>
      <c r="E20" s="3574"/>
      <c r="F20" s="3574"/>
      <c r="G20" s="3574"/>
      <c r="H20" s="3574"/>
      <c r="I20" s="3599">
        <v>1089</v>
      </c>
      <c r="J20" s="3591" t="s">
        <v>668</v>
      </c>
      <c r="Z20" s="3592"/>
      <c r="AP20" s="3593"/>
      <c r="AQ20" s="3592"/>
    </row>
    <row r="21" spans="1:43" ht="10.5" customHeight="1">
      <c r="A21" s="3587" t="s">
        <v>988</v>
      </c>
      <c r="B21" s="3588"/>
      <c r="C21" s="3601"/>
      <c r="D21" s="3589" t="s">
        <v>2587</v>
      </c>
      <c r="E21" s="3574"/>
      <c r="F21" s="3574"/>
      <c r="G21" s="3574"/>
      <c r="H21" s="3574"/>
      <c r="I21" s="3599">
        <v>35450</v>
      </c>
      <c r="J21" s="3591" t="s">
        <v>988</v>
      </c>
      <c r="Z21" s="3592"/>
      <c r="AP21" s="3593"/>
      <c r="AQ21" s="3592"/>
    </row>
    <row r="22" spans="1:43" ht="10.5" customHeight="1">
      <c r="A22" s="3587" t="s">
        <v>989</v>
      </c>
      <c r="B22" s="3588"/>
      <c r="C22" s="3589" t="s">
        <v>2588</v>
      </c>
      <c r="D22" s="3574"/>
      <c r="E22" s="3574"/>
      <c r="F22" s="3574"/>
      <c r="G22" s="3574"/>
      <c r="H22" s="3574"/>
      <c r="I22" s="3599">
        <f>SUM(I16:I21)</f>
        <v>348754</v>
      </c>
      <c r="J22" s="3591" t="s">
        <v>989</v>
      </c>
      <c r="Z22" s="3592"/>
      <c r="AP22" s="3593"/>
      <c r="AQ22" s="3592"/>
    </row>
    <row r="23" spans="1:43" ht="10.5" customHeight="1" thickBot="1">
      <c r="A23" s="3587" t="s">
        <v>990</v>
      </c>
      <c r="B23" s="3588"/>
      <c r="C23" s="3589" t="s">
        <v>2589</v>
      </c>
      <c r="D23" s="3574"/>
      <c r="E23" s="3574"/>
      <c r="F23" s="3574"/>
      <c r="G23" s="3574"/>
      <c r="H23" s="3574"/>
      <c r="I23" s="3602">
        <f>I22+I11</f>
        <v>470817</v>
      </c>
      <c r="J23" s="3591" t="s">
        <v>990</v>
      </c>
      <c r="Z23" s="3592"/>
      <c r="AP23" s="3593"/>
      <c r="AQ23" s="3592"/>
    </row>
    <row r="24" spans="1:43" ht="9" customHeight="1">
      <c r="A24" s="3568"/>
      <c r="B24" s="3569"/>
      <c r="C24" s="3569"/>
      <c r="D24" s="3569"/>
      <c r="E24" s="3569"/>
      <c r="F24" s="3569"/>
      <c r="G24" s="3569"/>
      <c r="H24" s="3569"/>
      <c r="I24" s="3569"/>
      <c r="J24" s="3570"/>
    </row>
    <row r="25" spans="1:43" ht="10.5" customHeight="1">
      <c r="A25" s="3572" t="s">
        <v>2590</v>
      </c>
      <c r="C25" s="3603"/>
      <c r="D25" s="3569"/>
      <c r="E25" s="3569"/>
      <c r="F25" s="3603"/>
      <c r="G25" s="3603"/>
      <c r="H25" s="3603"/>
      <c r="I25" s="3603"/>
      <c r="J25" s="3570"/>
      <c r="Q25" s="3592"/>
      <c r="T25" s="3592"/>
      <c r="U25" s="3592"/>
      <c r="V25" s="3592"/>
      <c r="W25" s="3592"/>
      <c r="X25" s="3592"/>
      <c r="Y25" s="3592"/>
      <c r="Z25" s="3592"/>
      <c r="AG25" s="3592"/>
      <c r="AJ25" s="3592"/>
      <c r="AK25" s="3592"/>
      <c r="AL25" s="3592"/>
      <c r="AM25" s="3592"/>
      <c r="AN25" s="3592"/>
      <c r="AO25" s="3592"/>
      <c r="AP25" s="3592"/>
    </row>
    <row r="26" spans="1:43" ht="10.5" customHeight="1">
      <c r="A26" s="3568"/>
      <c r="B26" s="3569"/>
      <c r="C26" s="3569"/>
      <c r="D26" s="3569"/>
      <c r="E26" s="3569"/>
      <c r="F26" s="3569"/>
      <c r="G26" s="3569"/>
      <c r="H26" s="3569"/>
      <c r="I26" s="3569"/>
      <c r="J26" s="3570"/>
    </row>
    <row r="27" spans="1:43" ht="10.5" customHeight="1">
      <c r="A27" s="3604" t="s">
        <v>963</v>
      </c>
      <c r="B27" s="3596" t="s">
        <v>2591</v>
      </c>
      <c r="C27" s="3603"/>
      <c r="D27" s="3565"/>
      <c r="E27" s="3565"/>
      <c r="F27" s="3603"/>
      <c r="G27" s="3603"/>
      <c r="H27" s="3603"/>
      <c r="I27" s="3603"/>
      <c r="J27" s="3570"/>
      <c r="Q27" s="3592"/>
      <c r="T27" s="3592"/>
      <c r="U27" s="3592"/>
      <c r="V27" s="3592"/>
      <c r="W27" s="3592"/>
      <c r="X27" s="3592"/>
      <c r="Y27" s="3592"/>
      <c r="Z27" s="3592"/>
      <c r="AG27" s="3592"/>
      <c r="AJ27" s="3592"/>
      <c r="AK27" s="3592"/>
      <c r="AL27" s="3592"/>
      <c r="AM27" s="3592"/>
      <c r="AN27" s="3592"/>
      <c r="AO27" s="3592"/>
      <c r="AP27" s="3592"/>
    </row>
    <row r="28" spans="1:43" ht="10.5" customHeight="1">
      <c r="A28" s="3605"/>
      <c r="B28" s="3596" t="s">
        <v>2592</v>
      </c>
      <c r="C28" s="3603"/>
      <c r="D28" s="3565"/>
      <c r="E28" s="3565"/>
      <c r="F28" s="3603"/>
      <c r="G28" s="3603"/>
      <c r="H28" s="3603"/>
      <c r="I28" s="3603"/>
      <c r="J28" s="3570"/>
      <c r="Q28" s="3592"/>
      <c r="T28" s="3592"/>
      <c r="U28" s="3592"/>
      <c r="V28" s="3592"/>
      <c r="W28" s="3592"/>
      <c r="X28" s="3592"/>
      <c r="Y28" s="3592"/>
      <c r="Z28" s="3592"/>
      <c r="AG28" s="3592"/>
      <c r="AJ28" s="3592"/>
      <c r="AK28" s="3592"/>
      <c r="AL28" s="3592"/>
      <c r="AM28" s="3592"/>
      <c r="AN28" s="3592"/>
      <c r="AO28" s="3592"/>
      <c r="AP28" s="3592"/>
    </row>
    <row r="29" spans="1:43" ht="10.5" customHeight="1">
      <c r="A29" s="3605"/>
      <c r="B29" s="3596" t="s">
        <v>2593</v>
      </c>
      <c r="C29" s="3603"/>
      <c r="D29" s="3565"/>
      <c r="E29" s="3565"/>
      <c r="F29" s="3603"/>
      <c r="G29" s="3603"/>
      <c r="H29" s="3603"/>
      <c r="I29" s="3603"/>
      <c r="J29" s="3570"/>
      <c r="Q29" s="3592"/>
      <c r="T29" s="3592"/>
      <c r="U29" s="3592"/>
      <c r="V29" s="3592"/>
      <c r="W29" s="3592"/>
      <c r="X29" s="3592"/>
      <c r="Y29" s="3592"/>
      <c r="Z29" s="3592"/>
      <c r="AG29" s="3592"/>
      <c r="AJ29" s="3592"/>
      <c r="AK29" s="3592"/>
      <c r="AL29" s="3592"/>
      <c r="AM29" s="3592"/>
      <c r="AN29" s="3592"/>
      <c r="AO29" s="3592"/>
      <c r="AP29" s="3592"/>
    </row>
    <row r="30" spans="1:43" ht="7.9" customHeight="1">
      <c r="A30" s="3605"/>
      <c r="B30" s="3596"/>
      <c r="C30" s="3603"/>
      <c r="D30" s="3565"/>
      <c r="E30" s="3565"/>
      <c r="F30" s="3603"/>
      <c r="G30" s="3603"/>
      <c r="H30" s="3603"/>
      <c r="I30" s="3603"/>
      <c r="J30" s="3570"/>
      <c r="Q30" s="3592"/>
      <c r="T30" s="3592"/>
      <c r="U30" s="3592"/>
      <c r="V30" s="3592"/>
      <c r="W30" s="3592"/>
      <c r="X30" s="3592"/>
      <c r="Y30" s="3592"/>
      <c r="Z30" s="3592"/>
      <c r="AG30" s="3592"/>
      <c r="AJ30" s="3592"/>
      <c r="AK30" s="3592"/>
      <c r="AL30" s="3592"/>
      <c r="AM30" s="3592"/>
      <c r="AN30" s="3592"/>
      <c r="AO30" s="3592"/>
      <c r="AP30" s="3592"/>
    </row>
    <row r="31" spans="1:43" ht="10.5" customHeight="1">
      <c r="A31" s="3604" t="s">
        <v>966</v>
      </c>
      <c r="B31" s="3596" t="s">
        <v>2594</v>
      </c>
      <c r="C31" s="3603"/>
      <c r="D31" s="3565"/>
      <c r="E31" s="3565"/>
      <c r="F31" s="3603"/>
      <c r="G31" s="3603"/>
      <c r="H31" s="3603"/>
      <c r="I31" s="3603"/>
      <c r="J31" s="3570"/>
      <c r="Q31" s="3592"/>
      <c r="T31" s="3592"/>
      <c r="U31" s="3592"/>
      <c r="V31" s="3592"/>
      <c r="W31" s="3592"/>
      <c r="X31" s="3592"/>
      <c r="Y31" s="3592"/>
      <c r="Z31" s="3592"/>
      <c r="AG31" s="3592"/>
      <c r="AJ31" s="3592"/>
      <c r="AK31" s="3592"/>
      <c r="AL31" s="3592"/>
      <c r="AM31" s="3592"/>
      <c r="AN31" s="3592"/>
      <c r="AO31" s="3592"/>
      <c r="AP31" s="3592"/>
    </row>
    <row r="32" spans="1:43" ht="7.9" customHeight="1">
      <c r="A32" s="3604"/>
      <c r="B32" s="3596"/>
      <c r="C32" s="3603"/>
      <c r="D32" s="3565"/>
      <c r="E32" s="3565"/>
      <c r="F32" s="3603"/>
      <c r="G32" s="3603"/>
      <c r="H32" s="3603"/>
      <c r="I32" s="3603"/>
      <c r="J32" s="3570"/>
      <c r="Q32" s="3592"/>
      <c r="T32" s="3592"/>
      <c r="U32" s="3592"/>
      <c r="V32" s="3592"/>
      <c r="W32" s="3592"/>
      <c r="X32" s="3592"/>
      <c r="Y32" s="3592"/>
      <c r="Z32" s="3592"/>
      <c r="AG32" s="3592"/>
      <c r="AJ32" s="3592"/>
      <c r="AK32" s="3592"/>
      <c r="AL32" s="3592"/>
      <c r="AM32" s="3592"/>
      <c r="AN32" s="3592"/>
      <c r="AO32" s="3592"/>
      <c r="AP32" s="3592"/>
    </row>
    <row r="33" spans="1:42" ht="10.5" customHeight="1">
      <c r="A33" s="3604" t="s">
        <v>967</v>
      </c>
      <c r="B33" s="3596" t="s">
        <v>2595</v>
      </c>
      <c r="C33" s="3603"/>
      <c r="D33" s="3565"/>
      <c r="E33" s="3565"/>
      <c r="F33" s="3603"/>
      <c r="G33" s="3603"/>
      <c r="H33" s="3603"/>
      <c r="I33" s="3603"/>
      <c r="J33" s="3570"/>
      <c r="Q33" s="3592"/>
      <c r="T33" s="3592"/>
      <c r="U33" s="3592"/>
      <c r="V33" s="3592"/>
      <c r="W33" s="3592"/>
      <c r="X33" s="3592"/>
      <c r="Y33" s="3592"/>
      <c r="Z33" s="3592"/>
      <c r="AG33" s="3592"/>
      <c r="AJ33" s="3592"/>
      <c r="AK33" s="3592"/>
      <c r="AL33" s="3592"/>
      <c r="AM33" s="3592"/>
      <c r="AN33" s="3592"/>
      <c r="AO33" s="3592"/>
      <c r="AP33" s="3592"/>
    </row>
    <row r="34" spans="1:42" ht="10.5" customHeight="1">
      <c r="A34" s="3605"/>
      <c r="B34" s="3596" t="s">
        <v>2596</v>
      </c>
      <c r="C34" s="3603"/>
      <c r="D34" s="3565"/>
      <c r="E34" s="3565"/>
      <c r="F34" s="3603"/>
      <c r="G34" s="3603"/>
      <c r="H34" s="3603"/>
      <c r="I34" s="3603"/>
      <c r="J34" s="3570"/>
      <c r="Q34" s="3592"/>
      <c r="T34" s="3592"/>
      <c r="U34" s="3592"/>
      <c r="V34" s="3592"/>
      <c r="W34" s="3592"/>
      <c r="X34" s="3592"/>
      <c r="Y34" s="3592"/>
      <c r="Z34" s="3592"/>
      <c r="AG34" s="3592"/>
      <c r="AJ34" s="3592"/>
      <c r="AK34" s="3592"/>
      <c r="AL34" s="3592"/>
      <c r="AM34" s="3592"/>
      <c r="AN34" s="3592"/>
      <c r="AO34" s="3592"/>
      <c r="AP34" s="3592"/>
    </row>
    <row r="35" spans="1:42" ht="7.9" customHeight="1">
      <c r="A35" s="3605"/>
      <c r="B35" s="3596"/>
      <c r="C35" s="3603"/>
      <c r="D35" s="3565"/>
      <c r="E35" s="3565"/>
      <c r="F35" s="3603"/>
      <c r="G35" s="3603"/>
      <c r="H35" s="3603"/>
      <c r="I35" s="3603"/>
      <c r="J35" s="3570"/>
      <c r="Q35" s="3592"/>
      <c r="T35" s="3592"/>
      <c r="U35" s="3592"/>
      <c r="V35" s="3592"/>
      <c r="W35" s="3592"/>
      <c r="X35" s="3592"/>
      <c r="Y35" s="3592"/>
      <c r="Z35" s="3592"/>
      <c r="AG35" s="3592"/>
      <c r="AJ35" s="3592"/>
      <c r="AK35" s="3592"/>
      <c r="AL35" s="3592"/>
      <c r="AM35" s="3592"/>
      <c r="AN35" s="3592"/>
      <c r="AO35" s="3592"/>
      <c r="AP35" s="3592"/>
    </row>
    <row r="36" spans="1:42" ht="10.5" customHeight="1">
      <c r="A36" s="3604" t="s">
        <v>1347</v>
      </c>
      <c r="B36" s="3596" t="s">
        <v>2597</v>
      </c>
      <c r="C36" s="3603"/>
      <c r="D36" s="3565"/>
      <c r="E36" s="3565"/>
      <c r="F36" s="3603"/>
      <c r="G36" s="3603"/>
      <c r="H36" s="3603"/>
      <c r="I36" s="3603"/>
      <c r="J36" s="3570"/>
      <c r="Q36" s="3592"/>
      <c r="T36" s="3592"/>
      <c r="U36" s="3592"/>
      <c r="V36" s="3592"/>
      <c r="W36" s="3592"/>
      <c r="X36" s="3592"/>
      <c r="Y36" s="3592"/>
      <c r="Z36" s="3592"/>
      <c r="AG36" s="3592"/>
      <c r="AJ36" s="3592"/>
      <c r="AK36" s="3592"/>
      <c r="AL36" s="3592"/>
      <c r="AM36" s="3592"/>
      <c r="AN36" s="3592"/>
      <c r="AO36" s="3592"/>
      <c r="AP36" s="3592"/>
    </row>
    <row r="37" spans="1:42" ht="10.5" customHeight="1">
      <c r="A37" s="3605"/>
      <c r="B37" s="3596" t="s">
        <v>2598</v>
      </c>
      <c r="C37" s="3603"/>
      <c r="D37" s="3565"/>
      <c r="E37" s="3565"/>
      <c r="F37" s="3603"/>
      <c r="G37" s="3603"/>
      <c r="H37" s="3603"/>
      <c r="I37" s="3603"/>
      <c r="J37" s="3570"/>
      <c r="Q37" s="3592"/>
      <c r="T37" s="3592"/>
      <c r="U37" s="3592"/>
      <c r="V37" s="3592"/>
      <c r="W37" s="3592"/>
      <c r="X37" s="3592"/>
      <c r="Y37" s="3592"/>
      <c r="Z37" s="3592"/>
      <c r="AG37" s="3592"/>
      <c r="AJ37" s="3592"/>
      <c r="AK37" s="3592"/>
      <c r="AL37" s="3592"/>
      <c r="AM37" s="3592"/>
      <c r="AN37" s="3592"/>
      <c r="AO37" s="3592"/>
      <c r="AP37" s="3592"/>
    </row>
    <row r="38" spans="1:42" ht="7.9" customHeight="1">
      <c r="A38" s="3605"/>
      <c r="B38" s="3596"/>
      <c r="C38" s="3603"/>
      <c r="D38" s="3565"/>
      <c r="E38" s="3565"/>
      <c r="F38" s="3603"/>
      <c r="G38" s="3603"/>
      <c r="H38" s="3603"/>
      <c r="I38" s="3603"/>
      <c r="J38" s="3570"/>
      <c r="Q38" s="3592"/>
      <c r="T38" s="3592"/>
      <c r="U38" s="3592"/>
      <c r="V38" s="3592"/>
      <c r="W38" s="3592"/>
      <c r="X38" s="3592"/>
      <c r="Y38" s="3592"/>
      <c r="Z38" s="3592"/>
      <c r="AG38" s="3592"/>
      <c r="AJ38" s="3592"/>
      <c r="AK38" s="3592"/>
      <c r="AL38" s="3592"/>
      <c r="AM38" s="3592"/>
      <c r="AN38" s="3592"/>
      <c r="AO38" s="3592"/>
      <c r="AP38" s="3592"/>
    </row>
    <row r="39" spans="1:42" ht="10.5" customHeight="1">
      <c r="A39" s="3604" t="s">
        <v>730</v>
      </c>
      <c r="B39" s="3596" t="s">
        <v>2599</v>
      </c>
      <c r="C39" s="3603"/>
      <c r="D39" s="3565"/>
      <c r="E39" s="3565"/>
      <c r="F39" s="3603"/>
      <c r="G39" s="3603"/>
      <c r="H39" s="3603"/>
      <c r="I39" s="3603"/>
      <c r="J39" s="3570"/>
      <c r="Q39" s="3592"/>
      <c r="T39" s="3592"/>
      <c r="U39" s="3592"/>
      <c r="V39" s="3592"/>
      <c r="W39" s="3592"/>
      <c r="X39" s="3592"/>
      <c r="Y39" s="3592"/>
      <c r="Z39" s="3592"/>
      <c r="AG39" s="3592"/>
      <c r="AJ39" s="3592"/>
      <c r="AK39" s="3592"/>
      <c r="AL39" s="3592"/>
      <c r="AM39" s="3592"/>
      <c r="AN39" s="3592"/>
      <c r="AO39" s="3592"/>
      <c r="AP39" s="3592"/>
    </row>
    <row r="40" spans="1:42" ht="10.5" customHeight="1">
      <c r="A40" s="3605"/>
      <c r="B40" s="3596" t="s">
        <v>2600</v>
      </c>
      <c r="C40" s="3603"/>
      <c r="D40" s="3565"/>
      <c r="E40" s="3565"/>
      <c r="F40" s="3603"/>
      <c r="G40" s="3603"/>
      <c r="H40" s="3603"/>
      <c r="I40" s="3603"/>
      <c r="J40" s="3570"/>
      <c r="Q40" s="3592"/>
      <c r="T40" s="3592"/>
      <c r="U40" s="3592"/>
      <c r="V40" s="3592"/>
      <c r="W40" s="3592"/>
      <c r="X40" s="3592"/>
      <c r="Y40" s="3592"/>
      <c r="Z40" s="3592"/>
      <c r="AG40" s="3592"/>
      <c r="AJ40" s="3592"/>
      <c r="AK40" s="3592"/>
      <c r="AL40" s="3592"/>
      <c r="AM40" s="3592"/>
      <c r="AN40" s="3592"/>
      <c r="AO40" s="3592"/>
      <c r="AP40" s="3592"/>
    </row>
    <row r="41" spans="1:42" ht="7.9" customHeight="1">
      <c r="A41" s="3605"/>
      <c r="B41" s="3596"/>
      <c r="C41" s="3603"/>
      <c r="D41" s="3565"/>
      <c r="E41" s="3565"/>
      <c r="F41" s="3603"/>
      <c r="G41" s="3603"/>
      <c r="H41" s="3603"/>
      <c r="I41" s="3603"/>
      <c r="J41" s="3570"/>
      <c r="Q41" s="3592"/>
      <c r="T41" s="3592"/>
      <c r="U41" s="3592"/>
      <c r="V41" s="3592"/>
      <c r="W41" s="3592"/>
      <c r="X41" s="3592"/>
      <c r="Y41" s="3592"/>
      <c r="Z41" s="3592"/>
      <c r="AG41" s="3592"/>
      <c r="AJ41" s="3592"/>
      <c r="AK41" s="3592"/>
      <c r="AL41" s="3592"/>
      <c r="AM41" s="3592"/>
      <c r="AN41" s="3592"/>
      <c r="AO41" s="3592"/>
      <c r="AP41" s="3592"/>
    </row>
    <row r="42" spans="1:42" ht="10.5" customHeight="1">
      <c r="A42" s="3604" t="s">
        <v>551</v>
      </c>
      <c r="B42" s="3596" t="s">
        <v>2601</v>
      </c>
      <c r="C42" s="3603"/>
      <c r="D42" s="3565"/>
      <c r="E42" s="3565"/>
      <c r="F42" s="3603"/>
      <c r="G42" s="3603"/>
      <c r="H42" s="3603"/>
      <c r="I42" s="3603"/>
      <c r="J42" s="3570"/>
      <c r="Q42" s="3592"/>
      <c r="T42" s="3592"/>
      <c r="U42" s="3592"/>
      <c r="V42" s="3592"/>
      <c r="W42" s="3592"/>
      <c r="X42" s="3592"/>
      <c r="Y42" s="3592"/>
      <c r="Z42" s="3592"/>
      <c r="AG42" s="3592"/>
      <c r="AJ42" s="3592"/>
      <c r="AK42" s="3592"/>
      <c r="AL42" s="3592"/>
      <c r="AM42" s="3592"/>
      <c r="AN42" s="3592"/>
      <c r="AO42" s="3592"/>
      <c r="AP42" s="3592"/>
    </row>
    <row r="43" spans="1:42" ht="10.5" customHeight="1">
      <c r="A43" s="3568"/>
      <c r="B43" s="3596" t="s">
        <v>2602</v>
      </c>
      <c r="C43" s="3603"/>
      <c r="D43" s="3565"/>
      <c r="E43" s="3565"/>
      <c r="F43" s="3603"/>
      <c r="G43" s="3603"/>
      <c r="H43" s="3603"/>
      <c r="I43" s="3603"/>
      <c r="J43" s="3570"/>
      <c r="Q43" s="3592"/>
      <c r="T43" s="3592"/>
      <c r="U43" s="3592"/>
      <c r="V43" s="3592"/>
      <c r="W43" s="3592"/>
      <c r="X43" s="3592"/>
      <c r="Y43" s="3592"/>
      <c r="Z43" s="3592"/>
      <c r="AG43" s="3592"/>
      <c r="AJ43" s="3592"/>
      <c r="AK43" s="3592"/>
      <c r="AL43" s="3592"/>
      <c r="AM43" s="3592"/>
      <c r="AN43" s="3592"/>
      <c r="AO43" s="3592"/>
      <c r="AP43" s="3592"/>
    </row>
    <row r="44" spans="1:42" ht="9" customHeight="1">
      <c r="A44" s="3568"/>
      <c r="B44" s="3565"/>
      <c r="C44" s="3603"/>
      <c r="D44" s="3565"/>
      <c r="E44" s="3565"/>
      <c r="F44" s="3603"/>
      <c r="G44" s="3603"/>
      <c r="H44" s="3603"/>
      <c r="I44" s="3603"/>
      <c r="J44" s="3570"/>
      <c r="Q44" s="3592"/>
      <c r="T44" s="3592"/>
      <c r="U44" s="3592"/>
      <c r="V44" s="3592"/>
      <c r="W44" s="3592"/>
      <c r="X44" s="3592"/>
      <c r="Y44" s="3592"/>
      <c r="Z44" s="3592"/>
      <c r="AG44" s="3592"/>
      <c r="AJ44" s="3592"/>
      <c r="AK44" s="3592"/>
      <c r="AL44" s="3592"/>
      <c r="AM44" s="3592"/>
      <c r="AN44" s="3592"/>
      <c r="AO44" s="3592"/>
      <c r="AP44" s="3592"/>
    </row>
    <row r="45" spans="1:42" ht="10.5" customHeight="1">
      <c r="A45" s="3606"/>
      <c r="B45" s="3607"/>
      <c r="C45" s="3608"/>
      <c r="D45" s="3607"/>
      <c r="E45" s="3609"/>
      <c r="F45" s="3608"/>
      <c r="G45" s="3610" t="s">
        <v>2603</v>
      </c>
      <c r="H45" s="3611"/>
      <c r="I45" s="3612"/>
      <c r="J45" s="3613"/>
      <c r="Q45" s="3592"/>
      <c r="T45" s="3592"/>
      <c r="U45" s="3592"/>
      <c r="V45" s="3592"/>
      <c r="W45" s="3592"/>
      <c r="X45" s="3592"/>
      <c r="Y45" s="3592"/>
      <c r="Z45" s="3592"/>
      <c r="AG45" s="3592"/>
      <c r="AJ45" s="3592"/>
      <c r="AK45" s="3592"/>
      <c r="AL45" s="3592"/>
      <c r="AM45" s="3592"/>
      <c r="AN45" s="3592"/>
      <c r="AO45" s="3592"/>
      <c r="AP45" s="3592"/>
    </row>
    <row r="46" spans="1:42" ht="13.5" customHeight="1">
      <c r="A46" s="3576" t="s">
        <v>704</v>
      </c>
      <c r="B46" s="3580" t="s">
        <v>2604</v>
      </c>
      <c r="C46" s="3614"/>
      <c r="D46" s="3565"/>
      <c r="E46" s="3615"/>
      <c r="F46" s="3614" t="s">
        <v>2605</v>
      </c>
      <c r="G46" s="3616" t="s">
        <v>2606</v>
      </c>
      <c r="H46" s="3617" t="s">
        <v>2607</v>
      </c>
      <c r="I46" s="3618" t="s">
        <v>2608</v>
      </c>
      <c r="J46" s="3619" t="s">
        <v>704</v>
      </c>
      <c r="Q46" s="3592"/>
      <c r="T46" s="3592"/>
      <c r="U46" s="3592"/>
      <c r="V46" s="3592"/>
      <c r="W46" s="3592"/>
      <c r="X46" s="3592"/>
      <c r="Y46" s="3592"/>
      <c r="Z46" s="3592"/>
      <c r="AG46" s="3592"/>
      <c r="AJ46" s="3592"/>
      <c r="AK46" s="3592"/>
      <c r="AL46" s="3592"/>
      <c r="AM46" s="3592"/>
      <c r="AN46" s="3592"/>
      <c r="AO46" s="3592"/>
      <c r="AP46" s="3592"/>
    </row>
    <row r="47" spans="1:42" ht="10.5" customHeight="1">
      <c r="A47" s="3576" t="s">
        <v>750</v>
      </c>
      <c r="B47" s="3565" t="s">
        <v>1200</v>
      </c>
      <c r="C47" s="3565"/>
      <c r="D47" s="3565"/>
      <c r="E47" s="3615"/>
      <c r="F47" s="3580" t="s">
        <v>2609</v>
      </c>
      <c r="G47" s="3620" t="s">
        <v>13</v>
      </c>
      <c r="H47" s="3621" t="s">
        <v>1200</v>
      </c>
      <c r="I47" s="3622" t="s">
        <v>2609</v>
      </c>
      <c r="J47" s="3619" t="s">
        <v>750</v>
      </c>
    </row>
    <row r="48" spans="1:42" ht="10.5" customHeight="1">
      <c r="A48" s="3623"/>
      <c r="B48" s="3624" t="s">
        <v>756</v>
      </c>
      <c r="C48" s="3625"/>
      <c r="D48" s="3626"/>
      <c r="E48" s="3627"/>
      <c r="F48" s="3625" t="s">
        <v>757</v>
      </c>
      <c r="G48" s="3628" t="s">
        <v>640</v>
      </c>
      <c r="H48" s="3629" t="s">
        <v>641</v>
      </c>
      <c r="I48" s="3630" t="s">
        <v>642</v>
      </c>
      <c r="J48" s="3631" t="s">
        <v>1200</v>
      </c>
      <c r="Q48" s="3592"/>
      <c r="T48" s="3592"/>
      <c r="U48" s="3592"/>
      <c r="V48" s="3592"/>
      <c r="W48" s="3592"/>
      <c r="X48" s="3592"/>
      <c r="Y48" s="3592"/>
      <c r="Z48" s="3592"/>
      <c r="AG48" s="3592"/>
      <c r="AJ48" s="3592"/>
      <c r="AK48" s="3592"/>
      <c r="AL48" s="3592"/>
      <c r="AM48" s="3592"/>
      <c r="AN48" s="3592"/>
      <c r="AO48" s="3592"/>
      <c r="AP48" s="3592"/>
    </row>
    <row r="49" spans="1:43" ht="4.5" customHeight="1">
      <c r="A49" s="3594"/>
      <c r="B49" s="3580"/>
      <c r="C49" s="3614"/>
      <c r="D49" s="3565"/>
      <c r="E49" s="3615"/>
      <c r="F49" s="3614"/>
      <c r="G49" s="3620"/>
      <c r="H49" s="3632"/>
      <c r="I49" s="3618"/>
      <c r="J49" s="3633"/>
      <c r="Q49" s="3592"/>
      <c r="T49" s="3592"/>
      <c r="U49" s="3592"/>
      <c r="V49" s="3592"/>
      <c r="W49" s="3592"/>
      <c r="X49" s="3592"/>
      <c r="Y49" s="3592"/>
      <c r="Z49" s="3592"/>
      <c r="AG49" s="3592"/>
      <c r="AJ49" s="3592"/>
      <c r="AK49" s="3592"/>
      <c r="AL49" s="3592"/>
      <c r="AM49" s="3592"/>
      <c r="AN49" s="3592"/>
      <c r="AO49" s="3592"/>
      <c r="AP49" s="3592"/>
    </row>
    <row r="50" spans="1:43" ht="10.5" customHeight="1">
      <c r="A50" s="3576" t="s">
        <v>983</v>
      </c>
      <c r="B50" s="3596" t="s">
        <v>2610</v>
      </c>
      <c r="C50" s="3603"/>
      <c r="D50" s="3569"/>
      <c r="E50" s="3595"/>
      <c r="F50" s="3603"/>
      <c r="G50" s="3634"/>
      <c r="H50" s="3635"/>
      <c r="I50" s="3636"/>
      <c r="J50" s="3633">
        <v>1</v>
      </c>
      <c r="Q50" s="3592"/>
      <c r="T50" s="3592"/>
      <c r="U50" s="3592"/>
      <c r="V50" s="3592"/>
      <c r="W50" s="3592"/>
      <c r="X50" s="3592"/>
      <c r="Y50" s="3592"/>
      <c r="Z50" s="3592"/>
      <c r="AG50" s="3592"/>
      <c r="AJ50" s="3593"/>
      <c r="AK50" s="3592"/>
      <c r="AL50" s="3593"/>
      <c r="AM50" s="3592"/>
      <c r="AN50" s="3593"/>
      <c r="AO50" s="3592"/>
      <c r="AP50" s="3593"/>
      <c r="AQ50" s="3592"/>
    </row>
    <row r="51" spans="1:43" ht="10.5" customHeight="1">
      <c r="A51" s="3582"/>
      <c r="B51" s="3589" t="s">
        <v>2611</v>
      </c>
      <c r="C51" s="3637"/>
      <c r="D51" s="3574"/>
      <c r="E51" s="3588"/>
      <c r="F51" s="3638">
        <v>0</v>
      </c>
      <c r="G51" s="3639">
        <v>0</v>
      </c>
      <c r="H51" s="3640">
        <v>0</v>
      </c>
      <c r="I51" s="3641">
        <f t="shared" ref="I51:I54" si="0">F51+G51+H51</f>
        <v>0</v>
      </c>
      <c r="J51" s="3591"/>
      <c r="Q51" s="3592"/>
      <c r="T51" s="3592"/>
      <c r="U51" s="3592"/>
      <c r="V51" s="3592"/>
      <c r="W51" s="3592"/>
      <c r="X51" s="3592"/>
      <c r="Y51" s="3592"/>
      <c r="Z51" s="3592"/>
      <c r="AG51" s="3592"/>
      <c r="AJ51" s="3593"/>
      <c r="AK51" s="3592"/>
      <c r="AL51" s="3593"/>
      <c r="AM51" s="3592"/>
      <c r="AN51" s="3593"/>
      <c r="AO51" s="3592"/>
      <c r="AP51" s="3593"/>
      <c r="AQ51" s="3592"/>
    </row>
    <row r="52" spans="1:43" ht="10.5" customHeight="1">
      <c r="A52" s="3587" t="s">
        <v>971</v>
      </c>
      <c r="B52" s="3589" t="s">
        <v>2612</v>
      </c>
      <c r="C52" s="3637"/>
      <c r="D52" s="3574"/>
      <c r="E52" s="3588"/>
      <c r="F52" s="3638">
        <v>0</v>
      </c>
      <c r="G52" s="3639">
        <v>0</v>
      </c>
      <c r="H52" s="3640">
        <v>0</v>
      </c>
      <c r="I52" s="3641">
        <f t="shared" si="0"/>
        <v>0</v>
      </c>
      <c r="J52" s="3591" t="s">
        <v>971</v>
      </c>
      <c r="Q52" s="3592"/>
      <c r="T52" s="3592"/>
      <c r="U52" s="3592"/>
      <c r="V52" s="3592"/>
      <c r="W52" s="3592"/>
      <c r="X52" s="3592"/>
      <c r="Y52" s="3592"/>
      <c r="Z52" s="3592"/>
      <c r="AG52" s="3592"/>
      <c r="AJ52" s="3593"/>
      <c r="AK52" s="3592"/>
      <c r="AL52" s="3593"/>
      <c r="AM52" s="3592"/>
      <c r="AN52" s="3593"/>
      <c r="AO52" s="3592"/>
      <c r="AP52" s="3593"/>
      <c r="AQ52" s="3592"/>
    </row>
    <row r="53" spans="1:43" ht="10.5" customHeight="1">
      <c r="A53" s="3576" t="s">
        <v>984</v>
      </c>
      <c r="B53" s="3596" t="s">
        <v>2613</v>
      </c>
      <c r="C53" s="3603"/>
      <c r="D53" s="3569"/>
      <c r="E53" s="3595"/>
      <c r="F53" s="3642">
        <v>0</v>
      </c>
      <c r="G53" s="3643">
        <v>0</v>
      </c>
      <c r="H53" s="3644">
        <v>0</v>
      </c>
      <c r="I53" s="3641">
        <f t="shared" si="0"/>
        <v>0</v>
      </c>
      <c r="J53" s="3645">
        <v>3</v>
      </c>
      <c r="Q53" s="3592"/>
      <c r="T53" s="3592"/>
      <c r="U53" s="3592"/>
      <c r="V53" s="3592"/>
      <c r="W53" s="3592"/>
      <c r="X53" s="3592"/>
      <c r="Y53" s="3592"/>
      <c r="Z53" s="3592"/>
      <c r="AG53" s="3592"/>
      <c r="AJ53" s="3593"/>
      <c r="AK53" s="3592"/>
      <c r="AL53" s="3593"/>
      <c r="AM53" s="3592"/>
      <c r="AN53" s="3593"/>
      <c r="AO53" s="3592"/>
      <c r="AP53" s="3593"/>
      <c r="AQ53" s="3592"/>
    </row>
    <row r="54" spans="1:43" ht="10.5" customHeight="1">
      <c r="A54" s="3646" t="s">
        <v>762</v>
      </c>
      <c r="B54" s="3647" t="s">
        <v>2614</v>
      </c>
      <c r="C54" s="3648"/>
      <c r="D54" s="3649"/>
      <c r="E54" s="3650"/>
      <c r="F54" s="3651">
        <v>0</v>
      </c>
      <c r="G54" s="3652">
        <v>0</v>
      </c>
      <c r="H54" s="3653">
        <v>0</v>
      </c>
      <c r="I54" s="3641">
        <f t="shared" si="0"/>
        <v>0</v>
      </c>
      <c r="J54" s="3645" t="s">
        <v>762</v>
      </c>
      <c r="Q54" s="3592"/>
      <c r="T54" s="3592"/>
      <c r="U54" s="3592"/>
      <c r="V54" s="3592"/>
      <c r="W54" s="3592"/>
      <c r="X54" s="3592"/>
      <c r="Y54" s="3592"/>
      <c r="Z54" s="3592"/>
      <c r="AG54" s="3592"/>
      <c r="AJ54" s="3593"/>
      <c r="AK54" s="3592"/>
      <c r="AL54" s="3593"/>
      <c r="AM54" s="3592"/>
      <c r="AN54" s="3593"/>
      <c r="AO54" s="3592"/>
      <c r="AP54" s="3593"/>
      <c r="AQ54" s="3592"/>
    </row>
    <row r="55" spans="1:43" ht="10.5" customHeight="1">
      <c r="A55" s="3587" t="s">
        <v>985</v>
      </c>
      <c r="B55" s="3654"/>
      <c r="C55" s="3637"/>
      <c r="D55" s="3574"/>
      <c r="E55" s="3588"/>
      <c r="F55" s="3637"/>
      <c r="G55" s="3655"/>
      <c r="H55" s="3656"/>
      <c r="I55" s="3657"/>
      <c r="J55" s="3591" t="s">
        <v>985</v>
      </c>
      <c r="Q55" s="3592"/>
      <c r="T55" s="3592"/>
      <c r="U55" s="3592"/>
      <c r="V55" s="3592"/>
      <c r="W55" s="3592"/>
      <c r="X55" s="3592"/>
      <c r="Y55" s="3592"/>
      <c r="Z55" s="3592"/>
      <c r="AA55" s="3592"/>
      <c r="AG55" s="3592"/>
      <c r="AJ55" s="3593"/>
      <c r="AK55" s="3592"/>
      <c r="AL55" s="3593"/>
      <c r="AM55" s="3592"/>
      <c r="AN55" s="3593"/>
      <c r="AO55" s="3592"/>
      <c r="AP55" s="3593"/>
      <c r="AQ55" s="3592"/>
    </row>
    <row r="56" spans="1:43" ht="10.5" customHeight="1">
      <c r="A56" s="3587" t="s">
        <v>986</v>
      </c>
      <c r="B56" s="3589" t="s">
        <v>2615</v>
      </c>
      <c r="C56" s="3637"/>
      <c r="D56" s="3574"/>
      <c r="E56" s="3588"/>
      <c r="F56" s="3637"/>
      <c r="G56" s="3655"/>
      <c r="H56" s="3656"/>
      <c r="I56" s="3657"/>
      <c r="J56" s="3591" t="s">
        <v>986</v>
      </c>
      <c r="Q56" s="3592"/>
      <c r="T56" s="3592"/>
      <c r="U56" s="3592"/>
      <c r="V56" s="3592"/>
      <c r="W56" s="3592"/>
      <c r="X56" s="3592"/>
      <c r="Y56" s="3592"/>
      <c r="Z56" s="3592"/>
      <c r="AA56" s="3592"/>
      <c r="AG56" s="3592"/>
      <c r="AJ56" s="3593"/>
      <c r="AK56" s="3592"/>
      <c r="AL56" s="3593"/>
      <c r="AM56" s="3592"/>
      <c r="AN56" s="3593"/>
      <c r="AO56" s="3592"/>
      <c r="AP56" s="3593"/>
      <c r="AQ56" s="3592"/>
    </row>
    <row r="57" spans="1:43" ht="10.5" customHeight="1">
      <c r="A57" s="3587" t="s">
        <v>987</v>
      </c>
      <c r="B57" s="3658" t="s">
        <v>2616</v>
      </c>
      <c r="C57" s="3637"/>
      <c r="D57" s="3574"/>
      <c r="E57" s="3588"/>
      <c r="F57" s="3659">
        <v>3419747</v>
      </c>
      <c r="G57" s="3660">
        <v>101515</v>
      </c>
      <c r="H57" s="3661">
        <v>-53625</v>
      </c>
      <c r="I57" s="3662">
        <f>F57+G57+H57</f>
        <v>3467637</v>
      </c>
      <c r="J57" s="3591" t="s">
        <v>987</v>
      </c>
      <c r="Q57" s="3592"/>
      <c r="T57" s="3592"/>
      <c r="U57" s="3592"/>
      <c r="V57" s="3592"/>
      <c r="W57" s="3592"/>
      <c r="X57" s="3592"/>
      <c r="Y57" s="3592"/>
      <c r="Z57" s="3592"/>
      <c r="AA57" s="3592"/>
      <c r="AG57" s="3592"/>
      <c r="AJ57" s="3593"/>
      <c r="AK57" s="3592"/>
      <c r="AL57" s="3593"/>
      <c r="AM57" s="3592"/>
      <c r="AN57" s="3593"/>
      <c r="AO57" s="3592"/>
      <c r="AP57" s="3593"/>
      <c r="AQ57" s="3592"/>
    </row>
    <row r="58" spans="1:43" ht="10.5" customHeight="1">
      <c r="A58" s="3587" t="s">
        <v>668</v>
      </c>
      <c r="B58" s="3663" t="s">
        <v>2617</v>
      </c>
      <c r="C58" s="3637"/>
      <c r="D58" s="3574"/>
      <c r="E58" s="3588"/>
      <c r="F58" s="3659">
        <v>9</v>
      </c>
      <c r="G58" s="3664">
        <v>-9</v>
      </c>
      <c r="H58" s="3665">
        <v>0</v>
      </c>
      <c r="I58" s="3662">
        <f>F58+G58+H58</f>
        <v>0</v>
      </c>
      <c r="J58" s="3591" t="s">
        <v>668</v>
      </c>
      <c r="Q58" s="3592"/>
      <c r="T58" s="3592"/>
      <c r="U58" s="3592"/>
      <c r="V58" s="3592"/>
      <c r="W58" s="3592"/>
      <c r="X58" s="3592"/>
      <c r="Y58" s="3592"/>
      <c r="Z58" s="3592"/>
      <c r="AA58" s="3592"/>
      <c r="AG58" s="3592"/>
      <c r="AJ58" s="3593"/>
      <c r="AK58" s="3592"/>
      <c r="AL58" s="3593"/>
      <c r="AM58" s="3592"/>
      <c r="AN58" s="3593"/>
      <c r="AO58" s="3592"/>
      <c r="AP58" s="3593"/>
      <c r="AQ58" s="3592"/>
    </row>
    <row r="59" spans="1:43" ht="10.5" customHeight="1">
      <c r="A59" s="3587" t="s">
        <v>988</v>
      </c>
      <c r="B59" s="3663" t="s">
        <v>2618</v>
      </c>
      <c r="C59" s="3637"/>
      <c r="D59" s="3574"/>
      <c r="E59" s="3588"/>
      <c r="F59" s="3659">
        <v>-90171</v>
      </c>
      <c r="G59" s="3664">
        <v>-6582</v>
      </c>
      <c r="H59" s="3665">
        <v>15930</v>
      </c>
      <c r="I59" s="3662">
        <f>F59+G59+H59</f>
        <v>-80823</v>
      </c>
      <c r="J59" s="3591" t="s">
        <v>988</v>
      </c>
      <c r="Q59" s="3592"/>
      <c r="T59" s="3592"/>
      <c r="U59" s="3592"/>
      <c r="V59" s="3592"/>
      <c r="W59" s="3592"/>
      <c r="X59" s="3592"/>
      <c r="Y59" s="3592"/>
      <c r="Z59" s="3592"/>
      <c r="AA59" s="3592"/>
      <c r="AG59" s="3592"/>
      <c r="AJ59" s="3593"/>
      <c r="AK59" s="3592"/>
      <c r="AL59" s="3593"/>
      <c r="AM59" s="3592"/>
      <c r="AN59" s="3593"/>
      <c r="AO59" s="3592"/>
      <c r="AP59" s="3593"/>
      <c r="AQ59" s="3592"/>
    </row>
    <row r="60" spans="1:43" ht="10.5" customHeight="1">
      <c r="A60" s="3587" t="s">
        <v>989</v>
      </c>
      <c r="B60" s="3663" t="s">
        <v>2619</v>
      </c>
      <c r="C60" s="3574"/>
      <c r="D60" s="3574"/>
      <c r="E60" s="3588"/>
      <c r="F60" s="3666">
        <v>-57134</v>
      </c>
      <c r="G60" s="3664">
        <f>-35197</f>
        <v>-35197</v>
      </c>
      <c r="H60" s="3665">
        <v>2</v>
      </c>
      <c r="I60" s="3662">
        <f>F60+G60+H60</f>
        <v>-92329</v>
      </c>
      <c r="J60" s="3591" t="s">
        <v>989</v>
      </c>
      <c r="T60" s="3592"/>
      <c r="U60" s="3592"/>
      <c r="V60" s="3592"/>
      <c r="W60" s="3592"/>
      <c r="X60" s="3592"/>
      <c r="Y60" s="3592"/>
      <c r="Z60" s="3592"/>
      <c r="AA60" s="3592"/>
      <c r="AJ60" s="3593"/>
      <c r="AK60" s="3592"/>
      <c r="AL60" s="3593"/>
      <c r="AM60" s="3592"/>
      <c r="AN60" s="3593"/>
      <c r="AO60" s="3592"/>
      <c r="AP60" s="3593"/>
      <c r="AQ60" s="3592"/>
    </row>
    <row r="61" spans="1:43" ht="10.5" customHeight="1">
      <c r="A61" s="3587" t="s">
        <v>990</v>
      </c>
      <c r="B61" s="3663" t="s">
        <v>2620</v>
      </c>
      <c r="C61" s="3574"/>
      <c r="D61" s="3574"/>
      <c r="E61" s="3588"/>
      <c r="F61" s="3659">
        <v>-3355</v>
      </c>
      <c r="G61" s="3664">
        <v>-10687</v>
      </c>
      <c r="H61" s="3665">
        <v>0</v>
      </c>
      <c r="I61" s="3662">
        <f>F61+G61+H61</f>
        <v>-14042</v>
      </c>
      <c r="J61" s="3591" t="s">
        <v>990</v>
      </c>
      <c r="T61" s="3592"/>
      <c r="U61" s="3592"/>
      <c r="V61" s="3592"/>
      <c r="W61" s="3592"/>
      <c r="X61" s="3592"/>
      <c r="Y61" s="3592"/>
      <c r="Z61" s="3592"/>
      <c r="AA61" s="3592"/>
      <c r="AJ61" s="3593"/>
      <c r="AK61" s="3592"/>
      <c r="AL61" s="3593"/>
      <c r="AM61" s="3592"/>
      <c r="AN61" s="3593"/>
      <c r="AO61" s="3592"/>
      <c r="AP61" s="3593"/>
      <c r="AQ61" s="3592"/>
    </row>
    <row r="62" spans="1:43" ht="10.5" customHeight="1">
      <c r="A62" s="3587" t="s">
        <v>991</v>
      </c>
      <c r="B62" s="3574"/>
      <c r="C62" s="3574"/>
      <c r="D62" s="3574"/>
      <c r="E62" s="3588"/>
      <c r="F62" s="3659"/>
      <c r="G62" s="3664"/>
      <c r="H62" s="3661"/>
      <c r="I62" s="3667"/>
      <c r="J62" s="3591" t="s">
        <v>991</v>
      </c>
      <c r="T62" s="3592"/>
      <c r="U62" s="3592"/>
      <c r="V62" s="3592"/>
      <c r="W62" s="3592"/>
      <c r="X62" s="3592"/>
      <c r="Y62" s="3592"/>
      <c r="Z62" s="3592"/>
      <c r="AA62" s="3592"/>
      <c r="AJ62" s="3593"/>
      <c r="AK62" s="3592"/>
      <c r="AL62" s="3593"/>
      <c r="AM62" s="3592"/>
      <c r="AN62" s="3593"/>
      <c r="AO62" s="3592"/>
      <c r="AP62" s="3593"/>
      <c r="AQ62" s="3592"/>
    </row>
    <row r="63" spans="1:43" ht="10.5" customHeight="1">
      <c r="A63" s="3587" t="s">
        <v>992</v>
      </c>
      <c r="B63" s="3574"/>
      <c r="C63" s="3574"/>
      <c r="D63" s="3574"/>
      <c r="E63" s="3588"/>
      <c r="F63" s="3659"/>
      <c r="G63" s="3664"/>
      <c r="H63" s="3661"/>
      <c r="I63" s="3667"/>
      <c r="J63" s="3591" t="s">
        <v>992</v>
      </c>
      <c r="T63" s="3592"/>
      <c r="U63" s="3592"/>
      <c r="V63" s="3592"/>
      <c r="W63" s="3592"/>
      <c r="X63" s="3592"/>
      <c r="Y63" s="3592"/>
      <c r="Z63" s="3592"/>
      <c r="AA63" s="3592"/>
      <c r="AJ63" s="3593"/>
      <c r="AK63" s="3592"/>
      <c r="AL63" s="3593"/>
      <c r="AM63" s="3592"/>
      <c r="AN63" s="3593"/>
      <c r="AO63" s="3592"/>
      <c r="AP63" s="3593"/>
      <c r="AQ63" s="3592"/>
    </row>
    <row r="64" spans="1:43" ht="10.5" customHeight="1">
      <c r="A64" s="3587" t="s">
        <v>993</v>
      </c>
      <c r="B64" s="3574"/>
      <c r="C64" s="3574"/>
      <c r="D64" s="3574"/>
      <c r="E64" s="3588"/>
      <c r="F64" s="3659"/>
      <c r="G64" s="3664"/>
      <c r="H64" s="3661"/>
      <c r="I64" s="3667"/>
      <c r="J64" s="3591" t="s">
        <v>993</v>
      </c>
      <c r="T64" s="3592"/>
      <c r="U64" s="3592"/>
      <c r="V64" s="3592"/>
      <c r="W64" s="3592"/>
      <c r="X64" s="3592"/>
      <c r="Y64" s="3592"/>
      <c r="Z64" s="3592"/>
      <c r="AA64" s="3592"/>
      <c r="AJ64" s="3593"/>
      <c r="AK64" s="3592"/>
      <c r="AL64" s="3593"/>
      <c r="AM64" s="3592"/>
      <c r="AN64" s="3593"/>
      <c r="AO64" s="3592"/>
      <c r="AP64" s="3593"/>
      <c r="AQ64" s="3592"/>
    </row>
    <row r="65" spans="1:43" ht="10.5" customHeight="1">
      <c r="A65" s="3587" t="s">
        <v>994</v>
      </c>
      <c r="B65" s="3574"/>
      <c r="C65" s="3574"/>
      <c r="D65" s="3574"/>
      <c r="E65" s="3588"/>
      <c r="F65" s="3659"/>
      <c r="G65" s="3664"/>
      <c r="H65" s="3661"/>
      <c r="I65" s="3667"/>
      <c r="J65" s="3591" t="s">
        <v>994</v>
      </c>
      <c r="T65" s="3592"/>
      <c r="U65" s="3592"/>
      <c r="V65" s="3592"/>
      <c r="W65" s="3592"/>
      <c r="X65" s="3592"/>
      <c r="Y65" s="3592"/>
      <c r="Z65" s="3592"/>
      <c r="AA65" s="3592"/>
      <c r="AJ65" s="3593"/>
      <c r="AK65" s="3592"/>
      <c r="AL65" s="3593"/>
      <c r="AM65" s="3592"/>
      <c r="AN65" s="3593"/>
      <c r="AO65" s="3592"/>
      <c r="AP65" s="3593"/>
      <c r="AQ65" s="3592"/>
    </row>
    <row r="66" spans="1:43" ht="10.5" customHeight="1">
      <c r="A66" s="3587" t="s">
        <v>995</v>
      </c>
      <c r="B66" s="3574"/>
      <c r="C66" s="3574"/>
      <c r="D66" s="3574"/>
      <c r="E66" s="3588"/>
      <c r="F66" s="3659"/>
      <c r="G66" s="3664"/>
      <c r="H66" s="3661"/>
      <c r="I66" s="3667"/>
      <c r="J66" s="3591" t="s">
        <v>995</v>
      </c>
      <c r="T66" s="3592"/>
      <c r="U66" s="3592"/>
      <c r="V66" s="3592"/>
      <c r="W66" s="3592"/>
      <c r="X66" s="3592"/>
      <c r="Y66" s="3592"/>
      <c r="Z66" s="3592"/>
      <c r="AA66" s="3592"/>
      <c r="AJ66" s="3593"/>
      <c r="AK66" s="3592"/>
      <c r="AL66" s="3593"/>
      <c r="AM66" s="3592"/>
      <c r="AN66" s="3593"/>
      <c r="AO66" s="3592"/>
      <c r="AP66" s="3593"/>
      <c r="AQ66" s="3592"/>
    </row>
    <row r="67" spans="1:43" ht="10.5" customHeight="1">
      <c r="A67" s="3587" t="s">
        <v>996</v>
      </c>
      <c r="B67" s="3574"/>
      <c r="C67" s="3574"/>
      <c r="D67" s="3574"/>
      <c r="E67" s="3588"/>
      <c r="F67" s="3659"/>
      <c r="G67" s="3664"/>
      <c r="H67" s="3661"/>
      <c r="I67" s="3667"/>
      <c r="J67" s="3591" t="s">
        <v>996</v>
      </c>
      <c r="T67" s="3592"/>
      <c r="U67" s="3592"/>
      <c r="V67" s="3592"/>
      <c r="W67" s="3592"/>
      <c r="X67" s="3592"/>
      <c r="Y67" s="3592"/>
      <c r="Z67" s="3592"/>
      <c r="AA67" s="3592"/>
      <c r="AJ67" s="3593"/>
      <c r="AK67" s="3592"/>
      <c r="AL67" s="3593"/>
      <c r="AM67" s="3592"/>
      <c r="AN67" s="3593"/>
      <c r="AO67" s="3592"/>
      <c r="AP67" s="3593"/>
      <c r="AQ67" s="3592"/>
    </row>
    <row r="68" spans="1:43" ht="10.5" customHeight="1">
      <c r="A68" s="3587" t="s">
        <v>997</v>
      </c>
      <c r="B68" s="3589" t="s">
        <v>2621</v>
      </c>
      <c r="C68" s="3574"/>
      <c r="D68" s="3574"/>
      <c r="E68" s="3588"/>
      <c r="F68" s="3659">
        <v>0</v>
      </c>
      <c r="G68" s="3664">
        <v>0</v>
      </c>
      <c r="H68" s="3661">
        <v>0</v>
      </c>
      <c r="I68" s="3667">
        <f>F68+G68+H68</f>
        <v>0</v>
      </c>
      <c r="J68" s="3591" t="s">
        <v>997</v>
      </c>
      <c r="T68" s="3592"/>
      <c r="U68" s="3592"/>
      <c r="V68" s="3592"/>
      <c r="W68" s="3592"/>
      <c r="X68" s="3592"/>
      <c r="Y68" s="3592"/>
      <c r="Z68" s="3592"/>
      <c r="AA68" s="3592"/>
      <c r="AJ68" s="3593"/>
      <c r="AK68" s="3592"/>
      <c r="AL68" s="3593"/>
      <c r="AM68" s="3592"/>
      <c r="AN68" s="3593"/>
      <c r="AO68" s="3592"/>
      <c r="AP68" s="3593"/>
      <c r="AQ68" s="3592"/>
    </row>
    <row r="69" spans="1:43" ht="10.5" customHeight="1">
      <c r="A69" s="3668" t="s">
        <v>998</v>
      </c>
      <c r="B69" s="3669"/>
      <c r="C69" s="3669"/>
      <c r="D69" s="3669"/>
      <c r="E69" s="3670" t="s">
        <v>2622</v>
      </c>
      <c r="F69" s="3671">
        <f>SUM(F51:F68)</f>
        <v>3269096</v>
      </c>
      <c r="G69" s="3672">
        <f>SUM(G51:G68)</f>
        <v>49040</v>
      </c>
      <c r="H69" s="3672">
        <f>SUM(H51:H68)</f>
        <v>-37693</v>
      </c>
      <c r="I69" s="3671">
        <f>SUM(I51:I68)</f>
        <v>3280443</v>
      </c>
      <c r="J69" s="3673" t="s">
        <v>998</v>
      </c>
      <c r="T69" s="3592"/>
      <c r="U69" s="3592"/>
      <c r="V69" s="3592"/>
      <c r="W69" s="3592"/>
      <c r="X69" s="3592"/>
      <c r="Y69" s="3592"/>
      <c r="Z69" s="3592"/>
      <c r="AA69" s="3592"/>
      <c r="AJ69" s="3593"/>
      <c r="AK69" s="3592"/>
      <c r="AL69" s="3593"/>
      <c r="AM69" s="3592"/>
      <c r="AN69" s="3593"/>
      <c r="AO69" s="3592"/>
      <c r="AP69" s="3593"/>
      <c r="AQ69" s="3592"/>
    </row>
    <row r="70" spans="1:43" ht="4.1500000000000004" customHeight="1">
      <c r="A70" s="3567"/>
      <c r="B70" s="3569"/>
      <c r="C70" s="3569"/>
      <c r="D70" s="3569"/>
      <c r="E70" s="3674"/>
      <c r="F70" s="3603"/>
      <c r="G70" s="3603"/>
      <c r="H70" s="3642"/>
      <c r="I70" s="3603"/>
      <c r="J70" s="3675"/>
      <c r="T70" s="3592"/>
      <c r="U70" s="3592"/>
      <c r="V70" s="3592"/>
      <c r="W70" s="3592"/>
      <c r="X70" s="3592"/>
      <c r="Y70" s="3592"/>
      <c r="Z70" s="3592"/>
      <c r="AA70" s="3592"/>
      <c r="AJ70" s="3593"/>
      <c r="AK70" s="3592"/>
      <c r="AL70" s="3593"/>
      <c r="AM70" s="3592"/>
      <c r="AN70" s="3593"/>
      <c r="AO70" s="3592"/>
      <c r="AP70" s="3593"/>
      <c r="AQ70" s="3592"/>
    </row>
    <row r="71" spans="1:43" s="3680" customFormat="1" ht="10.5" customHeight="1">
      <c r="A71" s="3676" t="s">
        <v>2623</v>
      </c>
      <c r="B71" s="3677"/>
      <c r="C71" s="3677"/>
      <c r="D71" s="3677"/>
      <c r="E71" s="3678"/>
      <c r="F71" s="3635"/>
      <c r="G71" s="3635"/>
      <c r="H71" s="3644"/>
      <c r="I71" s="3635"/>
      <c r="J71" s="3679"/>
      <c r="T71" s="3681"/>
      <c r="U71" s="3681"/>
      <c r="V71" s="3681"/>
      <c r="W71" s="3681"/>
      <c r="X71" s="3681"/>
      <c r="Y71" s="3681"/>
      <c r="Z71" s="3681"/>
      <c r="AA71" s="3681"/>
      <c r="AJ71" s="3682"/>
      <c r="AK71" s="3681"/>
      <c r="AL71" s="3682"/>
      <c r="AM71" s="3681"/>
      <c r="AN71" s="3682"/>
      <c r="AO71" s="3681"/>
      <c r="AP71" s="3682"/>
      <c r="AQ71" s="3681"/>
    </row>
    <row r="72" spans="1:43" s="3680" customFormat="1" ht="10.5" customHeight="1">
      <c r="A72" s="3683"/>
      <c r="B72" s="3684"/>
      <c r="C72" s="3684"/>
      <c r="D72" s="3684"/>
      <c r="E72" s="3685"/>
      <c r="F72" s="3686"/>
      <c r="G72" s="3686"/>
      <c r="H72" s="3644"/>
      <c r="I72" s="3635"/>
      <c r="J72" s="3679"/>
      <c r="T72" s="3681"/>
      <c r="U72" s="3681"/>
      <c r="V72" s="3681"/>
      <c r="W72" s="3681"/>
      <c r="X72" s="3681"/>
      <c r="Y72" s="3681"/>
      <c r="Z72" s="3681"/>
      <c r="AA72" s="3681"/>
      <c r="AJ72" s="3682"/>
      <c r="AK72" s="3681"/>
      <c r="AL72" s="3682"/>
      <c r="AM72" s="3681"/>
      <c r="AN72" s="3682"/>
      <c r="AO72" s="3681"/>
      <c r="AP72" s="3682"/>
      <c r="AQ72" s="3681"/>
    </row>
    <row r="73" spans="1:43" s="3680" customFormat="1" ht="10.5" customHeight="1">
      <c r="A73" s="3683"/>
      <c r="B73" s="3684"/>
      <c r="C73" s="3684"/>
      <c r="D73" s="3684"/>
      <c r="E73" s="3685"/>
      <c r="F73" s="3686"/>
      <c r="G73" s="3686"/>
      <c r="H73" s="3644"/>
      <c r="I73" s="3635"/>
      <c r="J73" s="3679"/>
      <c r="T73" s="3681"/>
      <c r="U73" s="3681"/>
      <c r="V73" s="3681"/>
      <c r="W73" s="3681"/>
      <c r="X73" s="3681"/>
      <c r="Y73" s="3681"/>
      <c r="Z73" s="3681"/>
      <c r="AA73" s="3681"/>
      <c r="AJ73" s="3682"/>
      <c r="AK73" s="3681"/>
      <c r="AL73" s="3682"/>
      <c r="AM73" s="3681"/>
      <c r="AN73" s="3682"/>
      <c r="AO73" s="3681"/>
      <c r="AP73" s="3682"/>
      <c r="AQ73" s="3681"/>
    </row>
    <row r="74" spans="1:43" ht="10.5" customHeight="1" thickBot="1">
      <c r="A74" s="3687"/>
      <c r="B74" s="3688"/>
      <c r="C74" s="3688"/>
      <c r="D74" s="3689"/>
      <c r="E74" s="3690"/>
      <c r="F74" s="3691"/>
      <c r="G74" s="3691"/>
      <c r="H74" s="3692"/>
      <c r="I74" s="3691"/>
      <c r="J74" s="3693"/>
      <c r="T74" s="3592"/>
      <c r="U74" s="3592"/>
      <c r="V74" s="3592"/>
      <c r="W74" s="3592"/>
      <c r="X74" s="3592"/>
      <c r="Y74" s="3592"/>
      <c r="Z74" s="3592"/>
      <c r="AA74" s="3592"/>
      <c r="AJ74" s="3593"/>
      <c r="AK74" s="3592"/>
      <c r="AL74" s="3593"/>
      <c r="AM74" s="3592"/>
      <c r="AN74" s="3593"/>
      <c r="AO74" s="3592"/>
      <c r="AP74" s="3593"/>
      <c r="AQ74" s="3592"/>
    </row>
    <row r="75" spans="1:43" s="3695" customFormat="1" ht="11.25" customHeight="1">
      <c r="A75" s="3694" t="s">
        <v>195</v>
      </c>
      <c r="B75" s="3557"/>
      <c r="C75" s="3558"/>
      <c r="D75" s="3558"/>
      <c r="E75" s="3558"/>
      <c r="F75" s="3558"/>
      <c r="G75" s="3558"/>
      <c r="H75" s="3558"/>
      <c r="I75" s="3558"/>
      <c r="J75" s="3558"/>
    </row>
    <row r="76" spans="1:43" ht="9" customHeight="1">
      <c r="A76" s="3696"/>
      <c r="B76" s="3696"/>
      <c r="C76" s="3696"/>
      <c r="D76" s="3696"/>
      <c r="E76" s="3696"/>
      <c r="F76" s="3696"/>
      <c r="G76" s="3696"/>
      <c r="H76" s="3696"/>
      <c r="I76" s="3696"/>
      <c r="J76" s="3696"/>
    </row>
    <row r="77" spans="1:43" ht="9" customHeight="1">
      <c r="A77" s="3696"/>
      <c r="B77" s="3696"/>
      <c r="C77" s="3696"/>
      <c r="D77" s="3696"/>
      <c r="E77" s="3696"/>
      <c r="F77" s="3696"/>
      <c r="G77" s="3696"/>
      <c r="H77" s="3696"/>
      <c r="I77" s="3696"/>
      <c r="J77" s="3696"/>
    </row>
    <row r="78" spans="1:43" ht="9" customHeight="1">
      <c r="A78" s="3696"/>
      <c r="B78" s="3696"/>
      <c r="C78" s="3696"/>
      <c r="D78" s="3696"/>
      <c r="E78" s="3696"/>
      <c r="F78" s="3696"/>
      <c r="G78" s="3696"/>
      <c r="H78" s="3696"/>
      <c r="I78" s="3696"/>
      <c r="J78" s="3696"/>
    </row>
    <row r="79" spans="1:43" ht="9" customHeight="1">
      <c r="A79" s="3696"/>
      <c r="B79" s="3696"/>
      <c r="C79" s="3696"/>
      <c r="D79" s="3696"/>
      <c r="E79" s="3696"/>
      <c r="F79" s="3696"/>
      <c r="G79" s="3696"/>
      <c r="H79" s="3696"/>
      <c r="I79" s="3696"/>
      <c r="J79" s="3696"/>
    </row>
    <row r="80" spans="1:43" ht="9" customHeight="1">
      <c r="A80" s="3696"/>
      <c r="B80" s="3696"/>
      <c r="C80" s="3696"/>
      <c r="D80" s="3696"/>
      <c r="E80" s="3696"/>
      <c r="F80" s="3696"/>
      <c r="G80" s="3696"/>
      <c r="H80" s="3696"/>
      <c r="I80" s="3696"/>
      <c r="J80" s="3696"/>
    </row>
    <row r="81" spans="1:10" ht="9" customHeight="1">
      <c r="A81" s="3696"/>
      <c r="B81" s="3696"/>
      <c r="C81" s="3696"/>
      <c r="D81" s="3696"/>
      <c r="E81" s="3696"/>
      <c r="F81" s="3696"/>
      <c r="G81" s="3696"/>
      <c r="H81" s="3696"/>
      <c r="I81" s="3696"/>
      <c r="J81" s="3696"/>
    </row>
    <row r="82" spans="1:10" ht="9" customHeight="1">
      <c r="A82" s="3696"/>
      <c r="B82" s="3696"/>
      <c r="C82" s="3696"/>
      <c r="D82" s="3696"/>
      <c r="E82" s="3696"/>
      <c r="F82" s="3696"/>
      <c r="J82" s="3696"/>
    </row>
    <row r="83" spans="1:10" ht="9" customHeight="1">
      <c r="A83" s="3696"/>
      <c r="B83" s="3696"/>
      <c r="C83" s="3696"/>
      <c r="D83" s="3696"/>
      <c r="E83" s="3696"/>
      <c r="F83" s="3696"/>
      <c r="J83" s="3696"/>
    </row>
    <row r="84" spans="1:10" ht="9" customHeight="1">
      <c r="A84" s="3696"/>
      <c r="B84" s="3696"/>
      <c r="C84" s="3696"/>
      <c r="D84" s="3696"/>
      <c r="E84" s="3696"/>
      <c r="F84" s="3696"/>
      <c r="J84" s="3696"/>
    </row>
    <row r="85" spans="1:10" ht="9" customHeight="1">
      <c r="A85" s="3696"/>
      <c r="B85" s="3696"/>
      <c r="C85" s="3696"/>
      <c r="D85" s="3696"/>
      <c r="E85" s="3696"/>
      <c r="F85" s="3696"/>
      <c r="J85" s="3696"/>
    </row>
    <row r="86" spans="1:10" ht="9" customHeight="1">
      <c r="A86" s="3696"/>
      <c r="B86" s="3696"/>
      <c r="C86" s="3696"/>
      <c r="D86" s="3696"/>
      <c r="E86" s="3696"/>
      <c r="F86" s="3696"/>
      <c r="J86" s="3696"/>
    </row>
    <row r="87" spans="1:10" ht="9" customHeight="1">
      <c r="A87" s="3696"/>
      <c r="B87" s="3696"/>
      <c r="C87" s="3696"/>
      <c r="D87" s="3696"/>
      <c r="E87" s="3696"/>
      <c r="F87" s="3696"/>
      <c r="J87" s="3696"/>
    </row>
    <row r="88" spans="1:10" ht="9" customHeight="1">
      <c r="D88" s="3696"/>
      <c r="E88" s="3696"/>
      <c r="F88" s="3696"/>
    </row>
    <row r="89" spans="1:10" ht="9" customHeight="1">
      <c r="D89" s="3696"/>
      <c r="E89" s="3696"/>
      <c r="F89" s="3696"/>
      <c r="G89" s="3696"/>
      <c r="H89" s="3696"/>
      <c r="I89" s="3696"/>
    </row>
    <row r="90" spans="1:10" ht="9" customHeight="1">
      <c r="D90" s="3696"/>
      <c r="E90" s="3696"/>
      <c r="F90" s="3696"/>
      <c r="G90" s="3696"/>
      <c r="H90" s="3696"/>
      <c r="I90" s="3696"/>
      <c r="J90" s="3571"/>
    </row>
    <row r="91" spans="1:10" ht="9" customHeight="1">
      <c r="D91" s="3696"/>
      <c r="E91" s="3696"/>
      <c r="F91" s="3696"/>
      <c r="G91" s="3696"/>
      <c r="H91" s="3696"/>
      <c r="I91" s="3696"/>
      <c r="J91" s="3571"/>
    </row>
    <row r="92" spans="1:10" ht="9" customHeight="1">
      <c r="D92" s="3696"/>
      <c r="E92" s="3696"/>
      <c r="F92" s="3696"/>
      <c r="G92" s="3696"/>
      <c r="H92" s="3696"/>
      <c r="I92" s="3696"/>
      <c r="J92" s="3571"/>
    </row>
    <row r="93" spans="1:10" ht="9" customHeight="1">
      <c r="D93" s="3696"/>
      <c r="E93" s="3696"/>
      <c r="F93" s="3696"/>
      <c r="G93" s="3696"/>
      <c r="H93" s="3696"/>
      <c r="I93" s="3696"/>
      <c r="J93" s="3571"/>
    </row>
    <row r="94" spans="1:10" ht="9" customHeight="1">
      <c r="D94" s="3696"/>
      <c r="E94" s="3696"/>
      <c r="F94" s="3696"/>
      <c r="G94" s="3696"/>
      <c r="H94" s="3696"/>
      <c r="I94" s="3696"/>
      <c r="J94" s="3571"/>
    </row>
    <row r="95" spans="1:10">
      <c r="D95" s="3696"/>
      <c r="E95" s="3696"/>
      <c r="F95" s="3696"/>
      <c r="G95" s="3696"/>
      <c r="H95" s="3696"/>
      <c r="I95" s="3696"/>
      <c r="J95" s="3571"/>
    </row>
    <row r="96" spans="1:10">
      <c r="D96" s="3696"/>
      <c r="E96" s="3696"/>
      <c r="F96" s="3696"/>
      <c r="G96" s="3696"/>
      <c r="H96" s="3696"/>
      <c r="I96" s="3696"/>
      <c r="J96" s="3571"/>
    </row>
    <row r="97" spans="4:13">
      <c r="D97" s="3696"/>
      <c r="E97" s="3696"/>
      <c r="F97" s="3696"/>
      <c r="G97" s="3696"/>
      <c r="H97" s="3696"/>
      <c r="I97" s="3696"/>
      <c r="L97" s="3697" t="s">
        <v>2624</v>
      </c>
      <c r="M97" s="3697" t="s">
        <v>2625</v>
      </c>
    </row>
    <row r="98" spans="4:13">
      <c r="D98" s="3696"/>
      <c r="E98" s="3696"/>
      <c r="F98" s="3696"/>
      <c r="G98" s="3696"/>
      <c r="H98" s="3696"/>
      <c r="I98" s="3696"/>
      <c r="M98" s="3697" t="s">
        <v>2626</v>
      </c>
    </row>
    <row r="99" spans="4:13">
      <c r="D99" s="3696"/>
      <c r="E99" s="3696"/>
      <c r="F99" s="3696"/>
      <c r="G99" s="3696"/>
      <c r="H99" s="3696"/>
      <c r="I99" s="3696"/>
      <c r="M99" s="3697" t="s">
        <v>2627</v>
      </c>
    </row>
    <row r="100" spans="4:13">
      <c r="D100" s="3696"/>
      <c r="E100" s="3696"/>
      <c r="F100" s="3696"/>
      <c r="G100" s="3696"/>
      <c r="H100" s="3696"/>
      <c r="I100" s="3696"/>
      <c r="M100" s="3697" t="s">
        <v>2628</v>
      </c>
    </row>
    <row r="101" spans="4:13">
      <c r="L101" s="3697" t="s">
        <v>2629</v>
      </c>
      <c r="M101" s="3697" t="s">
        <v>2630</v>
      </c>
    </row>
    <row r="102" spans="4:13">
      <c r="M102" s="3697" t="s">
        <v>2631</v>
      </c>
    </row>
    <row r="103" spans="4:13">
      <c r="M103" s="3697" t="s">
        <v>2632</v>
      </c>
    </row>
    <row r="104" spans="4:13">
      <c r="L104" s="3697" t="s">
        <v>2633</v>
      </c>
      <c r="M104" s="3697" t="s">
        <v>2634</v>
      </c>
    </row>
    <row r="105" spans="4:13">
      <c r="M105" s="3697" t="s">
        <v>2635</v>
      </c>
    </row>
    <row r="106" spans="4:13">
      <c r="L106" s="3697" t="s">
        <v>2636</v>
      </c>
      <c r="M106" s="3697" t="s">
        <v>2637</v>
      </c>
    </row>
    <row r="107" spans="4:13">
      <c r="M107" s="3697" t="s">
        <v>2638</v>
      </c>
    </row>
    <row r="149" spans="55:55">
      <c r="BC149" s="3698"/>
    </row>
    <row r="177" spans="48:53">
      <c r="AV177" s="3698"/>
      <c r="BA177" s="3698"/>
    </row>
    <row r="178" spans="48:53">
      <c r="BA178" s="3698"/>
    </row>
    <row r="181" spans="48:53">
      <c r="AV181" s="3698"/>
    </row>
  </sheetData>
  <printOptions horizontalCentered="1" gridLinesSet="0"/>
  <pageMargins left="0" right="0" top="0.42" bottom="0" header="0" footer="0"/>
  <pageSetup orientation="portrait" horizontalDpi="4294967292" verticalDpi="4294967292" r:id="rId1"/>
  <headerFooter alignWithMargins="0"/>
</worksheet>
</file>

<file path=xl/worksheets/sheet70.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AV188"/>
  <sheetViews>
    <sheetView showGridLines="0" workbookViewId="0"/>
  </sheetViews>
  <sheetFormatPr defaultColWidth="12" defaultRowHeight="15.5"/>
  <cols>
    <col min="1" max="1" width="3.36328125" style="3701" customWidth="1"/>
    <col min="2" max="2" width="10.7265625" style="3701" customWidth="1"/>
    <col min="3" max="3" width="23" style="3701" customWidth="1"/>
    <col min="4" max="4" width="10.7265625" style="3701" customWidth="1"/>
    <col min="5" max="5" width="13.1796875" style="3701" customWidth="1"/>
    <col min="6" max="6" width="12.6328125" style="3701" customWidth="1"/>
    <col min="7" max="7" width="12" style="3701" customWidth="1"/>
    <col min="8" max="8" width="3.36328125" style="3701" customWidth="1"/>
    <col min="9" max="9" width="8.26953125" style="3701" customWidth="1"/>
    <col min="10" max="16384" width="12" style="3701"/>
  </cols>
  <sheetData>
    <row r="1" spans="1:21" ht="14.15" customHeight="1" thickBot="1">
      <c r="A1" s="3699">
        <v>64</v>
      </c>
      <c r="B1" s="3700"/>
      <c r="C1" s="3700"/>
      <c r="D1" s="3700"/>
      <c r="E1" s="3700"/>
      <c r="F1" s="2747"/>
      <c r="G1" s="2747"/>
      <c r="H1" s="3129" t="s">
        <v>1865</v>
      </c>
    </row>
    <row r="2" spans="1:21" ht="11.15" customHeight="1">
      <c r="A2" s="3702"/>
      <c r="B2" s="3703"/>
      <c r="C2" s="3703"/>
      <c r="D2" s="3703"/>
      <c r="E2" s="3703"/>
      <c r="F2" s="3703"/>
      <c r="G2" s="3703"/>
      <c r="H2" s="3704"/>
    </row>
    <row r="3" spans="1:21" ht="12" customHeight="1">
      <c r="A3" s="3705" t="s">
        <v>2573</v>
      </c>
      <c r="B3" s="3706"/>
      <c r="C3" s="3706"/>
      <c r="D3" s="3706"/>
      <c r="E3" s="3706"/>
      <c r="F3" s="3706"/>
      <c r="G3" s="3706"/>
      <c r="H3" s="3707"/>
    </row>
    <row r="4" spans="1:21" ht="10.5" customHeight="1">
      <c r="A4" s="3708" t="s">
        <v>808</v>
      </c>
      <c r="B4" s="3706"/>
      <c r="C4" s="3706"/>
      <c r="D4" s="3706"/>
      <c r="E4" s="3706"/>
      <c r="F4" s="3706"/>
      <c r="G4" s="3706"/>
      <c r="H4" s="3707"/>
    </row>
    <row r="5" spans="1:21" ht="10.5" customHeight="1">
      <c r="A5" s="3709"/>
      <c r="B5" s="3706"/>
      <c r="C5" s="3706"/>
      <c r="D5" s="3706"/>
      <c r="E5" s="3706"/>
      <c r="F5" s="3706"/>
      <c r="G5" s="3706"/>
      <c r="H5" s="3707"/>
    </row>
    <row r="6" spans="1:21" ht="9.75" customHeight="1">
      <c r="A6" s="3710" t="s">
        <v>2639</v>
      </c>
      <c r="B6" s="3711"/>
      <c r="C6" s="3712"/>
      <c r="D6" s="3712"/>
      <c r="E6" s="3712"/>
      <c r="F6" s="3712"/>
      <c r="G6" s="3712"/>
      <c r="H6" s="3713"/>
      <c r="I6" s="3714"/>
    </row>
    <row r="7" spans="1:21" ht="9" customHeight="1">
      <c r="A7" s="3715"/>
      <c r="B7" s="3716"/>
      <c r="C7" s="3716"/>
      <c r="D7" s="3716"/>
      <c r="E7" s="3716"/>
      <c r="F7" s="3716"/>
      <c r="G7" s="3717"/>
      <c r="H7" s="3718"/>
      <c r="I7" s="3714"/>
    </row>
    <row r="8" spans="1:21" s="3726" customFormat="1" ht="10.5" customHeight="1">
      <c r="A8" s="3719" t="s">
        <v>2640</v>
      </c>
      <c r="B8" s="3720"/>
      <c r="C8" s="3721"/>
      <c r="D8" s="3721"/>
      <c r="E8" s="3721"/>
      <c r="F8" s="3722"/>
      <c r="G8" s="3723"/>
      <c r="H8" s="3724"/>
      <c r="I8" s="3725"/>
      <c r="U8" s="3727"/>
    </row>
    <row r="9" spans="1:21" s="3726" customFormat="1" ht="10.5" customHeight="1">
      <c r="A9" s="3728"/>
      <c r="B9" s="3729" t="s">
        <v>2641</v>
      </c>
      <c r="C9" s="3729"/>
      <c r="D9" s="3729"/>
      <c r="E9" s="3729"/>
      <c r="F9" s="3730"/>
      <c r="G9" s="3731" t="s">
        <v>621</v>
      </c>
      <c r="H9" s="3732"/>
      <c r="I9" s="3725"/>
      <c r="U9" s="3727"/>
    </row>
    <row r="10" spans="1:21" s="3726" customFormat="1" ht="5.25" customHeight="1">
      <c r="A10" s="3733"/>
      <c r="B10" s="3721"/>
      <c r="C10" s="3721"/>
      <c r="D10" s="3721"/>
      <c r="E10" s="3721"/>
      <c r="F10" s="3722"/>
      <c r="G10" s="3734"/>
      <c r="H10" s="3724"/>
      <c r="I10" s="3725"/>
      <c r="U10" s="3727"/>
    </row>
    <row r="11" spans="1:21" s="3726" customFormat="1" ht="10.5" customHeight="1">
      <c r="A11" s="3735"/>
      <c r="B11" s="3736" t="s">
        <v>2642</v>
      </c>
      <c r="C11" s="3737"/>
      <c r="D11" s="3737"/>
      <c r="E11" s="3737"/>
      <c r="F11" s="3738"/>
      <c r="G11" s="3739"/>
      <c r="H11" s="3740"/>
      <c r="I11" s="3725"/>
      <c r="U11" s="3727"/>
    </row>
    <row r="12" spans="1:21" s="3726" customFormat="1" ht="5.25" customHeight="1">
      <c r="A12" s="3735"/>
      <c r="B12" s="3736"/>
      <c r="C12" s="3737"/>
      <c r="D12" s="3737"/>
      <c r="E12" s="3737"/>
      <c r="F12" s="3738"/>
      <c r="G12" s="3739"/>
      <c r="H12" s="3740"/>
      <c r="I12" s="3725"/>
      <c r="U12" s="3727"/>
    </row>
    <row r="13" spans="1:21" s="3726" customFormat="1" ht="10.5" customHeight="1">
      <c r="A13" s="3728"/>
      <c r="B13" s="3741" t="s">
        <v>2643</v>
      </c>
      <c r="C13" s="3729"/>
      <c r="D13" s="3729"/>
      <c r="E13" s="3729"/>
      <c r="F13" s="3730"/>
      <c r="G13" s="3731" t="s">
        <v>621</v>
      </c>
      <c r="H13" s="3732"/>
      <c r="I13" s="3725"/>
      <c r="U13" s="3727"/>
    </row>
    <row r="14" spans="1:21" s="3726" customFormat="1" ht="10.5" customHeight="1">
      <c r="A14" s="3733"/>
      <c r="B14" s="3720" t="s">
        <v>2644</v>
      </c>
      <c r="C14" s="3721"/>
      <c r="D14" s="3721"/>
      <c r="E14" s="3721"/>
      <c r="F14" s="3722"/>
      <c r="G14" s="3723" t="s">
        <v>621</v>
      </c>
      <c r="H14" s="3724"/>
      <c r="I14" s="3725"/>
      <c r="U14" s="3727"/>
    </row>
    <row r="15" spans="1:21" s="3726" customFormat="1" ht="10.5" customHeight="1">
      <c r="A15" s="3728"/>
      <c r="B15" s="3741" t="s">
        <v>2645</v>
      </c>
      <c r="C15" s="3729"/>
      <c r="D15" s="3729"/>
      <c r="E15" s="3729"/>
      <c r="F15" s="3730"/>
      <c r="G15" s="3731"/>
      <c r="H15" s="3732"/>
      <c r="I15" s="3725"/>
      <c r="U15" s="3727"/>
    </row>
    <row r="16" spans="1:21" s="3726" customFormat="1" ht="10.5" customHeight="1">
      <c r="A16" s="3742"/>
      <c r="B16" s="3743" t="s">
        <v>2646</v>
      </c>
      <c r="C16" s="3744"/>
      <c r="D16" s="3744"/>
      <c r="E16" s="3744"/>
      <c r="F16" s="3745"/>
      <c r="G16" s="3731" t="s">
        <v>621</v>
      </c>
      <c r="H16" s="3746"/>
      <c r="I16" s="3725"/>
      <c r="U16" s="3727"/>
    </row>
    <row r="17" spans="1:35" s="3726" customFormat="1" ht="10.5" customHeight="1">
      <c r="A17" s="3742"/>
      <c r="B17" s="3743" t="s">
        <v>2647</v>
      </c>
      <c r="C17" s="3744"/>
      <c r="D17" s="3744"/>
      <c r="E17" s="3744"/>
      <c r="F17" s="3745"/>
      <c r="G17" s="3731" t="s">
        <v>621</v>
      </c>
      <c r="H17" s="3746"/>
      <c r="I17" s="3725"/>
      <c r="U17" s="3727"/>
    </row>
    <row r="18" spans="1:35" s="3726" customFormat="1" ht="10.5" customHeight="1">
      <c r="A18" s="3742"/>
      <c r="B18" s="3743" t="s">
        <v>2648</v>
      </c>
      <c r="C18" s="3744"/>
      <c r="D18" s="3744"/>
      <c r="E18" s="3744"/>
      <c r="F18" s="3745"/>
      <c r="G18" s="3731" t="s">
        <v>621</v>
      </c>
      <c r="H18" s="3746"/>
      <c r="U18" s="3727"/>
    </row>
    <row r="19" spans="1:35" s="3726" customFormat="1" ht="5.25" customHeight="1">
      <c r="A19" s="3733"/>
      <c r="B19" s="3721"/>
      <c r="C19" s="3721"/>
      <c r="D19" s="3721"/>
      <c r="E19" s="3721"/>
      <c r="F19" s="3722"/>
      <c r="G19" s="3734"/>
      <c r="H19" s="3724"/>
      <c r="U19" s="3727"/>
    </row>
    <row r="20" spans="1:35" s="3726" customFormat="1" ht="10.5" customHeight="1">
      <c r="A20" s="3747" t="s">
        <v>2649</v>
      </c>
      <c r="B20" s="3736"/>
      <c r="C20" s="3737"/>
      <c r="D20" s="3737"/>
      <c r="E20" s="3737"/>
      <c r="F20" s="3738"/>
      <c r="G20" s="3739"/>
      <c r="H20" s="3740"/>
      <c r="U20" s="3727"/>
    </row>
    <row r="21" spans="1:35" s="3726" customFormat="1" ht="10.5" customHeight="1">
      <c r="A21" s="3728"/>
      <c r="B21" s="3741" t="s">
        <v>2650</v>
      </c>
      <c r="C21" s="3729"/>
      <c r="D21" s="3729"/>
      <c r="E21" s="3729"/>
      <c r="F21" s="3730"/>
      <c r="G21" s="3731" t="s">
        <v>621</v>
      </c>
      <c r="H21" s="3732"/>
      <c r="U21" s="3727"/>
    </row>
    <row r="22" spans="1:35" ht="10.5" customHeight="1">
      <c r="A22" s="3748"/>
      <c r="B22" s="3712"/>
      <c r="C22" s="3712"/>
      <c r="D22" s="3712"/>
      <c r="E22" s="3712"/>
      <c r="F22" s="3712"/>
      <c r="G22" s="3712"/>
      <c r="H22" s="3713"/>
    </row>
    <row r="23" spans="1:35" ht="9" customHeight="1">
      <c r="A23" s="3748"/>
      <c r="B23" s="3712"/>
      <c r="C23" s="3712"/>
      <c r="D23" s="3712"/>
      <c r="E23" s="3712"/>
      <c r="F23" s="3712"/>
      <c r="G23" s="3712"/>
      <c r="H23" s="3713"/>
    </row>
    <row r="24" spans="1:35" ht="9" customHeight="1">
      <c r="A24" s="3748"/>
      <c r="B24" s="3712"/>
      <c r="C24" s="3712"/>
      <c r="D24" s="3712"/>
      <c r="E24" s="3712"/>
      <c r="F24" s="3712"/>
      <c r="G24" s="3712"/>
      <c r="H24" s="3713"/>
    </row>
    <row r="25" spans="1:35" ht="9" customHeight="1">
      <c r="A25" s="3748"/>
      <c r="B25" s="3749"/>
      <c r="C25" s="3750"/>
      <c r="D25" s="3749"/>
      <c r="E25" s="3749"/>
      <c r="F25" s="3749"/>
      <c r="G25" s="3749"/>
      <c r="H25" s="3713"/>
    </row>
    <row r="26" spans="1:35" ht="9" customHeight="1">
      <c r="A26" s="3748"/>
      <c r="B26" s="3749"/>
      <c r="C26" s="3750"/>
      <c r="D26" s="3749"/>
      <c r="E26" s="3749"/>
      <c r="F26" s="3749"/>
      <c r="G26" s="3749"/>
      <c r="H26" s="3713"/>
    </row>
    <row r="27" spans="1:35" ht="9" customHeight="1">
      <c r="A27" s="3748"/>
      <c r="B27" s="3749"/>
      <c r="C27" s="3750"/>
      <c r="D27" s="3751"/>
      <c r="E27" s="3751"/>
      <c r="F27" s="3751"/>
      <c r="G27" s="3749"/>
      <c r="H27" s="3713"/>
      <c r="O27" s="3752"/>
      <c r="P27" s="3752"/>
      <c r="Q27" s="3752"/>
      <c r="R27" s="3752"/>
      <c r="S27" s="3752"/>
      <c r="T27" s="3752"/>
      <c r="AD27" s="3752"/>
      <c r="AE27" s="3752"/>
      <c r="AF27" s="3752"/>
      <c r="AG27" s="3752"/>
      <c r="AH27" s="3752"/>
      <c r="AI27" s="3752"/>
    </row>
    <row r="28" spans="1:35" ht="9" customHeight="1">
      <c r="A28" s="3748"/>
      <c r="B28" s="3749"/>
      <c r="C28" s="3750"/>
      <c r="D28" s="3749"/>
      <c r="E28" s="3749"/>
      <c r="F28" s="3749"/>
      <c r="G28" s="3749"/>
      <c r="H28" s="3713"/>
    </row>
    <row r="29" spans="1:35" ht="9" customHeight="1">
      <c r="A29" s="3748"/>
      <c r="B29" s="3749"/>
      <c r="C29" s="3750"/>
      <c r="D29" s="3749"/>
      <c r="E29" s="3749"/>
      <c r="F29" s="3749"/>
      <c r="G29" s="3749"/>
      <c r="H29" s="3713"/>
    </row>
    <row r="30" spans="1:35" ht="9" customHeight="1">
      <c r="A30" s="3748"/>
      <c r="B30" s="3749"/>
      <c r="C30" s="3750"/>
      <c r="D30" s="3749"/>
      <c r="E30" s="3749"/>
      <c r="F30" s="3749"/>
      <c r="G30" s="3749"/>
      <c r="H30" s="3713"/>
    </row>
    <row r="31" spans="1:35" ht="10" customHeight="1">
      <c r="A31" s="3748"/>
      <c r="B31" s="3749"/>
      <c r="C31" s="3750"/>
      <c r="D31" s="3751"/>
      <c r="E31" s="3751"/>
      <c r="F31" s="3751"/>
      <c r="G31" s="3749"/>
      <c r="H31" s="3713"/>
      <c r="O31" s="3752"/>
      <c r="P31" s="3752"/>
      <c r="Q31" s="3752"/>
      <c r="R31" s="3752"/>
      <c r="S31" s="3752"/>
      <c r="T31" s="3752"/>
      <c r="AD31" s="3752"/>
      <c r="AE31" s="3752"/>
      <c r="AF31" s="3752"/>
      <c r="AG31" s="3752"/>
      <c r="AH31" s="3752"/>
      <c r="AI31" s="3752"/>
    </row>
    <row r="32" spans="1:35" ht="10" customHeight="1">
      <c r="A32" s="3748"/>
      <c r="B32" s="3749"/>
      <c r="C32" s="3750"/>
      <c r="D32" s="3751"/>
      <c r="E32" s="3751"/>
      <c r="F32" s="3751"/>
      <c r="G32" s="3749"/>
      <c r="H32" s="3713"/>
      <c r="O32" s="3752"/>
      <c r="P32" s="3752"/>
      <c r="Q32" s="3752"/>
      <c r="R32" s="3752"/>
      <c r="S32" s="3752"/>
      <c r="T32" s="3752"/>
      <c r="AD32" s="3752"/>
      <c r="AE32" s="3752"/>
      <c r="AF32" s="3752"/>
      <c r="AG32" s="3752"/>
      <c r="AH32" s="3752"/>
      <c r="AI32" s="3752"/>
    </row>
    <row r="33" spans="1:35" ht="10" customHeight="1">
      <c r="A33" s="3748"/>
      <c r="B33" s="3749"/>
      <c r="C33" s="3750"/>
      <c r="D33" s="3751"/>
      <c r="E33" s="3751"/>
      <c r="F33" s="3751"/>
      <c r="G33" s="3749"/>
      <c r="H33" s="3713"/>
      <c r="O33" s="3752"/>
      <c r="P33" s="3752"/>
      <c r="Q33" s="3752"/>
      <c r="R33" s="3752"/>
      <c r="S33" s="3752"/>
      <c r="T33" s="3752"/>
      <c r="AD33" s="3752"/>
      <c r="AE33" s="3752"/>
      <c r="AF33" s="3752"/>
      <c r="AG33" s="3752"/>
      <c r="AH33" s="3752"/>
      <c r="AI33" s="3752"/>
    </row>
    <row r="34" spans="1:35" ht="10" customHeight="1">
      <c r="A34" s="3748"/>
      <c r="B34" s="3749"/>
      <c r="C34" s="3753"/>
      <c r="D34" s="3751"/>
      <c r="E34" s="3751"/>
      <c r="F34" s="3751"/>
      <c r="G34" s="3749"/>
      <c r="H34" s="3713"/>
      <c r="N34" s="3752"/>
      <c r="O34" s="3752"/>
      <c r="P34" s="3752"/>
      <c r="Q34" s="3752"/>
      <c r="R34" s="3752"/>
      <c r="S34" s="3752"/>
      <c r="T34" s="3752"/>
      <c r="AC34" s="3752"/>
      <c r="AD34" s="3752"/>
      <c r="AE34" s="3752"/>
      <c r="AF34" s="3752"/>
      <c r="AG34" s="3752"/>
      <c r="AH34" s="3752"/>
      <c r="AI34" s="3752"/>
    </row>
    <row r="35" spans="1:35" ht="10" customHeight="1">
      <c r="A35" s="3748"/>
      <c r="B35" s="3749"/>
      <c r="C35" s="3750"/>
      <c r="D35" s="3751"/>
      <c r="E35" s="3751"/>
      <c r="F35" s="3751"/>
      <c r="G35" s="3749"/>
      <c r="H35" s="3713"/>
      <c r="O35" s="3752"/>
      <c r="P35" s="3752"/>
      <c r="Q35" s="3752"/>
      <c r="R35" s="3752"/>
      <c r="S35" s="3752"/>
      <c r="T35" s="3752"/>
      <c r="AD35" s="3752"/>
      <c r="AE35" s="3752"/>
      <c r="AF35" s="3752"/>
      <c r="AG35" s="3752"/>
      <c r="AH35" s="3752"/>
      <c r="AI35" s="3752"/>
    </row>
    <row r="36" spans="1:35" ht="10" customHeight="1">
      <c r="A36" s="3748"/>
      <c r="B36" s="3749"/>
      <c r="C36" s="3750"/>
      <c r="D36" s="3751"/>
      <c r="E36" s="3751"/>
      <c r="F36" s="3751"/>
      <c r="G36" s="3749"/>
      <c r="H36" s="3713"/>
      <c r="O36" s="3752"/>
      <c r="P36" s="3752"/>
      <c r="Q36" s="3752"/>
      <c r="R36" s="3752"/>
      <c r="S36" s="3752"/>
      <c r="T36" s="3752"/>
      <c r="AD36" s="3752"/>
      <c r="AE36" s="3752"/>
      <c r="AF36" s="3752"/>
      <c r="AG36" s="3752"/>
      <c r="AH36" s="3752"/>
      <c r="AI36" s="3752"/>
    </row>
    <row r="37" spans="1:35" ht="10" customHeight="1">
      <c r="A37" s="3748"/>
      <c r="B37" s="3749"/>
      <c r="C37" s="3750"/>
      <c r="D37" s="3751"/>
      <c r="E37" s="3751"/>
      <c r="F37" s="3751"/>
      <c r="G37" s="3749"/>
      <c r="H37" s="3713"/>
      <c r="O37" s="3752"/>
      <c r="P37" s="3752"/>
      <c r="Q37" s="3752"/>
      <c r="R37" s="3752"/>
      <c r="S37" s="3752"/>
      <c r="T37" s="3752"/>
      <c r="AD37" s="3752"/>
      <c r="AE37" s="3752"/>
      <c r="AF37" s="3752"/>
      <c r="AG37" s="3752"/>
      <c r="AH37" s="3752"/>
      <c r="AI37" s="3752"/>
    </row>
    <row r="38" spans="1:35" ht="10" customHeight="1">
      <c r="A38" s="3748"/>
      <c r="B38" s="3749"/>
      <c r="C38" s="3749"/>
      <c r="D38" s="3751"/>
      <c r="E38" s="3751"/>
      <c r="F38" s="3754"/>
      <c r="G38" s="3754"/>
      <c r="H38" s="3713"/>
      <c r="O38" s="3752"/>
      <c r="P38" s="3752"/>
      <c r="Q38" s="3752"/>
      <c r="R38" s="3752"/>
      <c r="S38" s="3752"/>
      <c r="T38" s="3752"/>
      <c r="AD38" s="3752"/>
      <c r="AE38" s="3752"/>
      <c r="AF38" s="3752"/>
      <c r="AG38" s="3752"/>
      <c r="AH38" s="3752"/>
      <c r="AI38" s="3752"/>
    </row>
    <row r="39" spans="1:35" ht="10" customHeight="1">
      <c r="A39" s="3748"/>
      <c r="B39" s="3749"/>
      <c r="C39" s="3750"/>
      <c r="D39" s="3751"/>
      <c r="E39" s="3751"/>
      <c r="F39" s="3749"/>
      <c r="G39" s="3749"/>
      <c r="H39" s="3713"/>
      <c r="N39" s="3752"/>
      <c r="O39" s="3752"/>
      <c r="P39" s="3752"/>
      <c r="Q39" s="3752"/>
      <c r="R39" s="3752"/>
      <c r="S39" s="3752"/>
      <c r="T39" s="3752"/>
      <c r="AC39" s="3752"/>
      <c r="AD39" s="3752"/>
      <c r="AE39" s="3752"/>
      <c r="AF39" s="3752"/>
      <c r="AG39" s="3752"/>
      <c r="AH39" s="3752"/>
      <c r="AI39" s="3752"/>
    </row>
    <row r="40" spans="1:35" ht="10" customHeight="1">
      <c r="A40" s="3748"/>
      <c r="B40" s="3749"/>
      <c r="C40" s="3751"/>
      <c r="D40" s="3751"/>
      <c r="E40" s="3751"/>
      <c r="F40" s="3751"/>
      <c r="G40" s="3751"/>
      <c r="H40" s="3713"/>
      <c r="N40" s="3752"/>
      <c r="O40" s="3752"/>
      <c r="P40" s="3752"/>
      <c r="Q40" s="3752"/>
      <c r="R40" s="3752"/>
      <c r="S40" s="3752"/>
      <c r="T40" s="3752"/>
      <c r="AC40" s="3752"/>
      <c r="AD40" s="3752"/>
      <c r="AE40" s="3752"/>
      <c r="AF40" s="3752"/>
      <c r="AG40" s="3752"/>
      <c r="AH40" s="3752"/>
      <c r="AI40" s="3752"/>
    </row>
    <row r="41" spans="1:35" ht="10" customHeight="1">
      <c r="A41" s="3748"/>
      <c r="B41" s="3749"/>
      <c r="C41" s="3751"/>
      <c r="D41" s="3751"/>
      <c r="E41" s="3751"/>
      <c r="F41" s="3755"/>
      <c r="G41" s="3751"/>
      <c r="H41" s="3713"/>
      <c r="N41" s="3752"/>
      <c r="O41" s="3752"/>
      <c r="P41" s="3752"/>
      <c r="Q41" s="3752"/>
      <c r="R41" s="3752"/>
      <c r="S41" s="3752"/>
      <c r="T41" s="3752"/>
      <c r="AC41" s="3752"/>
      <c r="AD41" s="3752"/>
      <c r="AE41" s="3752"/>
      <c r="AF41" s="3752"/>
      <c r="AG41" s="3752"/>
      <c r="AH41" s="3752"/>
      <c r="AI41" s="3752"/>
    </row>
    <row r="42" spans="1:35" ht="10" customHeight="1">
      <c r="A42" s="3748"/>
      <c r="B42" s="3749"/>
      <c r="C42" s="3753"/>
      <c r="D42" s="3751"/>
      <c r="E42" s="3751"/>
      <c r="F42" s="3751"/>
      <c r="G42" s="3751"/>
      <c r="H42" s="3713"/>
      <c r="N42" s="3752"/>
      <c r="O42" s="3752"/>
      <c r="P42" s="3752"/>
      <c r="Q42" s="3752"/>
      <c r="R42" s="3752"/>
      <c r="S42" s="3752"/>
      <c r="T42" s="3752"/>
      <c r="AC42" s="3752"/>
      <c r="AD42" s="3752"/>
      <c r="AE42" s="3752"/>
      <c r="AF42" s="3752"/>
      <c r="AG42" s="3752"/>
      <c r="AH42" s="3752"/>
      <c r="AI42" s="3752"/>
    </row>
    <row r="43" spans="1:35" ht="10" customHeight="1">
      <c r="A43" s="3748"/>
      <c r="B43" s="3749"/>
      <c r="C43" s="3753"/>
      <c r="D43" s="3751"/>
      <c r="E43" s="3751"/>
      <c r="F43" s="3751"/>
      <c r="G43" s="3751"/>
      <c r="H43" s="3713"/>
      <c r="N43" s="3752"/>
      <c r="O43" s="3752"/>
      <c r="P43" s="3752"/>
      <c r="Q43" s="3752"/>
      <c r="R43" s="3752"/>
      <c r="S43" s="3752"/>
      <c r="T43" s="3752"/>
      <c r="AC43" s="3752"/>
      <c r="AD43" s="3752"/>
      <c r="AE43" s="3752"/>
      <c r="AF43" s="3752"/>
      <c r="AG43" s="3752"/>
      <c r="AH43" s="3752"/>
      <c r="AI43" s="3752"/>
    </row>
    <row r="44" spans="1:35" ht="10" customHeight="1">
      <c r="A44" s="3748"/>
      <c r="B44" s="3749"/>
      <c r="C44" s="3753"/>
      <c r="D44" s="3751"/>
      <c r="E44" s="3751"/>
      <c r="F44" s="3751"/>
      <c r="G44" s="3751"/>
      <c r="H44" s="3713"/>
      <c r="N44" s="3752"/>
      <c r="O44" s="3752"/>
      <c r="P44" s="3752"/>
      <c r="Q44" s="3752"/>
      <c r="R44" s="3752"/>
      <c r="S44" s="3752"/>
      <c r="T44" s="3752"/>
      <c r="AC44" s="3752"/>
      <c r="AD44" s="3752"/>
      <c r="AE44" s="3752"/>
      <c r="AF44" s="3752"/>
      <c r="AG44" s="3752"/>
      <c r="AH44" s="3752"/>
      <c r="AI44" s="3752"/>
    </row>
    <row r="45" spans="1:35" ht="10" customHeight="1">
      <c r="A45" s="3748"/>
      <c r="B45" s="3749"/>
      <c r="C45" s="3753"/>
      <c r="D45" s="3751"/>
      <c r="E45" s="3751"/>
      <c r="F45" s="3751"/>
      <c r="G45" s="3751"/>
      <c r="H45" s="3713"/>
      <c r="N45" s="3752"/>
      <c r="O45" s="3752"/>
      <c r="P45" s="3752"/>
      <c r="Q45" s="3752"/>
      <c r="R45" s="3752"/>
      <c r="S45" s="3752"/>
      <c r="T45" s="3752"/>
      <c r="AC45" s="3752"/>
      <c r="AD45" s="3752"/>
      <c r="AE45" s="3752"/>
      <c r="AF45" s="3752"/>
      <c r="AG45" s="3752"/>
      <c r="AH45" s="3752"/>
      <c r="AI45" s="3752"/>
    </row>
    <row r="46" spans="1:35" ht="10" customHeight="1">
      <c r="A46" s="3748"/>
      <c r="B46" s="3749"/>
      <c r="C46" s="3751"/>
      <c r="D46" s="3751"/>
      <c r="E46" s="3751"/>
      <c r="F46" s="3751"/>
      <c r="G46" s="3751"/>
      <c r="H46" s="3713"/>
      <c r="N46" s="3752"/>
      <c r="O46" s="3752"/>
      <c r="P46" s="3752"/>
      <c r="Q46" s="3752"/>
      <c r="R46" s="3752"/>
      <c r="S46" s="3752"/>
      <c r="T46" s="3752"/>
      <c r="AC46" s="3752"/>
      <c r="AD46" s="3752"/>
      <c r="AE46" s="3752"/>
      <c r="AF46" s="3752"/>
      <c r="AG46" s="3752"/>
      <c r="AH46" s="3752"/>
      <c r="AI46" s="3752"/>
    </row>
    <row r="47" spans="1:35" ht="10" customHeight="1">
      <c r="A47" s="3748"/>
      <c r="B47" s="3749"/>
      <c r="C47" s="3753"/>
      <c r="D47" s="3751"/>
      <c r="E47" s="3751"/>
      <c r="F47" s="3751"/>
      <c r="G47" s="3751"/>
      <c r="H47" s="3713"/>
      <c r="N47" s="3752"/>
      <c r="O47" s="3752"/>
      <c r="P47" s="3752"/>
      <c r="Q47" s="3752"/>
      <c r="R47" s="3752"/>
      <c r="S47" s="3752"/>
      <c r="T47" s="3752"/>
      <c r="AC47" s="3752"/>
      <c r="AD47" s="3752"/>
      <c r="AE47" s="3752"/>
      <c r="AF47" s="3752"/>
      <c r="AG47" s="3752"/>
      <c r="AH47" s="3752"/>
      <c r="AI47" s="3752"/>
    </row>
    <row r="48" spans="1:35" ht="10" customHeight="1">
      <c r="A48" s="3748"/>
      <c r="B48" s="3749"/>
      <c r="C48" s="3753"/>
      <c r="D48" s="3751"/>
      <c r="E48" s="3751"/>
      <c r="F48" s="3751"/>
      <c r="G48" s="3751"/>
      <c r="H48" s="3713"/>
      <c r="N48" s="3752"/>
      <c r="O48" s="3752"/>
      <c r="P48" s="3752"/>
      <c r="Q48" s="3752"/>
      <c r="R48" s="3752"/>
      <c r="S48" s="3752"/>
      <c r="T48" s="3752"/>
      <c r="AC48" s="3752"/>
      <c r="AD48" s="3752"/>
      <c r="AE48" s="3752"/>
      <c r="AF48" s="3752"/>
      <c r="AG48" s="3752"/>
      <c r="AH48" s="3752"/>
      <c r="AI48" s="3752"/>
    </row>
    <row r="49" spans="1:36" ht="10" customHeight="1">
      <c r="A49" s="3748"/>
      <c r="B49" s="3749"/>
      <c r="C49" s="3753"/>
      <c r="D49" s="3751"/>
      <c r="E49" s="3751"/>
      <c r="F49" s="3751"/>
      <c r="G49" s="3751"/>
      <c r="H49" s="3713"/>
      <c r="N49" s="3752"/>
      <c r="O49" s="3752"/>
      <c r="P49" s="3752"/>
      <c r="Q49" s="3752"/>
      <c r="R49" s="3752"/>
      <c r="S49" s="3752"/>
      <c r="T49" s="3752"/>
      <c r="AC49" s="3752"/>
      <c r="AD49" s="3752"/>
      <c r="AE49" s="3752"/>
      <c r="AF49" s="3752"/>
      <c r="AG49" s="3752"/>
      <c r="AH49" s="3752"/>
      <c r="AI49" s="3752"/>
    </row>
    <row r="50" spans="1:36" ht="10" customHeight="1">
      <c r="A50" s="3748"/>
      <c r="B50" s="3749"/>
      <c r="C50" s="3753"/>
      <c r="D50" s="3751"/>
      <c r="E50" s="3751"/>
      <c r="F50" s="3751"/>
      <c r="G50" s="3751"/>
      <c r="H50" s="3713"/>
      <c r="N50" s="3752"/>
      <c r="O50" s="3752"/>
      <c r="P50" s="3752"/>
      <c r="Q50" s="3752"/>
      <c r="R50" s="3752"/>
      <c r="S50" s="3752"/>
      <c r="T50" s="3752"/>
      <c r="AC50" s="3752"/>
      <c r="AD50" s="3752"/>
      <c r="AE50" s="3752"/>
      <c r="AF50" s="3752"/>
      <c r="AG50" s="3752"/>
      <c r="AH50" s="3752"/>
      <c r="AI50" s="3752"/>
    </row>
    <row r="51" spans="1:36" ht="10" customHeight="1">
      <c r="A51" s="3748"/>
      <c r="B51" s="3749"/>
      <c r="C51" s="3753"/>
      <c r="D51" s="3751"/>
      <c r="E51" s="3751"/>
      <c r="F51" s="3751"/>
      <c r="G51" s="3751"/>
      <c r="H51" s="3713"/>
      <c r="N51" s="3752"/>
      <c r="O51" s="3752"/>
      <c r="P51" s="3752"/>
      <c r="Q51" s="3752"/>
      <c r="R51" s="3752"/>
      <c r="S51" s="3752"/>
      <c r="T51" s="3752"/>
      <c r="AC51" s="3752"/>
      <c r="AD51" s="3752"/>
      <c r="AE51" s="3752"/>
      <c r="AF51" s="3752"/>
      <c r="AG51" s="3752"/>
      <c r="AH51" s="3752"/>
      <c r="AI51" s="3752"/>
    </row>
    <row r="52" spans="1:36" ht="10" customHeight="1">
      <c r="A52" s="3748"/>
      <c r="B52" s="3749"/>
      <c r="C52" s="3753"/>
      <c r="D52" s="3751"/>
      <c r="E52" s="3751"/>
      <c r="F52" s="3751"/>
      <c r="G52" s="3751"/>
      <c r="H52" s="3713"/>
      <c r="N52" s="3752"/>
      <c r="O52" s="3752"/>
      <c r="P52" s="3752"/>
      <c r="Q52" s="3752"/>
      <c r="R52" s="3752"/>
      <c r="S52" s="3752"/>
      <c r="T52" s="3752"/>
      <c r="AC52" s="3752"/>
      <c r="AD52" s="3752"/>
      <c r="AE52" s="3752"/>
      <c r="AF52" s="3752"/>
      <c r="AG52" s="3752"/>
      <c r="AH52" s="3752"/>
      <c r="AI52" s="3752"/>
    </row>
    <row r="53" spans="1:36" ht="10" customHeight="1">
      <c r="A53" s="3748"/>
      <c r="B53" s="3749"/>
      <c r="C53" s="3753"/>
      <c r="D53" s="3751"/>
      <c r="E53" s="3751"/>
      <c r="F53" s="3751"/>
      <c r="G53" s="3751"/>
      <c r="H53" s="3713"/>
      <c r="N53" s="3752"/>
      <c r="O53" s="3752"/>
      <c r="P53" s="3752"/>
      <c r="Q53" s="3752"/>
      <c r="R53" s="3752"/>
      <c r="S53" s="3752"/>
      <c r="T53" s="3752"/>
      <c r="AC53" s="3752"/>
      <c r="AD53" s="3752"/>
      <c r="AE53" s="3752"/>
      <c r="AF53" s="3752"/>
      <c r="AG53" s="3752"/>
      <c r="AH53" s="3752"/>
      <c r="AI53" s="3752"/>
    </row>
    <row r="54" spans="1:36" ht="10" customHeight="1">
      <c r="A54" s="3748"/>
      <c r="B54" s="3749"/>
      <c r="C54" s="3753"/>
      <c r="D54" s="3751"/>
      <c r="E54" s="3751"/>
      <c r="F54" s="3751"/>
      <c r="G54" s="3751"/>
      <c r="H54" s="3713"/>
      <c r="N54" s="3752"/>
      <c r="O54" s="3752"/>
      <c r="P54" s="3752"/>
      <c r="Q54" s="3752"/>
      <c r="R54" s="3752"/>
      <c r="S54" s="3752"/>
      <c r="T54" s="3752"/>
      <c r="AC54" s="3752"/>
      <c r="AD54" s="3752"/>
      <c r="AE54" s="3752"/>
      <c r="AF54" s="3752"/>
      <c r="AG54" s="3752"/>
      <c r="AH54" s="3752"/>
      <c r="AI54" s="3752"/>
    </row>
    <row r="55" spans="1:36" ht="10" customHeight="1">
      <c r="A55" s="3748"/>
      <c r="B55" s="3749"/>
      <c r="C55" s="3753"/>
      <c r="D55" s="3751"/>
      <c r="E55" s="3751"/>
      <c r="F55" s="3751"/>
      <c r="G55" s="3751"/>
      <c r="H55" s="3713"/>
      <c r="N55" s="3752"/>
      <c r="O55" s="3752"/>
      <c r="P55" s="3752"/>
      <c r="Q55" s="3752"/>
      <c r="R55" s="3752"/>
      <c r="S55" s="3752"/>
      <c r="T55" s="3752"/>
      <c r="AC55" s="3752"/>
      <c r="AD55" s="3752"/>
      <c r="AE55" s="3752"/>
      <c r="AF55" s="3752"/>
      <c r="AG55" s="3752"/>
      <c r="AH55" s="3752"/>
      <c r="AI55" s="3752"/>
    </row>
    <row r="56" spans="1:36" ht="10" customHeight="1">
      <c r="A56" s="3748"/>
      <c r="B56" s="3749"/>
      <c r="C56" s="3751"/>
      <c r="D56" s="3751"/>
      <c r="E56" s="3751"/>
      <c r="F56" s="3751"/>
      <c r="G56" s="3751"/>
      <c r="H56" s="3713"/>
      <c r="N56" s="3752"/>
      <c r="O56" s="3752"/>
      <c r="P56" s="3752"/>
      <c r="Q56" s="3752"/>
      <c r="R56" s="3752"/>
      <c r="S56" s="3752"/>
      <c r="T56" s="3752"/>
      <c r="AC56" s="3752"/>
      <c r="AD56" s="3752"/>
      <c r="AE56" s="3752"/>
      <c r="AF56" s="3752"/>
      <c r="AG56" s="3752"/>
      <c r="AH56" s="3752"/>
      <c r="AI56" s="3752"/>
    </row>
    <row r="57" spans="1:36" ht="10" customHeight="1">
      <c r="A57" s="3748"/>
      <c r="B57" s="3749"/>
      <c r="C57" s="3753"/>
      <c r="D57" s="3751"/>
      <c r="E57" s="3751"/>
      <c r="F57" s="3751"/>
      <c r="G57" s="3751"/>
      <c r="H57" s="3713"/>
      <c r="N57" s="3752"/>
      <c r="O57" s="3752"/>
      <c r="P57" s="3752"/>
      <c r="Q57" s="3752"/>
      <c r="R57" s="3752"/>
      <c r="S57" s="3752"/>
      <c r="T57" s="3752"/>
      <c r="AC57" s="3752"/>
      <c r="AD57" s="3752"/>
      <c r="AE57" s="3752"/>
      <c r="AF57" s="3752"/>
      <c r="AG57" s="3752"/>
      <c r="AH57" s="3752"/>
      <c r="AI57" s="3752"/>
    </row>
    <row r="58" spans="1:36" ht="10" customHeight="1">
      <c r="A58" s="3748"/>
      <c r="B58" s="3749"/>
      <c r="C58" s="3751"/>
      <c r="D58" s="3751"/>
      <c r="E58" s="3751"/>
      <c r="F58" s="3751"/>
      <c r="G58" s="3751"/>
      <c r="H58" s="3713"/>
      <c r="N58" s="3752"/>
      <c r="O58" s="3752"/>
      <c r="P58" s="3752"/>
      <c r="Q58" s="3752"/>
      <c r="R58" s="3752"/>
      <c r="S58" s="3752"/>
      <c r="T58" s="3752"/>
      <c r="AC58" s="3752"/>
      <c r="AD58" s="3752"/>
      <c r="AE58" s="3752"/>
      <c r="AF58" s="3752"/>
      <c r="AG58" s="3752"/>
      <c r="AH58" s="3752"/>
      <c r="AI58" s="3752"/>
    </row>
    <row r="59" spans="1:36" ht="10" customHeight="1">
      <c r="A59" s="3748"/>
      <c r="B59" s="3749"/>
      <c r="C59" s="3753"/>
      <c r="D59" s="3751"/>
      <c r="E59" s="3751"/>
      <c r="F59" s="3751"/>
      <c r="G59" s="3749"/>
      <c r="H59" s="3713"/>
      <c r="N59" s="3752"/>
      <c r="O59" s="3752"/>
      <c r="P59" s="3752"/>
      <c r="Q59" s="3752"/>
      <c r="R59" s="3752"/>
      <c r="S59" s="3752"/>
      <c r="T59" s="3752"/>
      <c r="AC59" s="3752"/>
      <c r="AD59" s="3752"/>
      <c r="AE59" s="3752"/>
      <c r="AF59" s="3752"/>
      <c r="AG59" s="3752"/>
      <c r="AH59" s="3752"/>
      <c r="AI59" s="3752"/>
    </row>
    <row r="60" spans="1:36" ht="10" customHeight="1">
      <c r="A60" s="3748"/>
      <c r="B60" s="3749"/>
      <c r="C60" s="3751"/>
      <c r="D60" s="3751"/>
      <c r="E60" s="3751"/>
      <c r="F60" s="3751"/>
      <c r="G60" s="3751"/>
      <c r="H60" s="3713"/>
      <c r="N60" s="3752"/>
      <c r="O60" s="3752"/>
      <c r="P60" s="3752"/>
      <c r="Q60" s="3752"/>
      <c r="R60" s="3752"/>
      <c r="S60" s="3752"/>
      <c r="T60" s="3752"/>
      <c r="U60" s="3752"/>
      <c r="AC60" s="3752"/>
      <c r="AD60" s="3752"/>
      <c r="AE60" s="3752"/>
      <c r="AF60" s="3752"/>
      <c r="AG60" s="3752"/>
      <c r="AH60" s="3752"/>
      <c r="AI60" s="3752"/>
      <c r="AJ60" s="3752"/>
    </row>
    <row r="61" spans="1:36" ht="10" customHeight="1">
      <c r="A61" s="3748"/>
      <c r="B61" s="3749"/>
      <c r="C61" s="3751"/>
      <c r="D61" s="3751"/>
      <c r="E61" s="3751"/>
      <c r="F61" s="3751"/>
      <c r="G61" s="3751"/>
      <c r="H61" s="3713"/>
      <c r="N61" s="3752"/>
      <c r="O61" s="3752"/>
      <c r="P61" s="3752"/>
      <c r="Q61" s="3752"/>
      <c r="R61" s="3752"/>
      <c r="S61" s="3752"/>
      <c r="T61" s="3752"/>
      <c r="U61" s="3752"/>
      <c r="AC61" s="3752"/>
      <c r="AD61" s="3752"/>
      <c r="AE61" s="3752"/>
      <c r="AF61" s="3752"/>
      <c r="AG61" s="3752"/>
      <c r="AH61" s="3752"/>
      <c r="AI61" s="3752"/>
      <c r="AJ61" s="3752"/>
    </row>
    <row r="62" spans="1:36" ht="10" customHeight="1">
      <c r="A62" s="3748"/>
      <c r="B62" s="3756"/>
      <c r="C62" s="3753"/>
      <c r="D62" s="3751"/>
      <c r="E62" s="3751"/>
      <c r="F62" s="3751"/>
      <c r="G62" s="3751"/>
      <c r="H62" s="3713"/>
      <c r="N62" s="3752"/>
      <c r="O62" s="3752"/>
      <c r="P62" s="3752"/>
      <c r="Q62" s="3752"/>
      <c r="R62" s="3752"/>
      <c r="S62" s="3752"/>
      <c r="T62" s="3752"/>
      <c r="U62" s="3752"/>
      <c r="AC62" s="3752"/>
      <c r="AD62" s="3752"/>
      <c r="AE62" s="3752"/>
      <c r="AF62" s="3752"/>
      <c r="AG62" s="3752"/>
      <c r="AH62" s="3752"/>
      <c r="AI62" s="3752"/>
      <c r="AJ62" s="3752"/>
    </row>
    <row r="63" spans="1:36" ht="9" customHeight="1">
      <c r="A63" s="3748"/>
      <c r="B63" s="3749"/>
      <c r="C63" s="3753"/>
      <c r="D63" s="3751"/>
      <c r="E63" s="3751"/>
      <c r="F63" s="3751"/>
      <c r="G63" s="3751"/>
      <c r="H63" s="3713"/>
      <c r="N63" s="3752"/>
      <c r="O63" s="3752"/>
      <c r="P63" s="3752"/>
      <c r="Q63" s="3752"/>
      <c r="R63" s="3752"/>
      <c r="S63" s="3752"/>
      <c r="T63" s="3752"/>
      <c r="U63" s="3752"/>
      <c r="AC63" s="3752"/>
      <c r="AD63" s="3752"/>
      <c r="AE63" s="3752"/>
      <c r="AF63" s="3752"/>
      <c r="AG63" s="3752"/>
      <c r="AH63" s="3752"/>
      <c r="AI63" s="3752"/>
      <c r="AJ63" s="3752"/>
    </row>
    <row r="64" spans="1:36" ht="9" customHeight="1">
      <c r="A64" s="3748"/>
      <c r="B64" s="3749"/>
      <c r="C64" s="3751"/>
      <c r="D64" s="3751"/>
      <c r="E64" s="3751"/>
      <c r="F64" s="3751"/>
      <c r="G64" s="3751"/>
      <c r="H64" s="3713"/>
      <c r="N64" s="3752"/>
      <c r="O64" s="3752"/>
      <c r="P64" s="3752"/>
      <c r="Q64" s="3752"/>
      <c r="R64" s="3752"/>
      <c r="S64" s="3752"/>
      <c r="T64" s="3752"/>
      <c r="U64" s="3752"/>
      <c r="AC64" s="3752"/>
      <c r="AD64" s="3752"/>
      <c r="AE64" s="3752"/>
      <c r="AF64" s="3752"/>
      <c r="AG64" s="3752"/>
      <c r="AH64" s="3752"/>
      <c r="AI64" s="3752"/>
      <c r="AJ64" s="3752"/>
    </row>
    <row r="65" spans="1:36" ht="9" customHeight="1">
      <c r="A65" s="3748"/>
      <c r="B65" s="3749"/>
      <c r="C65" s="3751"/>
      <c r="D65" s="3751"/>
      <c r="E65" s="3751"/>
      <c r="F65" s="3751"/>
      <c r="G65" s="3751"/>
      <c r="H65" s="3713"/>
      <c r="N65" s="3752"/>
      <c r="O65" s="3752"/>
      <c r="P65" s="3752"/>
      <c r="Q65" s="3752"/>
      <c r="R65" s="3752"/>
      <c r="S65" s="3752"/>
      <c r="T65" s="3752"/>
      <c r="U65" s="3752"/>
      <c r="AC65" s="3752"/>
      <c r="AD65" s="3752"/>
      <c r="AE65" s="3752"/>
      <c r="AF65" s="3752"/>
      <c r="AG65" s="3752"/>
      <c r="AH65" s="3752"/>
      <c r="AI65" s="3752"/>
      <c r="AJ65" s="3752"/>
    </row>
    <row r="66" spans="1:36" ht="9" customHeight="1">
      <c r="A66" s="3748"/>
      <c r="B66" s="3749"/>
      <c r="C66" s="3751"/>
      <c r="D66" s="3751"/>
      <c r="E66" s="3751"/>
      <c r="F66" s="3751"/>
      <c r="G66" s="3751"/>
      <c r="H66" s="3713"/>
      <c r="N66" s="3752"/>
      <c r="O66" s="3752"/>
      <c r="P66" s="3752"/>
      <c r="Q66" s="3752"/>
      <c r="R66" s="3752"/>
      <c r="S66" s="3752"/>
      <c r="T66" s="3752"/>
      <c r="U66" s="3752"/>
      <c r="AC66" s="3752"/>
      <c r="AD66" s="3752"/>
      <c r="AE66" s="3752"/>
      <c r="AF66" s="3752"/>
      <c r="AG66" s="3752"/>
      <c r="AH66" s="3752"/>
      <c r="AI66" s="3752"/>
      <c r="AJ66" s="3752"/>
    </row>
    <row r="67" spans="1:36" ht="9" customHeight="1">
      <c r="A67" s="3748"/>
      <c r="B67" s="3749"/>
      <c r="C67" s="3751"/>
      <c r="D67" s="3751"/>
      <c r="E67" s="3751"/>
      <c r="F67" s="3751"/>
      <c r="G67" s="3751"/>
      <c r="H67" s="3713"/>
      <c r="N67" s="3752"/>
      <c r="O67" s="3752"/>
      <c r="P67" s="3752"/>
      <c r="Q67" s="3752"/>
      <c r="R67" s="3752"/>
      <c r="S67" s="3752"/>
      <c r="T67" s="3752"/>
      <c r="U67" s="3752"/>
      <c r="AC67" s="3752"/>
      <c r="AD67" s="3752"/>
      <c r="AE67" s="3752"/>
      <c r="AF67" s="3752"/>
      <c r="AG67" s="3752"/>
      <c r="AH67" s="3752"/>
      <c r="AI67" s="3752"/>
      <c r="AJ67" s="3752"/>
    </row>
    <row r="68" spans="1:36" ht="9" customHeight="1">
      <c r="A68" s="3748"/>
      <c r="B68" s="3749"/>
      <c r="C68" s="3751"/>
      <c r="D68" s="3751"/>
      <c r="E68" s="3751"/>
      <c r="F68" s="3751"/>
      <c r="G68" s="3751"/>
      <c r="H68" s="3713"/>
      <c r="N68" s="3752"/>
      <c r="O68" s="3752"/>
      <c r="P68" s="3752"/>
      <c r="Q68" s="3752"/>
      <c r="R68" s="3752"/>
      <c r="S68" s="3752"/>
      <c r="T68" s="3752"/>
      <c r="U68" s="3752"/>
      <c r="AC68" s="3752"/>
      <c r="AD68" s="3752"/>
      <c r="AE68" s="3752"/>
      <c r="AF68" s="3752"/>
      <c r="AG68" s="3752"/>
      <c r="AH68" s="3752"/>
      <c r="AI68" s="3752"/>
      <c r="AJ68" s="3752"/>
    </row>
    <row r="69" spans="1:36" ht="9" customHeight="1">
      <c r="A69" s="3748"/>
      <c r="B69" s="3749"/>
      <c r="C69" s="3751"/>
      <c r="D69" s="3751"/>
      <c r="E69" s="3751"/>
      <c r="F69" s="3751"/>
      <c r="G69" s="3751"/>
      <c r="H69" s="3713"/>
      <c r="N69" s="3752"/>
      <c r="O69" s="3752"/>
      <c r="P69" s="3752"/>
      <c r="Q69" s="3752"/>
      <c r="R69" s="3752"/>
      <c r="S69" s="3752"/>
      <c r="T69" s="3752"/>
      <c r="U69" s="3752"/>
      <c r="AC69" s="3752"/>
      <c r="AD69" s="3752"/>
      <c r="AE69" s="3752"/>
      <c r="AF69" s="3752"/>
      <c r="AG69" s="3752"/>
      <c r="AH69" s="3752"/>
      <c r="AI69" s="3752"/>
      <c r="AJ69" s="3752"/>
    </row>
    <row r="70" spans="1:36" ht="9" customHeight="1">
      <c r="A70" s="3748"/>
      <c r="B70" s="3749"/>
      <c r="C70" s="3751"/>
      <c r="D70" s="3751"/>
      <c r="E70" s="3751"/>
      <c r="F70" s="3751"/>
      <c r="G70" s="3751"/>
      <c r="H70" s="3713"/>
      <c r="N70" s="3752"/>
      <c r="O70" s="3752"/>
      <c r="P70" s="3752"/>
      <c r="Q70" s="3752"/>
      <c r="R70" s="3752"/>
      <c r="S70" s="3752"/>
      <c r="T70" s="3752"/>
      <c r="U70" s="3752"/>
      <c r="AC70" s="3752"/>
      <c r="AD70" s="3752"/>
      <c r="AE70" s="3752"/>
      <c r="AF70" s="3752"/>
      <c r="AG70" s="3752"/>
      <c r="AH70" s="3752"/>
      <c r="AI70" s="3752"/>
      <c r="AJ70" s="3752"/>
    </row>
    <row r="71" spans="1:36" ht="9" customHeight="1">
      <c r="A71" s="3748"/>
      <c r="B71" s="3749"/>
      <c r="C71" s="3751"/>
      <c r="D71" s="3751"/>
      <c r="E71" s="3751"/>
      <c r="F71" s="3751"/>
      <c r="G71" s="3751"/>
      <c r="H71" s="3713"/>
      <c r="N71" s="3752"/>
      <c r="O71" s="3752"/>
      <c r="P71" s="3752"/>
      <c r="Q71" s="3752"/>
      <c r="R71" s="3752"/>
      <c r="S71" s="3752"/>
      <c r="T71" s="3752"/>
      <c r="U71" s="3752"/>
      <c r="AC71" s="3752"/>
      <c r="AD71" s="3752"/>
      <c r="AE71" s="3752"/>
      <c r="AF71" s="3752"/>
      <c r="AG71" s="3752"/>
      <c r="AH71" s="3752"/>
      <c r="AI71" s="3752"/>
      <c r="AJ71" s="3752"/>
    </row>
    <row r="72" spans="1:36" ht="9" customHeight="1">
      <c r="A72" s="3748"/>
      <c r="B72" s="3749"/>
      <c r="C72" s="3751"/>
      <c r="D72" s="3751"/>
      <c r="E72" s="3751"/>
      <c r="F72" s="3751"/>
      <c r="G72" s="3751"/>
      <c r="H72" s="3713"/>
      <c r="N72" s="3752"/>
      <c r="O72" s="3752"/>
      <c r="P72" s="3752"/>
      <c r="Q72" s="3752"/>
      <c r="R72" s="3752"/>
      <c r="S72" s="3752"/>
      <c r="T72" s="3752"/>
      <c r="U72" s="3752"/>
      <c r="AC72" s="3752"/>
      <c r="AD72" s="3752"/>
      <c r="AE72" s="3752"/>
      <c r="AF72" s="3752"/>
      <c r="AG72" s="3752"/>
      <c r="AH72" s="3752"/>
      <c r="AI72" s="3752"/>
      <c r="AJ72" s="3752"/>
    </row>
    <row r="73" spans="1:36" ht="9" customHeight="1">
      <c r="A73" s="3748"/>
      <c r="B73" s="3749"/>
      <c r="C73" s="3751"/>
      <c r="D73" s="3751"/>
      <c r="E73" s="3751"/>
      <c r="F73" s="3751"/>
      <c r="G73" s="3751"/>
      <c r="H73" s="3713"/>
      <c r="N73" s="3752"/>
      <c r="O73" s="3752"/>
      <c r="P73" s="3752"/>
      <c r="Q73" s="3752"/>
      <c r="R73" s="3752"/>
      <c r="S73" s="3752"/>
      <c r="T73" s="3752"/>
      <c r="U73" s="3752"/>
      <c r="AC73" s="3752"/>
      <c r="AD73" s="3752"/>
      <c r="AE73" s="3752"/>
      <c r="AF73" s="3752"/>
      <c r="AG73" s="3752"/>
      <c r="AH73" s="3752"/>
      <c r="AI73" s="3752"/>
      <c r="AJ73" s="3752"/>
    </row>
    <row r="74" spans="1:36" ht="9" customHeight="1">
      <c r="A74" s="3748"/>
      <c r="B74" s="3749"/>
      <c r="C74" s="3751"/>
      <c r="D74" s="3751"/>
      <c r="E74" s="3751"/>
      <c r="F74" s="3751"/>
      <c r="G74" s="3751"/>
      <c r="H74" s="3713"/>
      <c r="N74" s="3752"/>
      <c r="O74" s="3752"/>
      <c r="P74" s="3752"/>
      <c r="Q74" s="3752"/>
      <c r="R74" s="3752"/>
      <c r="S74" s="3752"/>
      <c r="T74" s="3752"/>
      <c r="U74" s="3752"/>
      <c r="AC74" s="3752"/>
      <c r="AD74" s="3752"/>
      <c r="AE74" s="3752"/>
      <c r="AF74" s="3752"/>
      <c r="AG74" s="3752"/>
      <c r="AH74" s="3752"/>
      <c r="AI74" s="3752"/>
      <c r="AJ74" s="3752"/>
    </row>
    <row r="75" spans="1:36" ht="9" customHeight="1">
      <c r="A75" s="3748"/>
      <c r="B75" s="3749"/>
      <c r="C75" s="3751"/>
      <c r="D75" s="3751"/>
      <c r="E75" s="3751"/>
      <c r="F75" s="3751"/>
      <c r="G75" s="3751"/>
      <c r="H75" s="3713"/>
      <c r="N75" s="3752"/>
      <c r="O75" s="3752"/>
      <c r="P75" s="3752"/>
      <c r="Q75" s="3752"/>
      <c r="R75" s="3752"/>
      <c r="S75" s="3752"/>
      <c r="T75" s="3752"/>
      <c r="U75" s="3752"/>
      <c r="AC75" s="3752"/>
      <c r="AD75" s="3752"/>
      <c r="AE75" s="3752"/>
      <c r="AF75" s="3752"/>
      <c r="AG75" s="3752"/>
      <c r="AH75" s="3752"/>
      <c r="AI75" s="3752"/>
      <c r="AJ75" s="3752"/>
    </row>
    <row r="76" spans="1:36" ht="9" customHeight="1">
      <c r="A76" s="3748"/>
      <c r="B76" s="3749"/>
      <c r="C76" s="3751"/>
      <c r="D76" s="3751"/>
      <c r="E76" s="3751"/>
      <c r="F76" s="3751"/>
      <c r="G76" s="3751"/>
      <c r="H76" s="3713"/>
      <c r="N76" s="3752"/>
      <c r="O76" s="3752"/>
      <c r="P76" s="3752"/>
      <c r="Q76" s="3752"/>
      <c r="R76" s="3752"/>
      <c r="S76" s="3752"/>
      <c r="T76" s="3752"/>
      <c r="U76" s="3752"/>
      <c r="AC76" s="3752"/>
      <c r="AD76" s="3752"/>
      <c r="AE76" s="3752"/>
      <c r="AF76" s="3752"/>
      <c r="AG76" s="3752"/>
      <c r="AH76" s="3752"/>
      <c r="AI76" s="3752"/>
      <c r="AJ76" s="3752"/>
    </row>
    <row r="77" spans="1:36" ht="2.15" customHeight="1">
      <c r="A77" s="3748"/>
      <c r="B77" s="3712"/>
      <c r="C77" s="3757"/>
      <c r="D77" s="3757"/>
      <c r="E77" s="3757"/>
      <c r="F77" s="3757"/>
      <c r="G77" s="3757"/>
      <c r="H77" s="3713"/>
      <c r="N77" s="3752"/>
      <c r="O77" s="3752"/>
      <c r="P77" s="3752"/>
      <c r="Q77" s="3752"/>
      <c r="R77" s="3752"/>
      <c r="S77" s="3752"/>
      <c r="T77" s="3752"/>
      <c r="U77" s="3752"/>
      <c r="AC77" s="3752"/>
      <c r="AD77" s="3752"/>
      <c r="AE77" s="3752"/>
      <c r="AF77" s="3752"/>
      <c r="AG77" s="3752"/>
      <c r="AH77" s="3752"/>
      <c r="AI77" s="3752"/>
      <c r="AJ77" s="3752"/>
    </row>
    <row r="78" spans="1:36" ht="11.15" customHeight="1" thickBot="1">
      <c r="A78" s="3758"/>
      <c r="B78" s="3759"/>
      <c r="C78" s="3760"/>
      <c r="D78" s="3760"/>
      <c r="E78" s="3760"/>
      <c r="F78" s="3760"/>
      <c r="G78" s="3760"/>
      <c r="H78" s="3761"/>
      <c r="N78" s="3752"/>
      <c r="O78" s="3752"/>
      <c r="P78" s="3752"/>
      <c r="Q78" s="3752"/>
      <c r="R78" s="3752"/>
      <c r="S78" s="3752"/>
      <c r="T78" s="3752"/>
      <c r="U78" s="3752"/>
      <c r="AC78" s="3752"/>
      <c r="AD78" s="3752"/>
      <c r="AE78" s="3752"/>
      <c r="AF78" s="3752"/>
      <c r="AG78" s="3752"/>
      <c r="AH78" s="3752"/>
      <c r="AI78" s="3752"/>
      <c r="AJ78" s="3752"/>
    </row>
    <row r="79" spans="1:36" ht="14.15" customHeight="1">
      <c r="A79" s="3700"/>
      <c r="B79" s="3700"/>
      <c r="C79" s="3700"/>
      <c r="D79" s="3700"/>
      <c r="E79" s="3700"/>
      <c r="F79" s="3700"/>
      <c r="G79" s="3700"/>
      <c r="H79" s="3762" t="s">
        <v>195</v>
      </c>
    </row>
    <row r="80" spans="1:36" ht="9" customHeight="1">
      <c r="A80" s="3763"/>
      <c r="B80" s="3763"/>
      <c r="C80" s="3763"/>
      <c r="D80" s="3763"/>
      <c r="E80" s="3763"/>
      <c r="F80" s="3763"/>
      <c r="G80" s="3763"/>
      <c r="H80" s="3763"/>
    </row>
    <row r="81" spans="1:8" ht="9" customHeight="1">
      <c r="A81" s="3763"/>
      <c r="B81" s="3763"/>
      <c r="C81" s="3763"/>
      <c r="D81" s="3763"/>
      <c r="E81" s="3763"/>
      <c r="F81" s="3763"/>
      <c r="G81" s="3763"/>
      <c r="H81" s="3763"/>
    </row>
    <row r="82" spans="1:8" ht="9" customHeight="1">
      <c r="A82" s="3763"/>
      <c r="B82" s="3763"/>
      <c r="C82" s="3763"/>
      <c r="D82" s="3763"/>
      <c r="E82" s="3763"/>
      <c r="F82" s="3763"/>
      <c r="G82" s="3763"/>
      <c r="H82" s="3763"/>
    </row>
    <row r="83" spans="1:8" ht="9" customHeight="1">
      <c r="A83" s="3763"/>
      <c r="B83" s="3763"/>
      <c r="C83" s="3763"/>
      <c r="D83" s="3763"/>
      <c r="E83" s="3763"/>
      <c r="F83" s="3763"/>
      <c r="G83" s="3763"/>
      <c r="H83" s="3763"/>
    </row>
    <row r="84" spans="1:8" ht="9" customHeight="1">
      <c r="A84" s="3763"/>
      <c r="B84" s="3763"/>
      <c r="C84" s="3763"/>
      <c r="D84" s="3763"/>
      <c r="E84" s="3763"/>
      <c r="F84" s="3763"/>
      <c r="G84" s="3763"/>
      <c r="H84" s="3763"/>
    </row>
    <row r="85" spans="1:8" ht="9" customHeight="1">
      <c r="A85" s="3763"/>
      <c r="B85" s="3763"/>
      <c r="C85" s="3763"/>
      <c r="D85" s="3763"/>
      <c r="G85" s="3763"/>
      <c r="H85" s="3763"/>
    </row>
    <row r="86" spans="1:8" ht="9" customHeight="1">
      <c r="A86" s="3763"/>
      <c r="B86" s="3763"/>
      <c r="C86" s="3763"/>
      <c r="D86" s="3763"/>
      <c r="G86" s="3763"/>
      <c r="H86" s="3763"/>
    </row>
    <row r="87" spans="1:8" ht="9" customHeight="1">
      <c r="A87" s="3763"/>
      <c r="B87" s="3763"/>
      <c r="C87" s="3763"/>
      <c r="D87" s="3763"/>
      <c r="G87" s="3763"/>
      <c r="H87" s="3763"/>
    </row>
    <row r="88" spans="1:8" ht="9" customHeight="1">
      <c r="A88" s="3763"/>
      <c r="B88" s="3763"/>
      <c r="C88" s="3763"/>
      <c r="D88" s="3763"/>
      <c r="G88" s="3763"/>
      <c r="H88" s="3763"/>
    </row>
    <row r="89" spans="1:8" ht="9" customHeight="1">
      <c r="A89" s="3763"/>
      <c r="B89" s="3763"/>
      <c r="C89" s="3763"/>
      <c r="D89" s="3763"/>
      <c r="G89" s="3763"/>
      <c r="H89" s="3763"/>
    </row>
    <row r="90" spans="1:8" ht="9" customHeight="1">
      <c r="A90" s="3763"/>
      <c r="B90" s="3763"/>
      <c r="C90" s="3763"/>
      <c r="D90" s="3763"/>
      <c r="G90" s="3763"/>
      <c r="H90" s="3763"/>
    </row>
    <row r="91" spans="1:8" ht="9" customHeight="1">
      <c r="A91" s="3763"/>
      <c r="B91" s="3763"/>
      <c r="C91" s="3763"/>
      <c r="D91" s="3763"/>
      <c r="G91" s="3763"/>
      <c r="H91" s="3763"/>
    </row>
    <row r="92" spans="1:8" ht="9" customHeight="1">
      <c r="B92" s="3763"/>
      <c r="C92" s="3763"/>
      <c r="D92" s="3763"/>
    </row>
    <row r="93" spans="1:8" ht="9" customHeight="1">
      <c r="B93" s="3763"/>
      <c r="C93" s="3763"/>
      <c r="D93" s="3763"/>
      <c r="E93" s="3763"/>
      <c r="F93" s="3763"/>
    </row>
    <row r="94" spans="1:8" ht="9" customHeight="1">
      <c r="B94" s="3763"/>
      <c r="C94" s="3763"/>
      <c r="D94" s="3763"/>
      <c r="E94" s="3763"/>
      <c r="F94" s="3763"/>
      <c r="G94" s="3714"/>
      <c r="H94" s="3714"/>
    </row>
    <row r="95" spans="1:8" ht="9" customHeight="1">
      <c r="B95" s="3763"/>
      <c r="C95" s="3763"/>
      <c r="D95" s="3763"/>
      <c r="E95" s="3763"/>
      <c r="F95" s="3763"/>
      <c r="G95" s="3714"/>
      <c r="H95" s="3714"/>
    </row>
    <row r="96" spans="1:8" ht="9" customHeight="1">
      <c r="B96" s="3763"/>
      <c r="C96" s="3763"/>
      <c r="D96" s="3763"/>
      <c r="E96" s="3763"/>
      <c r="F96" s="3763"/>
      <c r="G96" s="3714"/>
      <c r="H96" s="3714"/>
    </row>
    <row r="97" spans="2:11" ht="9" customHeight="1">
      <c r="B97" s="3763"/>
      <c r="C97" s="3763"/>
      <c r="D97" s="3763"/>
      <c r="E97" s="3763"/>
      <c r="F97" s="3763"/>
      <c r="G97" s="3714"/>
      <c r="H97" s="3714"/>
    </row>
    <row r="98" spans="2:11" ht="9" customHeight="1">
      <c r="B98" s="3763"/>
      <c r="C98" s="3763"/>
      <c r="D98" s="3763"/>
      <c r="E98" s="3763"/>
      <c r="F98" s="3763"/>
      <c r="G98" s="3714"/>
      <c r="H98" s="3714"/>
    </row>
    <row r="99" spans="2:11">
      <c r="B99" s="3763"/>
      <c r="C99" s="3763"/>
      <c r="D99" s="3763"/>
      <c r="E99" s="3763"/>
      <c r="F99" s="3763"/>
      <c r="G99" s="3714"/>
      <c r="H99" s="3714"/>
    </row>
    <row r="100" spans="2:11">
      <c r="B100" s="3763"/>
      <c r="C100" s="3763"/>
      <c r="D100" s="3763"/>
      <c r="E100" s="3763"/>
      <c r="F100" s="3763"/>
      <c r="G100" s="3714"/>
      <c r="H100" s="3714"/>
    </row>
    <row r="101" spans="2:11">
      <c r="B101" s="3763"/>
      <c r="C101" s="3763"/>
      <c r="D101" s="3763"/>
      <c r="E101" s="3763"/>
      <c r="F101" s="3763"/>
    </row>
    <row r="102" spans="2:11">
      <c r="B102" s="3763"/>
      <c r="C102" s="3763"/>
      <c r="D102" s="3763"/>
      <c r="E102" s="3763"/>
      <c r="F102" s="3763"/>
      <c r="J102" s="3764"/>
      <c r="K102" s="3764"/>
    </row>
    <row r="103" spans="2:11">
      <c r="B103" s="3763"/>
      <c r="C103" s="3763"/>
      <c r="D103" s="3763"/>
      <c r="E103" s="3763"/>
      <c r="F103" s="3763"/>
      <c r="K103" s="3764"/>
    </row>
    <row r="104" spans="2:11">
      <c r="B104" s="3763"/>
      <c r="C104" s="3763"/>
      <c r="D104" s="3763"/>
      <c r="E104" s="3763"/>
      <c r="F104" s="3763"/>
      <c r="K104" s="3764"/>
    </row>
    <row r="105" spans="2:11">
      <c r="K105" s="3764"/>
    </row>
    <row r="106" spans="2:11">
      <c r="J106" s="3764"/>
      <c r="K106" s="3764"/>
    </row>
    <row r="107" spans="2:11">
      <c r="K107" s="3764"/>
    </row>
    <row r="108" spans="2:11">
      <c r="K108" s="3764"/>
    </row>
    <row r="109" spans="2:11">
      <c r="J109" s="3764"/>
      <c r="K109" s="3764"/>
    </row>
    <row r="110" spans="2:11">
      <c r="K110" s="3764"/>
    </row>
    <row r="111" spans="2:11">
      <c r="J111" s="3764"/>
      <c r="K111" s="3764"/>
    </row>
    <row r="112" spans="2:11">
      <c r="K112" s="3764"/>
    </row>
    <row r="156" spans="48:48">
      <c r="AV156" s="3765"/>
    </row>
    <row r="184" spans="41:46">
      <c r="AO184" s="3765"/>
      <c r="AT184" s="3765"/>
    </row>
    <row r="185" spans="41:46">
      <c r="AT185" s="3765"/>
    </row>
    <row r="188" spans="41:46">
      <c r="AO188" s="3765"/>
    </row>
  </sheetData>
  <printOptions horizontalCentered="1" gridLinesSet="0"/>
  <pageMargins left="0" right="0" top="0.45" bottom="0" header="0" footer="0"/>
  <pageSetup orientation="portrait" horizontalDpi="4294967292" verticalDpi="4294967292" r:id="rId1"/>
  <headerFooter alignWithMargins="0"/>
</worksheet>
</file>

<file path=xl/worksheets/sheet71.xml><?xml version="1.0" encoding="utf-8"?>
<worksheet xmlns="http://schemas.openxmlformats.org/spreadsheetml/2006/main" xmlns:r="http://schemas.openxmlformats.org/officeDocument/2006/relationships">
  <sheetPr>
    <tabColor rgb="FF92D050"/>
    <pageSetUpPr fitToPage="1"/>
  </sheetPr>
  <dimension ref="A1:X376"/>
  <sheetViews>
    <sheetView showGridLines="0" workbookViewId="0"/>
  </sheetViews>
  <sheetFormatPr defaultColWidth="9.81640625" defaultRowHeight="10.5"/>
  <cols>
    <col min="1" max="1" width="0.26953125" style="3766" customWidth="1"/>
    <col min="2" max="2" width="3.81640625" style="3766" customWidth="1"/>
    <col min="3" max="3" width="0.26953125" style="3766" customWidth="1"/>
    <col min="4" max="4" width="7.1796875" style="3766" customWidth="1"/>
    <col min="5" max="5" width="1.90625" style="3766" customWidth="1"/>
    <col min="6" max="6" width="55.1796875" style="3766" customWidth="1"/>
    <col min="7" max="7" width="0.26953125" style="3766" customWidth="1"/>
    <col min="8" max="8" width="9.6328125" style="3766" customWidth="1"/>
    <col min="9" max="9" width="0.26953125" style="3766" customWidth="1"/>
    <col min="10" max="10" width="8.7265625" style="3766" customWidth="1"/>
    <col min="11" max="11" width="1.08984375" style="3766" customWidth="1"/>
    <col min="12" max="12" width="5" style="3766" bestFit="1" customWidth="1"/>
    <col min="13" max="13" width="1.08984375" style="3766" customWidth="1"/>
    <col min="14" max="14" width="9.81640625" style="3766"/>
    <col min="15" max="15" width="1.08984375" style="3766" customWidth="1"/>
    <col min="16" max="16" width="9.81640625" style="3766"/>
    <col min="17" max="17" width="1.08984375" style="3766" customWidth="1"/>
    <col min="18" max="18" width="10.90625" style="3766" customWidth="1"/>
    <col min="19" max="19" width="1.08984375" style="3766" customWidth="1"/>
    <col min="20" max="20" width="9.81640625" style="3766"/>
    <col min="21" max="21" width="1.08984375" style="3766" customWidth="1"/>
    <col min="22" max="22" width="10.90625" style="3766" customWidth="1"/>
    <col min="23" max="23" width="1.08984375" style="3766" customWidth="1"/>
    <col min="24" max="24" width="4.36328125" style="3766" customWidth="1"/>
    <col min="25" max="25" width="1.08984375" style="3766" customWidth="1"/>
    <col min="26" max="26" width="9.81640625" style="3766"/>
    <col min="27" max="27" width="13.08984375" style="3766" customWidth="1"/>
    <col min="28" max="28" width="16.36328125" style="3766" customWidth="1"/>
    <col min="29" max="16384" width="9.81640625" style="3766"/>
  </cols>
  <sheetData>
    <row r="1" spans="1:24" ht="12.75" customHeight="1" thickBot="1">
      <c r="B1" s="3132" t="s">
        <v>1865</v>
      </c>
      <c r="C1" s="3767"/>
      <c r="D1" s="3767"/>
      <c r="E1" s="3767"/>
      <c r="F1" s="3767"/>
      <c r="L1" s="3768">
        <v>65</v>
      </c>
    </row>
    <row r="2" spans="1:24" ht="15.75" customHeight="1">
      <c r="A2" s="3769"/>
      <c r="B2" s="3770" t="s">
        <v>2651</v>
      </c>
      <c r="C2" s="3771"/>
      <c r="D2" s="3771"/>
      <c r="E2" s="3771"/>
      <c r="F2" s="3771"/>
      <c r="G2" s="3771"/>
      <c r="H2" s="3771"/>
      <c r="I2" s="3771"/>
      <c r="J2" s="3771"/>
      <c r="K2" s="3771"/>
      <c r="L2" s="3772"/>
    </row>
    <row r="3" spans="1:24" ht="14.25" customHeight="1">
      <c r="A3" s="3773"/>
      <c r="B3" s="3774" t="s">
        <v>808</v>
      </c>
      <c r="C3" s="3774"/>
      <c r="D3" s="3774"/>
      <c r="E3" s="3774"/>
      <c r="F3" s="3774"/>
      <c r="G3" s="3774"/>
      <c r="H3" s="3774"/>
      <c r="I3" s="3774"/>
      <c r="J3" s="3774"/>
      <c r="K3" s="3774"/>
      <c r="L3" s="3775"/>
    </row>
    <row r="4" spans="1:24" ht="11.25" customHeight="1">
      <c r="A4" s="3776"/>
      <c r="B4" s="3777"/>
      <c r="C4" s="3777"/>
      <c r="D4" s="3777"/>
      <c r="E4" s="3777"/>
      <c r="F4" s="3777"/>
      <c r="G4" s="3777"/>
      <c r="H4" s="3777"/>
      <c r="I4" s="3777"/>
      <c r="J4" s="3777"/>
      <c r="K4" s="3777"/>
      <c r="L4" s="3778"/>
    </row>
    <row r="5" spans="1:24" ht="11.25" customHeight="1">
      <c r="A5" s="3776"/>
      <c r="B5" s="3777"/>
      <c r="C5" s="3777"/>
      <c r="D5" s="3777" t="s">
        <v>2652</v>
      </c>
      <c r="E5" s="3777"/>
      <c r="F5" s="3777"/>
      <c r="G5" s="3777"/>
      <c r="H5" s="3777"/>
      <c r="I5" s="3777"/>
      <c r="J5" s="3777"/>
      <c r="K5" s="3777"/>
      <c r="L5" s="3778"/>
    </row>
    <row r="6" spans="1:24" ht="11.25" customHeight="1">
      <c r="A6" s="3776"/>
      <c r="B6" s="3777" t="s">
        <v>2653</v>
      </c>
      <c r="C6" s="3777"/>
      <c r="D6" s="3777"/>
      <c r="E6" s="3777"/>
      <c r="F6" s="3777"/>
      <c r="G6" s="3777"/>
      <c r="H6" s="3777"/>
      <c r="I6" s="3777"/>
      <c r="J6" s="3777"/>
      <c r="K6" s="3777"/>
      <c r="L6" s="3778"/>
    </row>
    <row r="7" spans="1:24" ht="11.25" customHeight="1">
      <c r="A7" s="3776"/>
      <c r="B7" s="3777" t="s">
        <v>2654</v>
      </c>
      <c r="C7" s="3777"/>
      <c r="D7" s="3777"/>
      <c r="E7" s="3777"/>
      <c r="F7" s="3777"/>
      <c r="G7" s="3777"/>
      <c r="H7" s="3777"/>
      <c r="I7" s="3777"/>
      <c r="J7" s="3777"/>
      <c r="K7" s="3777"/>
      <c r="L7" s="3778"/>
    </row>
    <row r="8" spans="1:24" ht="11.25" customHeight="1">
      <c r="A8" s="3776"/>
      <c r="B8" s="3777" t="s">
        <v>2655</v>
      </c>
      <c r="C8" s="3777"/>
      <c r="D8" s="3777"/>
      <c r="E8" s="3777"/>
      <c r="F8" s="3777"/>
      <c r="G8" s="3777"/>
      <c r="H8" s="3777"/>
      <c r="I8" s="3777"/>
      <c r="J8" s="3777"/>
      <c r="K8" s="3777"/>
      <c r="L8" s="3778"/>
    </row>
    <row r="9" spans="1:24" ht="11.25" customHeight="1">
      <c r="A9" s="3776"/>
      <c r="B9" s="3777" t="s">
        <v>2656</v>
      </c>
      <c r="C9" s="3777"/>
      <c r="D9" s="3777"/>
      <c r="E9" s="3777"/>
      <c r="F9" s="3777"/>
      <c r="G9" s="3777"/>
      <c r="H9" s="3777"/>
      <c r="I9" s="3777"/>
      <c r="J9" s="3777"/>
      <c r="K9" s="3777"/>
      <c r="L9" s="3778"/>
    </row>
    <row r="10" spans="1:24" ht="11.25" customHeight="1">
      <c r="A10" s="3776"/>
      <c r="B10" s="3777" t="s">
        <v>2657</v>
      </c>
      <c r="C10" s="3777"/>
      <c r="D10" s="3777"/>
      <c r="E10" s="3777"/>
      <c r="F10" s="3777"/>
      <c r="G10" s="3777"/>
      <c r="H10" s="3777"/>
      <c r="I10" s="3777"/>
      <c r="J10" s="3777"/>
      <c r="K10" s="3777"/>
      <c r="L10" s="3778"/>
    </row>
    <row r="11" spans="1:24" ht="11.25" customHeight="1">
      <c r="A11" s="3776"/>
      <c r="B11" s="3777"/>
      <c r="C11" s="3777"/>
      <c r="D11" s="3777"/>
      <c r="E11" s="3777"/>
      <c r="F11" s="3777"/>
      <c r="G11" s="3777"/>
      <c r="H11" s="3777"/>
      <c r="I11" s="3777"/>
      <c r="J11" s="3777"/>
      <c r="K11" s="3777"/>
      <c r="L11" s="3778"/>
    </row>
    <row r="12" spans="1:24" ht="11.25" customHeight="1">
      <c r="A12" s="3776"/>
      <c r="B12" s="3777"/>
      <c r="C12" s="3777"/>
      <c r="D12" s="3777" t="s">
        <v>2658</v>
      </c>
      <c r="E12" s="3777"/>
      <c r="F12" s="3777"/>
      <c r="G12" s="3777"/>
      <c r="H12" s="3777"/>
      <c r="I12" s="3777"/>
      <c r="J12" s="3777"/>
      <c r="K12" s="3777"/>
      <c r="L12" s="3778"/>
    </row>
    <row r="13" spans="1:24" ht="11.25" customHeight="1">
      <c r="A13" s="3776"/>
      <c r="B13" s="3777" t="s">
        <v>2659</v>
      </c>
      <c r="C13" s="3777"/>
      <c r="D13" s="3777"/>
      <c r="E13" s="3777"/>
      <c r="F13" s="3777"/>
      <c r="G13" s="3777"/>
      <c r="H13" s="3777"/>
      <c r="I13" s="3777"/>
      <c r="J13" s="3777"/>
      <c r="K13" s="3777"/>
      <c r="L13" s="3778"/>
    </row>
    <row r="14" spans="1:24" ht="11.25" customHeight="1">
      <c r="A14" s="3779"/>
      <c r="B14" s="3780"/>
      <c r="C14" s="3780"/>
      <c r="D14" s="3780"/>
      <c r="E14" s="3780"/>
      <c r="F14" s="3780"/>
      <c r="G14" s="3780"/>
      <c r="H14" s="3780"/>
      <c r="I14" s="3780"/>
      <c r="J14" s="3780"/>
      <c r="K14" s="3780"/>
      <c r="L14" s="3781"/>
    </row>
    <row r="15" spans="1:24" ht="11.25" customHeight="1">
      <c r="A15" s="3776"/>
      <c r="B15" s="3774" t="s">
        <v>704</v>
      </c>
      <c r="C15" s="3782"/>
      <c r="D15" s="3783" t="s">
        <v>509</v>
      </c>
      <c r="E15" s="3782"/>
      <c r="F15" s="3783" t="s">
        <v>9</v>
      </c>
      <c r="G15" s="3782"/>
      <c r="H15" s="3783" t="s">
        <v>2660</v>
      </c>
      <c r="I15" s="3782"/>
      <c r="J15" s="3783" t="s">
        <v>2661</v>
      </c>
      <c r="K15" s="3782"/>
      <c r="L15" s="3784" t="s">
        <v>704</v>
      </c>
      <c r="M15" s="3767"/>
      <c r="N15" s="3767"/>
      <c r="O15" s="3767"/>
      <c r="P15" s="3767"/>
      <c r="Q15" s="3767"/>
      <c r="R15" s="3767"/>
      <c r="S15" s="3767"/>
      <c r="T15" s="3767"/>
      <c r="U15" s="3767"/>
      <c r="V15" s="3767"/>
      <c r="W15" s="3767"/>
      <c r="X15" s="3767"/>
    </row>
    <row r="16" spans="1:24" ht="11.25" customHeight="1">
      <c r="A16" s="3776"/>
      <c r="B16" s="3774" t="s">
        <v>750</v>
      </c>
      <c r="C16" s="3782"/>
      <c r="D16" s="3783" t="s">
        <v>750</v>
      </c>
      <c r="E16" s="3782"/>
      <c r="F16" s="3783"/>
      <c r="G16" s="3782"/>
      <c r="H16" s="3783"/>
      <c r="I16" s="3782"/>
      <c r="J16" s="3783"/>
      <c r="K16" s="3782"/>
      <c r="L16" s="3784" t="s">
        <v>750</v>
      </c>
      <c r="M16" s="3767"/>
      <c r="N16" s="3767"/>
      <c r="O16" s="3767"/>
      <c r="P16" s="3767"/>
      <c r="Q16" s="3767"/>
      <c r="R16" s="3767"/>
      <c r="S16" s="3767"/>
      <c r="T16" s="3767"/>
      <c r="U16" s="3767"/>
      <c r="V16" s="3767"/>
      <c r="W16" s="3767"/>
      <c r="X16" s="3767"/>
    </row>
    <row r="17" spans="1:24" ht="11.25" customHeight="1">
      <c r="A17" s="3779"/>
      <c r="B17" s="3785"/>
      <c r="C17" s="3786"/>
      <c r="D17" s="3785" t="s">
        <v>756</v>
      </c>
      <c r="E17" s="3786"/>
      <c r="F17" s="3785" t="s">
        <v>757</v>
      </c>
      <c r="G17" s="3786"/>
      <c r="H17" s="3785" t="s">
        <v>640</v>
      </c>
      <c r="I17" s="3786"/>
      <c r="J17" s="3785" t="s">
        <v>641</v>
      </c>
      <c r="K17" s="3786"/>
      <c r="L17" s="3787"/>
      <c r="M17" s="3767"/>
      <c r="N17" s="3767"/>
      <c r="O17" s="3767"/>
      <c r="P17" s="3767"/>
      <c r="Q17" s="3767"/>
      <c r="R17" s="3767"/>
      <c r="S17" s="3767"/>
      <c r="T17" s="3767"/>
      <c r="U17" s="3767"/>
      <c r="V17" s="3767"/>
      <c r="W17" s="3767"/>
      <c r="X17" s="3767"/>
    </row>
    <row r="18" spans="1:24" ht="11.25" customHeight="1">
      <c r="A18" s="3776"/>
      <c r="B18" s="3788">
        <v>1</v>
      </c>
      <c r="C18" s="3789"/>
      <c r="D18" s="3788"/>
      <c r="E18" s="3789"/>
      <c r="F18" s="3785"/>
      <c r="G18" s="3789"/>
      <c r="H18" s="3790"/>
      <c r="I18" s="3791"/>
      <c r="J18" s="3790"/>
      <c r="K18" s="3789"/>
      <c r="L18" s="3792">
        <v>1</v>
      </c>
      <c r="M18" s="3767"/>
      <c r="N18" s="3767"/>
      <c r="O18" s="3767"/>
      <c r="P18" s="3767"/>
      <c r="Q18" s="3767"/>
      <c r="R18" s="3767"/>
      <c r="S18" s="3767"/>
      <c r="T18" s="3767"/>
      <c r="U18" s="3767"/>
      <c r="V18" s="3767"/>
      <c r="W18" s="3767"/>
      <c r="X18" s="3767"/>
    </row>
    <row r="19" spans="1:24" ht="11.25" customHeight="1">
      <c r="A19" s="3776"/>
      <c r="B19" s="3788">
        <f>B18+1</f>
        <v>2</v>
      </c>
      <c r="C19" s="3789"/>
      <c r="D19" s="3788"/>
      <c r="E19" s="3789"/>
      <c r="F19" s="3793"/>
      <c r="G19" s="3789"/>
      <c r="H19" s="3790"/>
      <c r="I19" s="3791"/>
      <c r="J19" s="3794"/>
      <c r="K19" s="3789"/>
      <c r="L19" s="3792">
        <f>L18+1</f>
        <v>2</v>
      </c>
      <c r="M19" s="3767"/>
      <c r="N19" s="3767"/>
      <c r="O19" s="3767"/>
      <c r="P19" s="3767"/>
      <c r="Q19" s="3767"/>
      <c r="R19" s="3767"/>
      <c r="S19" s="3767"/>
      <c r="T19" s="3767"/>
      <c r="U19" s="3767"/>
      <c r="V19" s="3767"/>
      <c r="W19" s="3767"/>
      <c r="X19" s="3767"/>
    </row>
    <row r="20" spans="1:24" ht="11.25" customHeight="1">
      <c r="A20" s="3776"/>
      <c r="B20" s="3795"/>
      <c r="C20" s="3796"/>
      <c r="D20" s="3797">
        <v>606</v>
      </c>
      <c r="E20" s="3796"/>
      <c r="F20" s="3798" t="s">
        <v>2662</v>
      </c>
      <c r="G20" s="3796"/>
      <c r="H20" s="3799"/>
      <c r="I20" s="3800"/>
      <c r="J20" s="3801"/>
      <c r="K20" s="3796"/>
      <c r="L20" s="3802"/>
      <c r="M20" s="3767"/>
      <c r="N20" s="3767"/>
      <c r="O20" s="3767"/>
      <c r="P20" s="3767"/>
      <c r="Q20" s="3767"/>
      <c r="R20" s="3767"/>
      <c r="S20" s="3767"/>
      <c r="T20" s="3767"/>
      <c r="U20" s="3767"/>
      <c r="V20" s="3767"/>
      <c r="W20" s="3767"/>
      <c r="X20" s="3767"/>
    </row>
    <row r="21" spans="1:24" ht="11.25" customHeight="1">
      <c r="A21" s="3776"/>
      <c r="B21" s="3803">
        <f>B19+1</f>
        <v>3</v>
      </c>
      <c r="C21" s="3804"/>
      <c r="D21" s="3805"/>
      <c r="E21" s="3804"/>
      <c r="F21" s="3806" t="s">
        <v>2663</v>
      </c>
      <c r="G21" s="3804"/>
      <c r="H21" s="3226">
        <v>0</v>
      </c>
      <c r="I21" s="3807"/>
      <c r="J21" s="3808">
        <v>24084</v>
      </c>
      <c r="K21" s="3804"/>
      <c r="L21" s="3809">
        <f>L19+1</f>
        <v>3</v>
      </c>
      <c r="M21" s="3767"/>
      <c r="N21" s="3767"/>
      <c r="O21" s="3767"/>
      <c r="P21" s="3767"/>
      <c r="Q21" s="3767"/>
      <c r="R21" s="3767"/>
      <c r="S21" s="3767"/>
      <c r="T21" s="3767"/>
      <c r="U21" s="3767"/>
      <c r="V21" s="3767"/>
      <c r="W21" s="3767"/>
      <c r="X21" s="3767"/>
    </row>
    <row r="22" spans="1:24" ht="11.25" customHeight="1">
      <c r="A22" s="3776"/>
      <c r="B22" s="3810"/>
      <c r="C22" s="3789"/>
      <c r="D22" s="3788"/>
      <c r="E22" s="3789"/>
      <c r="F22" s="3811" t="s">
        <v>2664</v>
      </c>
      <c r="G22" s="3789"/>
      <c r="H22" s="3812"/>
      <c r="I22" s="3813"/>
      <c r="J22" s="3814"/>
      <c r="K22" s="3789"/>
      <c r="L22" s="3792"/>
      <c r="M22" s="3767"/>
      <c r="N22" s="3767"/>
      <c r="O22" s="3767"/>
      <c r="P22" s="3767"/>
      <c r="Q22" s="3767"/>
      <c r="R22" s="3767"/>
      <c r="S22" s="3767"/>
      <c r="T22" s="3767"/>
      <c r="U22" s="3767"/>
      <c r="V22" s="3767"/>
      <c r="W22" s="3767"/>
      <c r="X22" s="3767"/>
    </row>
    <row r="23" spans="1:24" ht="11.25" customHeight="1">
      <c r="A23" s="3776"/>
      <c r="B23" s="3795">
        <f>B21+1</f>
        <v>4</v>
      </c>
      <c r="C23" s="3796"/>
      <c r="D23" s="3797">
        <v>616</v>
      </c>
      <c r="E23" s="3796"/>
      <c r="F23" s="3815" t="s">
        <v>2665</v>
      </c>
      <c r="G23" s="3796"/>
      <c r="H23" s="3816">
        <v>11090</v>
      </c>
      <c r="I23" s="3800"/>
      <c r="J23" s="3817">
        <v>0</v>
      </c>
      <c r="K23" s="3796"/>
      <c r="L23" s="3802">
        <f>L21+1</f>
        <v>4</v>
      </c>
      <c r="N23" s="3767"/>
      <c r="P23" s="3767"/>
      <c r="R23" s="3767"/>
      <c r="T23" s="3767"/>
      <c r="V23" s="3767"/>
      <c r="X23" s="3767"/>
    </row>
    <row r="24" spans="1:24" ht="11.25" customHeight="1">
      <c r="A24" s="3776"/>
      <c r="B24" s="3810"/>
      <c r="C24" s="3789"/>
      <c r="D24" s="3788"/>
      <c r="E24" s="3789"/>
      <c r="F24" s="3811" t="s">
        <v>2666</v>
      </c>
      <c r="G24" s="3789"/>
      <c r="H24" s="3812"/>
      <c r="I24" s="3813"/>
      <c r="J24" s="3814"/>
      <c r="K24" s="3789"/>
      <c r="L24" s="3792"/>
      <c r="N24" s="3767"/>
      <c r="P24" s="3767"/>
      <c r="R24" s="3767"/>
      <c r="T24" s="3767"/>
      <c r="V24" s="3767"/>
      <c r="X24" s="3767"/>
    </row>
    <row r="25" spans="1:24" ht="11.25" customHeight="1">
      <c r="A25" s="3776"/>
      <c r="B25" s="3810">
        <f>B23+1</f>
        <v>5</v>
      </c>
      <c r="C25" s="3789"/>
      <c r="D25" s="3818"/>
      <c r="E25" s="3819"/>
      <c r="F25" s="3820"/>
      <c r="G25" s="3819"/>
      <c r="H25" s="3821"/>
      <c r="I25" s="3822"/>
      <c r="J25" s="3823"/>
      <c r="K25" s="3789"/>
      <c r="L25" s="3792">
        <f>L23+1</f>
        <v>5</v>
      </c>
      <c r="N25" s="3767"/>
      <c r="P25" s="3767"/>
      <c r="R25" s="3767"/>
      <c r="T25" s="3767"/>
      <c r="V25" s="3767"/>
      <c r="X25" s="3767"/>
    </row>
    <row r="26" spans="1:24" ht="11.25" customHeight="1">
      <c r="A26" s="3776"/>
      <c r="B26" s="3795"/>
      <c r="C26" s="3796"/>
      <c r="D26" s="3795">
        <v>620</v>
      </c>
      <c r="E26" s="3796"/>
      <c r="F26" s="3824" t="s">
        <v>2667</v>
      </c>
      <c r="G26" s="3796"/>
      <c r="H26" s="3825"/>
      <c r="I26" s="3800"/>
      <c r="J26" s="3826"/>
      <c r="K26" s="3796"/>
      <c r="L26" s="3802"/>
      <c r="M26" s="3767"/>
      <c r="N26" s="3767"/>
      <c r="O26" s="3767"/>
      <c r="P26" s="3767"/>
      <c r="Q26" s="3767"/>
      <c r="R26" s="3767"/>
      <c r="S26" s="3767"/>
      <c r="T26" s="3767"/>
      <c r="U26" s="3767"/>
      <c r="V26" s="3767"/>
      <c r="W26" s="3767"/>
      <c r="X26" s="3767"/>
    </row>
    <row r="27" spans="1:24" ht="11.25" customHeight="1">
      <c r="A27" s="3776"/>
      <c r="B27" s="3810">
        <v>6</v>
      </c>
      <c r="C27" s="3789"/>
      <c r="D27" s="3788"/>
      <c r="E27" s="3789"/>
      <c r="F27" s="3811" t="s">
        <v>2668</v>
      </c>
      <c r="G27" s="3789"/>
      <c r="H27" s="3537">
        <v>47</v>
      </c>
      <c r="I27" s="3813"/>
      <c r="J27" s="3219">
        <v>0</v>
      </c>
      <c r="K27" s="3789"/>
      <c r="L27" s="3792">
        <v>6</v>
      </c>
      <c r="M27" s="3767"/>
      <c r="N27" s="3767"/>
      <c r="O27" s="3767"/>
      <c r="P27" s="3767"/>
      <c r="Q27" s="3767"/>
      <c r="R27" s="3767"/>
      <c r="S27" s="3767"/>
      <c r="T27" s="3767"/>
      <c r="U27" s="3767"/>
      <c r="V27" s="3767"/>
      <c r="W27" s="3767"/>
      <c r="X27" s="3767"/>
    </row>
    <row r="28" spans="1:24" ht="11.25" customHeight="1">
      <c r="A28" s="3776"/>
      <c r="B28" s="3810">
        <f>B27+1</f>
        <v>7</v>
      </c>
      <c r="C28" s="3789"/>
      <c r="D28" s="3788"/>
      <c r="E28" s="3789"/>
      <c r="F28" s="3811"/>
      <c r="G28" s="3789"/>
      <c r="H28" s="3812"/>
      <c r="I28" s="3813"/>
      <c r="J28" s="3814"/>
      <c r="K28" s="3789"/>
      <c r="L28" s="3792">
        <f>L27+1</f>
        <v>7</v>
      </c>
      <c r="N28" s="3767"/>
      <c r="P28" s="3767"/>
      <c r="R28" s="3767"/>
      <c r="T28" s="3767"/>
      <c r="V28" s="3767"/>
      <c r="X28" s="3767"/>
    </row>
    <row r="29" spans="1:24" ht="11.25" customHeight="1">
      <c r="A29" s="3776"/>
      <c r="B29" s="3810">
        <f t="shared" ref="B29:B50" si="0">B28+1</f>
        <v>8</v>
      </c>
      <c r="C29" s="3789"/>
      <c r="D29" s="3818"/>
      <c r="E29" s="3819"/>
      <c r="F29" s="3827"/>
      <c r="G29" s="3819"/>
      <c r="H29" s="3821"/>
      <c r="I29" s="3813"/>
      <c r="J29" s="3814"/>
      <c r="K29" s="3789"/>
      <c r="L29" s="3792">
        <f t="shared" ref="L29:L50" si="1">L28+1</f>
        <v>8</v>
      </c>
      <c r="N29" s="3767"/>
      <c r="P29" s="3767"/>
      <c r="R29" s="3767"/>
      <c r="T29" s="3767"/>
      <c r="V29" s="3767"/>
      <c r="X29" s="3767"/>
    </row>
    <row r="30" spans="1:24" ht="11.25" customHeight="1">
      <c r="A30" s="3776"/>
      <c r="B30" s="3795"/>
      <c r="C30" s="3796"/>
      <c r="D30" s="3797"/>
      <c r="E30" s="3796"/>
      <c r="F30" s="3798"/>
      <c r="G30" s="3796"/>
      <c r="H30" s="3825"/>
      <c r="I30" s="3800"/>
      <c r="J30" s="3826"/>
      <c r="K30" s="3796"/>
      <c r="L30" s="3802"/>
      <c r="N30" s="3767"/>
      <c r="P30" s="3767"/>
      <c r="R30" s="3767"/>
      <c r="T30" s="3767"/>
      <c r="V30" s="3767"/>
      <c r="X30" s="3767"/>
    </row>
    <row r="31" spans="1:24" ht="11.25" customHeight="1">
      <c r="A31" s="3776"/>
      <c r="B31" s="3788">
        <v>9</v>
      </c>
      <c r="C31" s="3789"/>
      <c r="D31" s="3788"/>
      <c r="E31" s="3789"/>
      <c r="F31" s="3828"/>
      <c r="G31" s="3789"/>
      <c r="H31" s="3537"/>
      <c r="I31" s="3813"/>
      <c r="J31" s="3814"/>
      <c r="K31" s="3789"/>
      <c r="L31" s="3792">
        <v>9</v>
      </c>
      <c r="N31" s="3767"/>
      <c r="P31" s="3767"/>
      <c r="R31" s="3767"/>
      <c r="T31" s="3767"/>
      <c r="V31" s="3767"/>
      <c r="X31" s="3767"/>
    </row>
    <row r="32" spans="1:24" ht="11.25" customHeight="1">
      <c r="A32" s="3776"/>
      <c r="B32" s="3788">
        <f>B31+1</f>
        <v>10</v>
      </c>
      <c r="C32" s="3789"/>
      <c r="D32" s="3829"/>
      <c r="E32" s="3819"/>
      <c r="F32" s="3820"/>
      <c r="G32" s="3819"/>
      <c r="H32" s="3830"/>
      <c r="I32" s="3822"/>
      <c r="J32" s="3823"/>
      <c r="K32" s="3789"/>
      <c r="L32" s="3792">
        <f>L31+1</f>
        <v>10</v>
      </c>
    </row>
    <row r="33" spans="1:24" ht="11.25" customHeight="1">
      <c r="A33" s="3776"/>
      <c r="B33" s="3788">
        <f t="shared" si="0"/>
        <v>11</v>
      </c>
      <c r="C33" s="3789"/>
      <c r="D33" s="3797"/>
      <c r="E33" s="3819"/>
      <c r="F33" s="3820"/>
      <c r="G33" s="3796"/>
      <c r="H33" s="3816"/>
      <c r="I33" s="3800"/>
      <c r="J33" s="3826"/>
      <c r="K33" s="3789"/>
      <c r="L33" s="3792">
        <f t="shared" si="1"/>
        <v>11</v>
      </c>
      <c r="N33" s="3831"/>
    </row>
    <row r="34" spans="1:24" ht="11.25" customHeight="1">
      <c r="A34" s="3776"/>
      <c r="B34" s="3788">
        <f t="shared" si="0"/>
        <v>12</v>
      </c>
      <c r="C34" s="3804"/>
      <c r="D34" s="3797"/>
      <c r="E34" s="3819"/>
      <c r="F34" s="3820"/>
      <c r="G34" s="3796"/>
      <c r="H34" s="3825"/>
      <c r="I34" s="3800"/>
      <c r="J34" s="3826"/>
      <c r="K34" s="3819"/>
      <c r="L34" s="3792">
        <f t="shared" si="1"/>
        <v>12</v>
      </c>
      <c r="N34" s="3831"/>
    </row>
    <row r="35" spans="1:24" ht="11.25" customHeight="1">
      <c r="A35" s="3776"/>
      <c r="B35" s="3788">
        <f t="shared" si="0"/>
        <v>13</v>
      </c>
      <c r="C35" s="3804"/>
      <c r="D35" s="3797"/>
      <c r="E35" s="3819"/>
      <c r="F35" s="3820"/>
      <c r="G35" s="3796"/>
      <c r="H35" s="3825"/>
      <c r="I35" s="3800"/>
      <c r="J35" s="3826"/>
      <c r="K35" s="3819"/>
      <c r="L35" s="3832">
        <f t="shared" si="1"/>
        <v>13</v>
      </c>
      <c r="N35" s="3831"/>
    </row>
    <row r="36" spans="1:24" ht="11.25" customHeight="1">
      <c r="A36" s="3776"/>
      <c r="B36" s="3788">
        <f t="shared" si="0"/>
        <v>14</v>
      </c>
      <c r="C36" s="3789"/>
      <c r="D36" s="3795"/>
      <c r="E36" s="3819"/>
      <c r="F36" s="3820"/>
      <c r="G36" s="3796"/>
      <c r="H36" s="3833"/>
      <c r="I36" s="3800"/>
      <c r="J36" s="3801"/>
      <c r="K36" s="3828"/>
      <c r="L36" s="3792">
        <f t="shared" si="1"/>
        <v>14</v>
      </c>
      <c r="N36" s="3834"/>
    </row>
    <row r="37" spans="1:24" ht="11.25" customHeight="1">
      <c r="A37" s="3776"/>
      <c r="B37" s="3788">
        <f t="shared" si="0"/>
        <v>15</v>
      </c>
      <c r="C37" s="3789"/>
      <c r="D37" s="3795"/>
      <c r="E37" s="3819"/>
      <c r="F37" s="3820"/>
      <c r="G37" s="3796"/>
      <c r="H37" s="3833"/>
      <c r="I37" s="3800"/>
      <c r="J37" s="3801"/>
      <c r="K37" s="3828"/>
      <c r="L37" s="3792">
        <f t="shared" si="1"/>
        <v>15</v>
      </c>
      <c r="N37" s="3835"/>
    </row>
    <row r="38" spans="1:24" ht="11.25" customHeight="1">
      <c r="A38" s="3776"/>
      <c r="B38" s="3810">
        <f t="shared" si="0"/>
        <v>16</v>
      </c>
      <c r="C38" s="3828"/>
      <c r="D38" s="3795"/>
      <c r="E38" s="3819"/>
      <c r="F38" s="3820"/>
      <c r="G38" s="3796"/>
      <c r="H38" s="3833"/>
      <c r="I38" s="3800"/>
      <c r="J38" s="3801"/>
      <c r="K38" s="3828"/>
      <c r="L38" s="3792">
        <f t="shared" si="1"/>
        <v>16</v>
      </c>
    </row>
    <row r="39" spans="1:24" ht="11.25" customHeight="1">
      <c r="A39" s="3776"/>
      <c r="B39" s="3810">
        <f t="shared" si="0"/>
        <v>17</v>
      </c>
      <c r="C39" s="3828"/>
      <c r="D39" s="3795"/>
      <c r="E39" s="3819"/>
      <c r="F39" s="3820"/>
      <c r="G39" s="3796"/>
      <c r="H39" s="3833"/>
      <c r="I39" s="3800"/>
      <c r="J39" s="3801"/>
      <c r="K39" s="3828"/>
      <c r="L39" s="3792">
        <f t="shared" si="1"/>
        <v>17</v>
      </c>
    </row>
    <row r="40" spans="1:24" ht="11.25" customHeight="1">
      <c r="A40" s="3776"/>
      <c r="B40" s="3818">
        <f t="shared" si="0"/>
        <v>18</v>
      </c>
      <c r="C40" s="3836"/>
      <c r="D40" s="3795"/>
      <c r="E40" s="3819"/>
      <c r="F40" s="3820"/>
      <c r="G40" s="3796"/>
      <c r="H40" s="3833"/>
      <c r="I40" s="3800"/>
      <c r="J40" s="3801"/>
      <c r="K40" s="3837"/>
      <c r="L40" s="3832">
        <f t="shared" si="1"/>
        <v>18</v>
      </c>
    </row>
    <row r="41" spans="1:24" ht="11.25" customHeight="1">
      <c r="A41" s="3776"/>
      <c r="B41" s="3788">
        <f t="shared" si="0"/>
        <v>19</v>
      </c>
      <c r="C41" s="3789"/>
      <c r="D41" s="3795"/>
      <c r="E41" s="3819"/>
      <c r="F41" s="3820"/>
      <c r="G41" s="3796"/>
      <c r="H41" s="3833"/>
      <c r="I41" s="3800"/>
      <c r="J41" s="3801"/>
      <c r="K41" s="3828"/>
      <c r="L41" s="3792">
        <f t="shared" si="1"/>
        <v>19</v>
      </c>
    </row>
    <row r="42" spans="1:24" ht="11.25" customHeight="1">
      <c r="A42" s="3776"/>
      <c r="B42" s="3818">
        <f t="shared" si="0"/>
        <v>20</v>
      </c>
      <c r="C42" s="3828"/>
      <c r="D42" s="3795"/>
      <c r="E42" s="3819"/>
      <c r="F42" s="3820"/>
      <c r="G42" s="3796"/>
      <c r="H42" s="3833"/>
      <c r="I42" s="3800"/>
      <c r="J42" s="3801"/>
      <c r="K42" s="3828"/>
      <c r="L42" s="3792">
        <f t="shared" si="1"/>
        <v>20</v>
      </c>
      <c r="M42" s="3767"/>
      <c r="N42" s="3767"/>
      <c r="O42" s="3767"/>
      <c r="P42" s="3767"/>
      <c r="Q42" s="3767"/>
      <c r="R42" s="3767"/>
      <c r="S42" s="3767"/>
      <c r="T42" s="3767"/>
      <c r="U42" s="3767"/>
      <c r="V42" s="3767"/>
      <c r="W42" s="3767"/>
      <c r="X42" s="3767"/>
    </row>
    <row r="43" spans="1:24" ht="11.25" customHeight="1">
      <c r="A43" s="3776"/>
      <c r="B43" s="3810">
        <f t="shared" si="0"/>
        <v>21</v>
      </c>
      <c r="C43" s="3838"/>
      <c r="D43" s="3795"/>
      <c r="E43" s="3819"/>
      <c r="F43" s="3820"/>
      <c r="G43" s="3796"/>
      <c r="H43" s="3833"/>
      <c r="I43" s="3800"/>
      <c r="J43" s="3801"/>
      <c r="K43" s="3838"/>
      <c r="L43" s="3792">
        <f t="shared" si="1"/>
        <v>21</v>
      </c>
    </row>
    <row r="44" spans="1:24" ht="11.25" customHeight="1">
      <c r="A44" s="3776"/>
      <c r="B44" s="3810">
        <f t="shared" si="0"/>
        <v>22</v>
      </c>
      <c r="C44" s="3828"/>
      <c r="D44" s="3818"/>
      <c r="E44" s="3819"/>
      <c r="F44" s="3820"/>
      <c r="G44" s="3796"/>
      <c r="H44" s="3839"/>
      <c r="I44" s="3800"/>
      <c r="J44" s="3801"/>
      <c r="K44" s="3828"/>
      <c r="L44" s="3792">
        <f t="shared" si="1"/>
        <v>22</v>
      </c>
    </row>
    <row r="45" spans="1:24" ht="11.25" customHeight="1">
      <c r="A45" s="3776"/>
      <c r="B45" s="3810">
        <f t="shared" si="0"/>
        <v>23</v>
      </c>
      <c r="C45" s="3828"/>
      <c r="D45" s="3810"/>
      <c r="E45" s="3789"/>
      <c r="F45" s="3840"/>
      <c r="G45" s="3789"/>
      <c r="H45" s="3841"/>
      <c r="I45" s="3791"/>
      <c r="J45" s="3842"/>
      <c r="K45" s="3828"/>
      <c r="L45" s="3792">
        <f t="shared" si="1"/>
        <v>23</v>
      </c>
    </row>
    <row r="46" spans="1:24" ht="11.25" customHeight="1">
      <c r="A46" s="3776"/>
      <c r="B46" s="3810">
        <f t="shared" si="0"/>
        <v>24</v>
      </c>
      <c r="C46" s="3828"/>
      <c r="D46" s="3788"/>
      <c r="E46" s="3789"/>
      <c r="F46" s="3828"/>
      <c r="G46" s="3789"/>
      <c r="H46" s="3790"/>
      <c r="I46" s="3791"/>
      <c r="J46" s="3843"/>
      <c r="K46" s="3828"/>
      <c r="L46" s="3792">
        <f t="shared" si="1"/>
        <v>24</v>
      </c>
    </row>
    <row r="47" spans="1:24" ht="11.25" customHeight="1">
      <c r="A47" s="3776"/>
      <c r="B47" s="3810">
        <f t="shared" si="0"/>
        <v>25</v>
      </c>
      <c r="C47" s="3828"/>
      <c r="D47" s="3788"/>
      <c r="E47" s="3789"/>
      <c r="F47" s="3828"/>
      <c r="G47" s="3789"/>
      <c r="H47" s="3790"/>
      <c r="I47" s="3791"/>
      <c r="J47" s="3810"/>
      <c r="K47" s="3828"/>
      <c r="L47" s="3792">
        <f t="shared" si="1"/>
        <v>25</v>
      </c>
    </row>
    <row r="48" spans="1:24" ht="11.25" customHeight="1">
      <c r="A48" s="3776"/>
      <c r="B48" s="3810">
        <f t="shared" si="0"/>
        <v>26</v>
      </c>
      <c r="C48" s="3828"/>
      <c r="D48" s="3788"/>
      <c r="E48" s="3789"/>
      <c r="F48" s="3828"/>
      <c r="G48" s="3789"/>
      <c r="H48" s="3790"/>
      <c r="I48" s="3791"/>
      <c r="J48" s="3810"/>
      <c r="K48" s="3828"/>
      <c r="L48" s="3792">
        <f t="shared" si="1"/>
        <v>26</v>
      </c>
    </row>
    <row r="49" spans="1:12" ht="11.25" customHeight="1">
      <c r="A49" s="3776"/>
      <c r="B49" s="3788">
        <f t="shared" si="0"/>
        <v>27</v>
      </c>
      <c r="C49" s="3789"/>
      <c r="D49" s="3788"/>
      <c r="E49" s="3789"/>
      <c r="F49" s="3828"/>
      <c r="G49" s="3789"/>
      <c r="H49" s="3790"/>
      <c r="I49" s="3791"/>
      <c r="J49" s="3788"/>
      <c r="K49" s="3789"/>
      <c r="L49" s="3792">
        <f t="shared" si="1"/>
        <v>27</v>
      </c>
    </row>
    <row r="50" spans="1:12" ht="11.25" customHeight="1">
      <c r="A50" s="3776"/>
      <c r="B50" s="3810">
        <f t="shared" si="0"/>
        <v>28</v>
      </c>
      <c r="C50" s="3828"/>
      <c r="D50" s="3788"/>
      <c r="E50" s="3789"/>
      <c r="F50" s="3828"/>
      <c r="G50" s="3789"/>
      <c r="H50" s="3790"/>
      <c r="I50" s="3791"/>
      <c r="J50" s="3810"/>
      <c r="K50" s="3828"/>
      <c r="L50" s="3792">
        <f t="shared" si="1"/>
        <v>28</v>
      </c>
    </row>
    <row r="51" spans="1:12" ht="11.25" customHeight="1">
      <c r="A51" s="3776"/>
      <c r="B51" s="3844"/>
      <c r="C51" s="3844"/>
      <c r="D51" s="3844"/>
      <c r="E51" s="3844"/>
      <c r="F51" s="3844"/>
      <c r="G51" s="3844"/>
      <c r="H51" s="3844"/>
      <c r="I51" s="3844"/>
      <c r="J51" s="3844"/>
      <c r="K51" s="3844"/>
      <c r="L51" s="3845"/>
    </row>
    <row r="52" spans="1:12" ht="11.25" customHeight="1">
      <c r="A52" s="3776"/>
      <c r="B52" s="3846" t="s">
        <v>2669</v>
      </c>
      <c r="C52" s="3774"/>
      <c r="D52" s="3774"/>
      <c r="E52" s="3774"/>
      <c r="F52" s="3774"/>
      <c r="G52" s="3774"/>
      <c r="H52" s="3774"/>
      <c r="I52" s="3774"/>
      <c r="J52" s="3774"/>
      <c r="K52" s="3774"/>
      <c r="L52" s="3775"/>
    </row>
    <row r="53" spans="1:12" ht="11.25" customHeight="1">
      <c r="A53" s="3776"/>
      <c r="B53" s="3847"/>
      <c r="C53" s="3774"/>
      <c r="D53" s="3774"/>
      <c r="E53" s="3774"/>
      <c r="F53" s="3774"/>
      <c r="G53" s="3774"/>
      <c r="H53" s="3774"/>
      <c r="I53" s="3774"/>
      <c r="J53" s="3774"/>
      <c r="K53" s="3774"/>
      <c r="L53" s="3775"/>
    </row>
    <row r="54" spans="1:12" ht="11.25" customHeight="1">
      <c r="A54" s="3776"/>
      <c r="B54" s="3777"/>
      <c r="C54" s="3777"/>
      <c r="D54" s="3777"/>
      <c r="E54" s="3777"/>
      <c r="F54" s="3777"/>
      <c r="G54" s="3777"/>
      <c r="H54" s="3777"/>
      <c r="I54" s="3777"/>
      <c r="J54" s="3777"/>
      <c r="K54" s="3777"/>
      <c r="L54" s="3778"/>
    </row>
    <row r="55" spans="1:12" ht="11.25" customHeight="1">
      <c r="A55" s="3776"/>
      <c r="B55" s="3777"/>
      <c r="C55" s="3777"/>
      <c r="D55" s="3777"/>
      <c r="E55" s="3777"/>
      <c r="F55" s="3777"/>
      <c r="G55" s="3777"/>
      <c r="H55" s="3777"/>
      <c r="I55" s="3777"/>
      <c r="J55" s="3777"/>
      <c r="K55" s="3777"/>
      <c r="L55" s="3778"/>
    </row>
    <row r="56" spans="1:12" ht="11.25" customHeight="1">
      <c r="A56" s="3776"/>
      <c r="B56" s="3777"/>
      <c r="C56" s="3777"/>
      <c r="D56" s="3777"/>
      <c r="E56" s="3777"/>
      <c r="F56" s="3777"/>
      <c r="G56" s="3777"/>
      <c r="H56" s="3777"/>
      <c r="I56" s="3777"/>
      <c r="J56" s="3777"/>
      <c r="K56" s="3777"/>
      <c r="L56" s="3778"/>
    </row>
    <row r="57" spans="1:12" ht="11.25" customHeight="1">
      <c r="A57" s="3776"/>
      <c r="B57" s="3777"/>
      <c r="C57" s="3777"/>
      <c r="D57" s="3777"/>
      <c r="E57" s="3777"/>
      <c r="F57" s="3777"/>
      <c r="G57" s="3777"/>
      <c r="H57" s="3777"/>
      <c r="I57" s="3777"/>
      <c r="J57" s="3777"/>
      <c r="K57" s="3777"/>
      <c r="L57" s="3778"/>
    </row>
    <row r="58" spans="1:12" ht="11.25" customHeight="1">
      <c r="A58" s="3776"/>
      <c r="B58" s="3777"/>
      <c r="C58" s="3777"/>
      <c r="D58" s="3777"/>
      <c r="E58" s="3777"/>
      <c r="F58" s="3777"/>
      <c r="G58" s="3777"/>
      <c r="H58" s="3777"/>
      <c r="I58" s="3777"/>
      <c r="J58" s="3777"/>
      <c r="K58" s="3777"/>
      <c r="L58" s="3778"/>
    </row>
    <row r="59" spans="1:12" ht="11.25" customHeight="1">
      <c r="A59" s="3776"/>
      <c r="B59" s="3777"/>
      <c r="C59" s="3777"/>
      <c r="D59" s="3777"/>
      <c r="E59" s="3777"/>
      <c r="F59" s="3777"/>
      <c r="G59" s="3777"/>
      <c r="H59" s="3777"/>
      <c r="I59" s="3777"/>
      <c r="J59" s="3777"/>
      <c r="K59" s="3777"/>
      <c r="L59" s="3778"/>
    </row>
    <row r="60" spans="1:12" ht="11.25" customHeight="1">
      <c r="A60" s="3776"/>
      <c r="B60" s="3777"/>
      <c r="C60" s="3777"/>
      <c r="D60" s="3777"/>
      <c r="E60" s="3777"/>
      <c r="F60" s="3777"/>
      <c r="G60" s="3777"/>
      <c r="H60" s="3777"/>
      <c r="I60" s="3777"/>
      <c r="J60" s="3777"/>
      <c r="K60" s="3777"/>
      <c r="L60" s="3778"/>
    </row>
    <row r="61" spans="1:12" ht="11.25" customHeight="1">
      <c r="A61" s="3776"/>
      <c r="B61" s="3777"/>
      <c r="C61" s="3777"/>
      <c r="D61" s="3777"/>
      <c r="E61" s="3777"/>
      <c r="F61" s="3777"/>
      <c r="G61" s="3777"/>
      <c r="H61" s="3777"/>
      <c r="I61" s="3777"/>
      <c r="J61" s="3777"/>
      <c r="K61" s="3777"/>
      <c r="L61" s="3778"/>
    </row>
    <row r="62" spans="1:12" ht="16.75" customHeight="1">
      <c r="A62" s="3776"/>
      <c r="B62" s="3777"/>
      <c r="C62" s="3777"/>
      <c r="D62" s="3777"/>
      <c r="E62" s="3777"/>
      <c r="F62" s="3777"/>
      <c r="G62" s="3777"/>
      <c r="H62" s="3777"/>
      <c r="I62" s="3777"/>
      <c r="J62" s="3777"/>
      <c r="K62" s="3777"/>
      <c r="L62" s="3778"/>
    </row>
    <row r="63" spans="1:12" ht="11.25" customHeight="1">
      <c r="A63" s="3776"/>
      <c r="B63" s="3777"/>
      <c r="C63" s="3777"/>
      <c r="D63" s="3777"/>
      <c r="E63" s="3777"/>
      <c r="F63" s="3777"/>
      <c r="G63" s="3777"/>
      <c r="H63" s="3777"/>
      <c r="I63" s="3777"/>
      <c r="J63" s="3777"/>
      <c r="K63" s="3777"/>
      <c r="L63" s="3778"/>
    </row>
    <row r="64" spans="1:12" ht="11.25" customHeight="1" thickBot="1">
      <c r="A64" s="3848"/>
      <c r="B64" s="3849"/>
      <c r="C64" s="3849"/>
      <c r="D64" s="3849"/>
      <c r="E64" s="3849"/>
      <c r="F64" s="3849"/>
      <c r="G64" s="3849"/>
      <c r="H64" s="3849"/>
      <c r="I64" s="3849"/>
      <c r="J64" s="3849"/>
      <c r="K64" s="3849"/>
      <c r="L64" s="3850"/>
    </row>
    <row r="65" spans="1:12" ht="11.25" customHeight="1">
      <c r="A65" s="3831"/>
      <c r="B65" s="3851" t="s">
        <v>195</v>
      </c>
      <c r="C65" s="3777"/>
      <c r="D65" s="3777"/>
      <c r="E65" s="3777"/>
      <c r="F65" s="3777"/>
      <c r="G65" s="3777"/>
      <c r="H65" s="3777"/>
      <c r="I65" s="3777"/>
      <c r="J65" s="3831"/>
      <c r="K65" s="3831"/>
      <c r="L65" s="3831"/>
    </row>
    <row r="66" spans="1:12" ht="11.25" customHeight="1">
      <c r="B66" s="3767"/>
      <c r="C66" s="3767"/>
      <c r="D66" s="3767"/>
      <c r="E66" s="3767"/>
      <c r="F66" s="3767"/>
      <c r="G66" s="3767"/>
      <c r="H66" s="3767"/>
      <c r="I66" s="3767"/>
    </row>
    <row r="67" spans="1:12">
      <c r="B67" s="3767"/>
      <c r="C67" s="3767"/>
      <c r="D67" s="3767"/>
      <c r="E67" s="3767"/>
      <c r="F67" s="3767"/>
      <c r="G67" s="3767"/>
      <c r="H67" s="3767"/>
      <c r="I67" s="3767"/>
    </row>
    <row r="68" spans="1:12">
      <c r="B68" s="3767"/>
      <c r="C68" s="3767"/>
      <c r="D68" s="3767"/>
      <c r="E68" s="3767"/>
      <c r="F68" s="3767"/>
      <c r="G68" s="3767"/>
      <c r="H68" s="3767"/>
      <c r="I68" s="3767"/>
    </row>
    <row r="69" spans="1:12">
      <c r="B69" s="3767"/>
      <c r="C69" s="3767"/>
      <c r="D69" s="3767"/>
      <c r="E69" s="3767"/>
      <c r="F69" s="3767"/>
      <c r="G69" s="3767"/>
      <c r="H69" s="3767"/>
      <c r="I69" s="3767"/>
    </row>
    <row r="70" spans="1:12">
      <c r="B70" s="3767"/>
      <c r="C70" s="3767"/>
      <c r="D70" s="3767"/>
      <c r="E70" s="3767"/>
      <c r="F70" s="3767"/>
      <c r="G70" s="3767"/>
      <c r="H70" s="3767"/>
      <c r="I70" s="3767"/>
    </row>
    <row r="71" spans="1:12">
      <c r="B71" s="3767"/>
      <c r="C71" s="3767"/>
      <c r="D71" s="3767"/>
      <c r="E71" s="3767"/>
      <c r="F71" s="3767"/>
      <c r="G71" s="3767"/>
      <c r="H71" s="3767"/>
      <c r="I71" s="3767"/>
    </row>
    <row r="72" spans="1:12">
      <c r="B72" s="3767"/>
      <c r="C72" s="3767"/>
      <c r="D72" s="3767"/>
      <c r="E72" s="3767"/>
      <c r="F72" s="3767"/>
      <c r="G72" s="3767"/>
      <c r="H72" s="3767"/>
      <c r="I72" s="3767"/>
    </row>
    <row r="73" spans="1:12">
      <c r="B73" s="3767"/>
      <c r="C73" s="3767"/>
      <c r="D73" s="3767"/>
      <c r="E73" s="3767"/>
      <c r="F73" s="3767"/>
      <c r="G73" s="3767"/>
      <c r="H73" s="3767"/>
      <c r="I73" s="3767"/>
    </row>
    <row r="74" spans="1:12">
      <c r="B74" s="3767"/>
      <c r="C74" s="3767"/>
      <c r="D74" s="3767"/>
      <c r="E74" s="3767"/>
      <c r="F74" s="3767"/>
      <c r="G74" s="3767"/>
      <c r="H74" s="3767"/>
      <c r="I74" s="3767"/>
    </row>
    <row r="75" spans="1:12">
      <c r="B75" s="3767"/>
      <c r="C75" s="3767"/>
      <c r="D75" s="3767"/>
      <c r="E75" s="3767"/>
      <c r="F75" s="3767"/>
      <c r="G75" s="3767"/>
      <c r="H75" s="3767"/>
      <c r="I75" s="3767"/>
    </row>
    <row r="76" spans="1:12">
      <c r="B76" s="3767"/>
      <c r="C76" s="3767"/>
      <c r="D76" s="3767"/>
      <c r="E76" s="3767"/>
      <c r="F76" s="3767"/>
      <c r="G76" s="3767"/>
      <c r="H76" s="3767"/>
      <c r="I76" s="3767"/>
    </row>
    <row r="77" spans="1:12">
      <c r="B77" s="3767"/>
      <c r="C77" s="3767"/>
      <c r="D77" s="3767"/>
      <c r="E77" s="3767"/>
      <c r="F77" s="3767"/>
      <c r="G77" s="3767"/>
      <c r="H77" s="3767"/>
      <c r="I77" s="3767"/>
    </row>
    <row r="78" spans="1:12">
      <c r="B78" s="3767"/>
      <c r="C78" s="3767"/>
      <c r="D78" s="3767"/>
      <c r="E78" s="3767"/>
      <c r="F78" s="3767"/>
      <c r="G78" s="3767"/>
      <c r="H78" s="3767"/>
      <c r="I78" s="3767"/>
    </row>
    <row r="79" spans="1:12">
      <c r="B79" s="3767"/>
      <c r="C79" s="3767"/>
      <c r="D79" s="3767"/>
      <c r="E79" s="3767"/>
      <c r="F79" s="3767"/>
      <c r="G79" s="3767"/>
      <c r="H79" s="3767"/>
      <c r="I79" s="3767"/>
    </row>
    <row r="80" spans="1:12">
      <c r="B80" s="3767"/>
      <c r="C80" s="3767"/>
      <c r="D80" s="3767"/>
      <c r="E80" s="3767"/>
      <c r="F80" s="3767"/>
      <c r="G80" s="3767"/>
      <c r="H80" s="3767"/>
      <c r="I80" s="3767"/>
    </row>
    <row r="81" spans="2:9">
      <c r="B81" s="3767"/>
      <c r="C81" s="3767"/>
      <c r="D81" s="3767"/>
      <c r="E81" s="3767"/>
      <c r="F81" s="3767"/>
      <c r="G81" s="3767"/>
      <c r="H81" s="3767"/>
      <c r="I81" s="3767"/>
    </row>
    <row r="82" spans="2:9">
      <c r="B82" s="3767"/>
      <c r="C82" s="3767"/>
      <c r="D82" s="3767"/>
      <c r="E82" s="3767"/>
      <c r="F82" s="3767"/>
      <c r="G82" s="3767"/>
      <c r="H82" s="3767"/>
      <c r="I82" s="3767"/>
    </row>
    <row r="83" spans="2:9">
      <c r="B83" s="3767"/>
      <c r="C83" s="3767"/>
      <c r="D83" s="3767"/>
      <c r="E83" s="3767"/>
      <c r="F83" s="3767"/>
      <c r="G83" s="3767"/>
      <c r="H83" s="3767"/>
      <c r="I83" s="3767"/>
    </row>
    <row r="84" spans="2:9">
      <c r="B84" s="3767"/>
      <c r="C84" s="3767"/>
      <c r="D84" s="3767"/>
      <c r="E84" s="3767"/>
      <c r="F84" s="3767"/>
      <c r="G84" s="3767"/>
      <c r="H84" s="3767"/>
      <c r="I84" s="3767"/>
    </row>
    <row r="85" spans="2:9">
      <c r="B85" s="3767"/>
      <c r="C85" s="3767"/>
      <c r="D85" s="3767"/>
      <c r="E85" s="3767"/>
      <c r="F85" s="3767"/>
      <c r="G85" s="3767"/>
      <c r="H85" s="3767"/>
      <c r="I85" s="3767"/>
    </row>
    <row r="86" spans="2:9">
      <c r="B86" s="3767"/>
      <c r="C86" s="3767"/>
      <c r="D86" s="3767"/>
      <c r="E86" s="3767"/>
      <c r="F86" s="3767"/>
      <c r="G86" s="3767"/>
      <c r="H86" s="3767"/>
      <c r="I86" s="3767"/>
    </row>
    <row r="87" spans="2:9">
      <c r="B87" s="3767"/>
      <c r="C87" s="3767"/>
      <c r="D87" s="3767"/>
      <c r="E87" s="3767"/>
      <c r="F87" s="3767"/>
      <c r="G87" s="3767"/>
      <c r="H87" s="3767"/>
      <c r="I87" s="3767"/>
    </row>
    <row r="88" spans="2:9">
      <c r="B88" s="3767"/>
      <c r="C88" s="3767"/>
      <c r="D88" s="3767"/>
      <c r="E88" s="3767"/>
      <c r="F88" s="3767"/>
      <c r="G88" s="3767"/>
      <c r="H88" s="3767"/>
      <c r="I88" s="3767"/>
    </row>
    <row r="89" spans="2:9">
      <c r="B89" s="3767"/>
      <c r="C89" s="3767"/>
      <c r="D89" s="3767"/>
      <c r="E89" s="3767"/>
      <c r="F89" s="3767"/>
      <c r="G89" s="3767"/>
      <c r="H89" s="3767"/>
      <c r="I89" s="3767"/>
    </row>
    <row r="90" spans="2:9">
      <c r="B90" s="3767"/>
      <c r="C90" s="3767"/>
      <c r="D90" s="3767"/>
      <c r="E90" s="3767"/>
      <c r="F90" s="3767"/>
      <c r="G90" s="3767"/>
      <c r="H90" s="3767"/>
      <c r="I90" s="3767"/>
    </row>
    <row r="91" spans="2:9">
      <c r="B91" s="3767"/>
      <c r="C91" s="3767"/>
      <c r="D91" s="3767"/>
      <c r="E91" s="3767"/>
      <c r="F91" s="3767"/>
      <c r="G91" s="3767"/>
      <c r="H91" s="3767"/>
      <c r="I91" s="3767"/>
    </row>
    <row r="92" spans="2:9">
      <c r="B92" s="3767"/>
      <c r="C92" s="3767"/>
      <c r="D92" s="3767"/>
      <c r="E92" s="3767"/>
      <c r="F92" s="3767"/>
      <c r="G92" s="3767"/>
      <c r="H92" s="3767"/>
      <c r="I92" s="3767"/>
    </row>
    <row r="93" spans="2:9">
      <c r="B93" s="3767"/>
      <c r="C93" s="3767"/>
      <c r="D93" s="3767"/>
      <c r="E93" s="3767"/>
      <c r="F93" s="3767"/>
      <c r="G93" s="3767"/>
      <c r="H93" s="3767"/>
      <c r="I93" s="3767"/>
    </row>
    <row r="94" spans="2:9">
      <c r="B94" s="3767"/>
      <c r="C94" s="3767"/>
      <c r="D94" s="3767"/>
      <c r="E94" s="3767"/>
      <c r="F94" s="3767"/>
      <c r="G94" s="3767"/>
      <c r="H94" s="3767"/>
      <c r="I94" s="3767"/>
    </row>
    <row r="95" spans="2:9">
      <c r="B95" s="3767"/>
      <c r="C95" s="3767"/>
      <c r="D95" s="3767"/>
      <c r="E95" s="3767"/>
      <c r="F95" s="3767"/>
      <c r="G95" s="3767"/>
      <c r="H95" s="3767"/>
      <c r="I95" s="3767"/>
    </row>
    <row r="96" spans="2:9">
      <c r="B96" s="3767"/>
      <c r="C96" s="3767"/>
      <c r="D96" s="3767"/>
      <c r="E96" s="3767"/>
      <c r="F96" s="3767"/>
      <c r="G96" s="3767"/>
      <c r="H96" s="3767"/>
      <c r="I96" s="3767"/>
    </row>
    <row r="97" spans="1:9">
      <c r="B97" s="3767"/>
      <c r="C97" s="3767"/>
      <c r="D97" s="3767"/>
      <c r="E97" s="3767"/>
      <c r="F97" s="3767"/>
      <c r="G97" s="3767"/>
      <c r="H97" s="3767"/>
      <c r="I97" s="3767"/>
    </row>
    <row r="98" spans="1:9">
      <c r="B98" s="3767"/>
      <c r="C98" s="3767"/>
      <c r="D98" s="3767"/>
      <c r="E98" s="3767"/>
      <c r="F98" s="3767"/>
      <c r="G98" s="3767"/>
      <c r="H98" s="3767"/>
      <c r="I98" s="3767"/>
    </row>
    <row r="99" spans="1:9">
      <c r="B99" s="3767"/>
      <c r="C99" s="3767"/>
      <c r="D99" s="3767"/>
      <c r="E99" s="3767"/>
      <c r="F99" s="3767"/>
      <c r="G99" s="3767"/>
      <c r="H99" s="3767"/>
      <c r="I99" s="3767"/>
    </row>
    <row r="100" spans="1:9">
      <c r="B100" s="3767"/>
      <c r="C100" s="3767"/>
      <c r="D100" s="3767"/>
      <c r="E100" s="3767"/>
      <c r="F100" s="3767"/>
      <c r="G100" s="3767"/>
      <c r="H100" s="3767"/>
      <c r="I100" s="3767"/>
    </row>
    <row r="101" spans="1:9">
      <c r="B101" s="3767"/>
      <c r="C101" s="3767"/>
      <c r="D101" s="3767"/>
      <c r="E101" s="3767"/>
      <c r="F101" s="3767"/>
      <c r="G101" s="3767"/>
      <c r="H101" s="3767"/>
      <c r="I101" s="3767"/>
    </row>
    <row r="102" spans="1:9">
      <c r="B102" s="3767"/>
      <c r="C102" s="3767"/>
      <c r="D102" s="3767"/>
      <c r="E102" s="3767"/>
      <c r="F102" s="3767"/>
      <c r="G102" s="3767"/>
      <c r="H102" s="3767"/>
      <c r="I102" s="3767"/>
    </row>
    <row r="103" spans="1:9">
      <c r="A103" s="3852"/>
      <c r="B103" s="3767"/>
      <c r="C103" s="3767"/>
      <c r="D103" s="3767"/>
      <c r="E103" s="3767"/>
      <c r="F103" s="3767"/>
      <c r="G103" s="3767"/>
      <c r="H103" s="3767"/>
      <c r="I103" s="3767"/>
    </row>
    <row r="104" spans="1:9">
      <c r="B104" s="3767"/>
      <c r="C104" s="3767"/>
      <c r="D104" s="3767"/>
      <c r="E104" s="3767"/>
      <c r="F104" s="3767"/>
      <c r="G104" s="3767"/>
      <c r="H104" s="3767"/>
      <c r="I104" s="3767"/>
    </row>
    <row r="105" spans="1:9">
      <c r="B105" s="3767"/>
      <c r="C105" s="3767"/>
      <c r="D105" s="3767"/>
      <c r="E105" s="3767"/>
      <c r="F105" s="3767"/>
      <c r="G105" s="3767"/>
      <c r="H105" s="3767"/>
      <c r="I105" s="3767"/>
    </row>
    <row r="106" spans="1:9">
      <c r="B106" s="3767"/>
      <c r="C106" s="3767"/>
      <c r="D106" s="3767"/>
      <c r="E106" s="3767"/>
      <c r="F106" s="3767"/>
      <c r="G106" s="3767"/>
      <c r="H106" s="3767"/>
      <c r="I106" s="3767"/>
    </row>
    <row r="107" spans="1:9">
      <c r="B107" s="3767"/>
      <c r="C107" s="3767"/>
      <c r="D107" s="3767"/>
      <c r="E107" s="3767"/>
      <c r="F107" s="3767"/>
      <c r="G107" s="3767"/>
      <c r="H107" s="3767"/>
      <c r="I107" s="3767"/>
    </row>
    <row r="108" spans="1:9">
      <c r="B108" s="3767"/>
      <c r="C108" s="3767"/>
      <c r="D108" s="3767"/>
      <c r="E108" s="3767"/>
      <c r="F108" s="3767"/>
      <c r="G108" s="3767"/>
      <c r="H108" s="3767"/>
      <c r="I108" s="3767"/>
    </row>
    <row r="109" spans="1:9">
      <c r="B109" s="3767"/>
      <c r="C109" s="3767"/>
      <c r="D109" s="3767"/>
      <c r="E109" s="3767"/>
      <c r="F109" s="3767"/>
      <c r="G109" s="3767"/>
      <c r="H109" s="3767"/>
      <c r="I109" s="3767"/>
    </row>
    <row r="110" spans="1:9">
      <c r="B110" s="3767"/>
      <c r="C110" s="3767"/>
      <c r="D110" s="3767"/>
      <c r="E110" s="3767"/>
      <c r="F110" s="3767"/>
      <c r="G110" s="3767"/>
      <c r="H110" s="3767"/>
      <c r="I110" s="3767"/>
    </row>
    <row r="111" spans="1:9">
      <c r="B111" s="3767"/>
      <c r="C111" s="3767"/>
      <c r="D111" s="3767"/>
      <c r="E111" s="3767"/>
      <c r="F111" s="3767"/>
      <c r="G111" s="3767"/>
      <c r="H111" s="3767"/>
      <c r="I111" s="3767"/>
    </row>
    <row r="112" spans="1:9">
      <c r="B112" s="3767"/>
      <c r="C112" s="3767"/>
      <c r="D112" s="3767"/>
      <c r="E112" s="3767"/>
      <c r="F112" s="3767"/>
      <c r="G112" s="3767"/>
      <c r="H112" s="3767"/>
      <c r="I112" s="3767"/>
    </row>
    <row r="113" spans="1:9">
      <c r="B113" s="3767"/>
      <c r="C113" s="3767"/>
      <c r="D113" s="3767"/>
      <c r="E113" s="3767"/>
      <c r="F113" s="3767"/>
      <c r="G113" s="3767"/>
      <c r="H113" s="3767"/>
      <c r="I113" s="3767"/>
    </row>
    <row r="114" spans="1:9">
      <c r="B114" s="3767"/>
      <c r="C114" s="3767"/>
      <c r="D114" s="3767"/>
      <c r="E114" s="3767"/>
      <c r="F114" s="3767"/>
      <c r="G114" s="3767"/>
      <c r="H114" s="3767"/>
      <c r="I114" s="3767"/>
    </row>
    <row r="115" spans="1:9">
      <c r="C115" s="3767"/>
    </row>
    <row r="116" spans="1:9">
      <c r="C116" s="3767"/>
    </row>
    <row r="117" spans="1:9">
      <c r="C117" s="3767"/>
    </row>
    <row r="118" spans="1:9">
      <c r="C118" s="3767"/>
    </row>
    <row r="119" spans="1:9">
      <c r="C119" s="3767"/>
      <c r="D119" s="3853"/>
    </row>
    <row r="120" spans="1:9">
      <c r="C120" s="3767"/>
      <c r="D120" s="3852"/>
    </row>
    <row r="121" spans="1:9">
      <c r="C121" s="3767"/>
      <c r="D121" s="3852"/>
    </row>
    <row r="122" spans="1:9">
      <c r="A122" s="3852"/>
      <c r="C122" s="3767"/>
      <c r="D122" s="3854"/>
    </row>
    <row r="123" spans="1:9">
      <c r="C123" s="3767"/>
      <c r="D123" s="3854"/>
    </row>
    <row r="124" spans="1:9">
      <c r="C124" s="3767"/>
      <c r="D124" s="3854"/>
    </row>
    <row r="126" spans="1:9">
      <c r="C126" s="3767"/>
    </row>
    <row r="128" spans="1:9">
      <c r="C128" s="3767"/>
      <c r="D128" s="3854"/>
    </row>
    <row r="129" spans="3:4">
      <c r="C129" s="3767"/>
      <c r="D129" s="3854"/>
    </row>
    <row r="130" spans="3:4">
      <c r="C130" s="3767"/>
      <c r="D130" s="3854"/>
    </row>
    <row r="131" spans="3:4">
      <c r="C131" s="3767"/>
      <c r="D131" s="3854"/>
    </row>
    <row r="132" spans="3:4">
      <c r="C132" s="3767"/>
      <c r="D132" s="3854"/>
    </row>
    <row r="133" spans="3:4">
      <c r="D133" s="3854"/>
    </row>
    <row r="134" spans="3:4">
      <c r="C134" s="3767"/>
      <c r="D134" s="3854"/>
    </row>
    <row r="135" spans="3:4">
      <c r="C135" s="3767"/>
      <c r="D135" s="3854"/>
    </row>
    <row r="136" spans="3:4">
      <c r="C136" s="3767"/>
      <c r="D136" s="3854"/>
    </row>
    <row r="137" spans="3:4">
      <c r="C137" s="3767"/>
      <c r="D137" s="3854"/>
    </row>
    <row r="138" spans="3:4">
      <c r="C138" s="3767"/>
      <c r="D138" s="3854"/>
    </row>
    <row r="139" spans="3:4">
      <c r="C139" s="3767"/>
      <c r="D139" s="3854"/>
    </row>
    <row r="140" spans="3:4">
      <c r="D140" s="3854"/>
    </row>
    <row r="141" spans="3:4">
      <c r="C141" s="3767"/>
      <c r="D141" s="3854"/>
    </row>
    <row r="142" spans="3:4">
      <c r="C142" s="3767"/>
      <c r="D142" s="3854"/>
    </row>
    <row r="143" spans="3:4">
      <c r="C143" s="3767"/>
      <c r="D143" s="3854"/>
    </row>
    <row r="144" spans="3:4">
      <c r="C144" s="3767"/>
      <c r="D144" s="3854"/>
    </row>
    <row r="145" spans="3:8">
      <c r="C145" s="3767"/>
      <c r="D145" s="3854"/>
    </row>
    <row r="146" spans="3:8">
      <c r="C146" s="3767"/>
      <c r="D146" s="3854"/>
    </row>
    <row r="147" spans="3:8">
      <c r="C147" s="3767"/>
      <c r="D147" s="3854"/>
    </row>
    <row r="148" spans="3:8">
      <c r="C148" s="3767"/>
      <c r="D148" s="3854"/>
    </row>
    <row r="149" spans="3:8">
      <c r="C149" s="3767"/>
      <c r="D149" s="3854"/>
    </row>
    <row r="150" spans="3:8">
      <c r="C150" s="3767"/>
      <c r="D150" s="3854"/>
    </row>
    <row r="151" spans="3:8">
      <c r="C151" s="3767"/>
      <c r="D151" s="3854"/>
    </row>
    <row r="152" spans="3:8">
      <c r="C152" s="3767"/>
      <c r="D152" s="3854"/>
    </row>
    <row r="153" spans="3:8" ht="16.5">
      <c r="C153" s="3767"/>
      <c r="D153" s="3854"/>
      <c r="F153" s="3855"/>
      <c r="G153" s="3855"/>
      <c r="H153" s="3855"/>
    </row>
    <row r="154" spans="3:8" ht="16.5">
      <c r="C154" s="3767"/>
      <c r="D154" s="3854"/>
      <c r="F154" s="3855"/>
      <c r="G154" s="3855"/>
      <c r="H154" s="3855"/>
    </row>
    <row r="155" spans="3:8">
      <c r="C155" s="3767"/>
      <c r="D155" s="3854"/>
    </row>
    <row r="156" spans="3:8">
      <c r="C156" s="3767"/>
      <c r="D156" s="3854"/>
    </row>
    <row r="157" spans="3:8">
      <c r="C157" s="3767"/>
      <c r="D157" s="3854"/>
    </row>
    <row r="158" spans="3:8">
      <c r="C158" s="3767"/>
      <c r="D158" s="3854"/>
    </row>
    <row r="159" spans="3:8">
      <c r="C159" s="3767"/>
      <c r="D159" s="3854"/>
    </row>
    <row r="160" spans="3:8">
      <c r="C160" s="3767"/>
      <c r="D160" s="3854"/>
    </row>
    <row r="161" spans="3:4">
      <c r="C161" s="3767"/>
      <c r="D161" s="3854"/>
    </row>
    <row r="162" spans="3:4">
      <c r="C162" s="3767"/>
      <c r="D162" s="3854"/>
    </row>
    <row r="163" spans="3:4">
      <c r="C163" s="3767"/>
      <c r="D163" s="3854"/>
    </row>
    <row r="164" spans="3:4">
      <c r="C164" s="3767"/>
      <c r="D164" s="3854"/>
    </row>
    <row r="165" spans="3:4">
      <c r="C165" s="3767"/>
      <c r="D165" s="3854"/>
    </row>
    <row r="166" spans="3:4">
      <c r="C166" s="3767"/>
      <c r="D166" s="3854"/>
    </row>
    <row r="167" spans="3:4">
      <c r="C167" s="3767"/>
      <c r="D167" s="3854"/>
    </row>
    <row r="168" spans="3:4">
      <c r="C168" s="3767"/>
      <c r="D168" s="3854"/>
    </row>
    <row r="169" spans="3:4">
      <c r="C169" s="3767"/>
      <c r="D169" s="3854"/>
    </row>
    <row r="170" spans="3:4">
      <c r="D170" s="3854"/>
    </row>
    <row r="171" spans="3:4">
      <c r="D171" s="3854"/>
    </row>
    <row r="173" spans="3:4">
      <c r="C173" s="3767"/>
      <c r="D173" s="3854"/>
    </row>
    <row r="174" spans="3:4">
      <c r="C174" s="3767"/>
      <c r="D174" s="3854"/>
    </row>
    <row r="175" spans="3:4">
      <c r="C175" s="3767"/>
      <c r="D175" s="3854"/>
    </row>
    <row r="176" spans="3:4">
      <c r="C176" s="3767"/>
      <c r="D176" s="3854"/>
    </row>
    <row r="177" spans="3:4">
      <c r="D177" s="3854"/>
    </row>
    <row r="178" spans="3:4">
      <c r="C178" s="3767"/>
      <c r="D178" s="3854"/>
    </row>
    <row r="179" spans="3:4">
      <c r="D179" s="3854"/>
    </row>
    <row r="180" spans="3:4">
      <c r="C180" s="3767"/>
      <c r="D180" s="3854"/>
    </row>
    <row r="181" spans="3:4">
      <c r="C181" s="3767"/>
      <c r="D181" s="3854"/>
    </row>
    <row r="183" spans="3:4">
      <c r="C183" s="3767"/>
      <c r="D183" s="3854"/>
    </row>
    <row r="184" spans="3:4">
      <c r="D184" s="3854"/>
    </row>
    <row r="185" spans="3:4">
      <c r="D185" s="3854"/>
    </row>
    <row r="186" spans="3:4">
      <c r="D186" s="3854"/>
    </row>
    <row r="187" spans="3:4">
      <c r="D187" s="3854"/>
    </row>
    <row r="188" spans="3:4">
      <c r="C188" s="3767"/>
      <c r="D188" s="3854"/>
    </row>
    <row r="189" spans="3:4">
      <c r="C189" s="3767"/>
      <c r="D189" s="3854"/>
    </row>
    <row r="190" spans="3:4">
      <c r="D190" s="3854"/>
    </row>
    <row r="191" spans="3:4">
      <c r="D191" s="3854"/>
    </row>
    <row r="192" spans="3:4">
      <c r="D192" s="3854"/>
    </row>
    <row r="193" spans="3:4">
      <c r="C193" s="3767"/>
      <c r="D193" s="3854"/>
    </row>
    <row r="194" spans="3:4">
      <c r="C194" s="3767"/>
      <c r="D194" s="3854"/>
    </row>
    <row r="195" spans="3:4">
      <c r="C195" s="3767"/>
      <c r="D195" s="3854"/>
    </row>
    <row r="196" spans="3:4">
      <c r="C196" s="3767"/>
      <c r="D196" s="3854"/>
    </row>
    <row r="197" spans="3:4">
      <c r="C197" s="3767"/>
      <c r="D197" s="3854"/>
    </row>
    <row r="198" spans="3:4">
      <c r="C198" s="3767"/>
      <c r="D198" s="3854"/>
    </row>
    <row r="199" spans="3:4">
      <c r="D199" s="3854"/>
    </row>
    <row r="200" spans="3:4">
      <c r="D200" s="3854"/>
    </row>
    <row r="201" spans="3:4">
      <c r="D201" s="3854"/>
    </row>
    <row r="202" spans="3:4">
      <c r="C202" s="3767"/>
      <c r="D202" s="3854"/>
    </row>
    <row r="203" spans="3:4">
      <c r="C203" s="3767"/>
      <c r="D203" s="3854"/>
    </row>
    <row r="204" spans="3:4">
      <c r="D204" s="3854"/>
    </row>
    <row r="205" spans="3:4">
      <c r="C205" s="3767"/>
      <c r="D205" s="3854"/>
    </row>
    <row r="206" spans="3:4">
      <c r="C206" s="3767"/>
      <c r="D206" s="3854"/>
    </row>
    <row r="207" spans="3:4">
      <c r="D207" s="3854"/>
    </row>
    <row r="208" spans="3:4">
      <c r="C208" s="3767"/>
      <c r="D208" s="3854"/>
    </row>
    <row r="209" spans="3:4">
      <c r="C209" s="3767"/>
      <c r="D209" s="3854"/>
    </row>
    <row r="210" spans="3:4">
      <c r="C210" s="3767"/>
      <c r="D210" s="3854"/>
    </row>
    <row r="211" spans="3:4">
      <c r="C211" s="3767"/>
      <c r="D211" s="3854"/>
    </row>
    <row r="212" spans="3:4">
      <c r="C212" s="3767"/>
      <c r="D212" s="3854"/>
    </row>
    <row r="213" spans="3:4">
      <c r="D213" s="3854"/>
    </row>
    <row r="214" spans="3:4">
      <c r="C214" s="3767"/>
      <c r="D214" s="3854"/>
    </row>
    <row r="215" spans="3:4">
      <c r="C215" s="3767"/>
      <c r="D215" s="3854"/>
    </row>
    <row r="216" spans="3:4">
      <c r="D216" s="3854"/>
    </row>
    <row r="217" spans="3:4">
      <c r="C217" s="3767"/>
      <c r="D217" s="3854"/>
    </row>
    <row r="218" spans="3:4">
      <c r="C218" s="3767"/>
      <c r="D218" s="3854"/>
    </row>
    <row r="219" spans="3:4">
      <c r="C219" s="3767"/>
      <c r="D219" s="3854"/>
    </row>
    <row r="220" spans="3:4">
      <c r="D220" s="3854"/>
    </row>
    <row r="221" spans="3:4">
      <c r="D221" s="3854"/>
    </row>
    <row r="222" spans="3:4">
      <c r="D222" s="3854"/>
    </row>
    <row r="223" spans="3:4">
      <c r="D223" s="3854"/>
    </row>
    <row r="224" spans="3:4">
      <c r="C224" s="3767"/>
      <c r="D224" s="3854"/>
    </row>
    <row r="225" spans="1:5">
      <c r="C225" s="3767"/>
      <c r="D225" s="3854"/>
    </row>
    <row r="226" spans="1:5">
      <c r="C226" s="3767"/>
      <c r="D226" s="3854"/>
    </row>
    <row r="227" spans="1:5">
      <c r="C227" s="3767"/>
      <c r="D227" s="3854"/>
    </row>
    <row r="228" spans="1:5">
      <c r="D228" s="3854"/>
    </row>
    <row r="229" spans="1:5">
      <c r="C229" s="3767"/>
      <c r="D229" s="3854"/>
    </row>
    <row r="230" spans="1:5">
      <c r="C230" s="3767"/>
      <c r="D230" s="3854"/>
    </row>
    <row r="231" spans="1:5">
      <c r="C231" s="3767"/>
      <c r="D231" s="3854"/>
    </row>
    <row r="232" spans="1:5">
      <c r="C232" s="3767"/>
      <c r="D232" s="3854"/>
    </row>
    <row r="233" spans="1:5">
      <c r="C233" s="3767"/>
      <c r="D233" s="3854"/>
    </row>
    <row r="234" spans="1:5">
      <c r="C234" s="3767"/>
      <c r="D234" s="3854"/>
    </row>
    <row r="235" spans="1:5">
      <c r="D235" s="3854"/>
    </row>
    <row r="236" spans="1:5">
      <c r="C236" s="3767"/>
      <c r="D236" s="3854"/>
      <c r="E236" s="3854"/>
    </row>
    <row r="237" spans="1:5">
      <c r="A237" s="3852"/>
      <c r="C237" s="3767"/>
      <c r="D237" s="3854"/>
      <c r="E237" s="3854"/>
    </row>
    <row r="238" spans="1:5">
      <c r="C238" s="3767"/>
    </row>
    <row r="239" spans="1:5">
      <c r="C239" s="3767"/>
    </row>
    <row r="240" spans="1:5">
      <c r="C240" s="3767"/>
    </row>
    <row r="241" spans="3:4">
      <c r="C241" s="3767"/>
    </row>
    <row r="242" spans="3:4">
      <c r="C242" s="3767"/>
    </row>
    <row r="243" spans="3:4">
      <c r="C243" s="3767"/>
    </row>
    <row r="244" spans="3:4">
      <c r="C244" s="3767"/>
    </row>
    <row r="245" spans="3:4">
      <c r="C245" s="3767"/>
    </row>
    <row r="246" spans="3:4">
      <c r="C246" s="3767"/>
    </row>
    <row r="247" spans="3:4">
      <c r="C247" s="3767"/>
    </row>
    <row r="248" spans="3:4">
      <c r="C248" s="3767"/>
    </row>
    <row r="249" spans="3:4">
      <c r="C249" s="3767"/>
    </row>
    <row r="250" spans="3:4">
      <c r="C250" s="3767"/>
    </row>
    <row r="251" spans="3:4">
      <c r="C251" s="3767"/>
    </row>
    <row r="252" spans="3:4">
      <c r="C252" s="3767"/>
    </row>
    <row r="253" spans="3:4">
      <c r="C253" s="3767"/>
      <c r="D253" s="3854"/>
    </row>
    <row r="254" spans="3:4">
      <c r="C254" s="3767"/>
      <c r="D254" s="3852"/>
    </row>
    <row r="255" spans="3:4">
      <c r="C255" s="3767"/>
      <c r="D255" s="3852"/>
    </row>
    <row r="256" spans="3:4">
      <c r="C256" s="3767"/>
      <c r="D256" s="3852"/>
    </row>
    <row r="257" spans="3:4">
      <c r="C257" s="3767"/>
    </row>
    <row r="258" spans="3:4">
      <c r="C258" s="3767"/>
    </row>
    <row r="259" spans="3:4">
      <c r="C259" s="3767"/>
      <c r="D259" s="3854"/>
    </row>
    <row r="260" spans="3:4">
      <c r="C260" s="3767"/>
      <c r="D260" s="3854"/>
    </row>
    <row r="261" spans="3:4">
      <c r="D261" s="3854"/>
    </row>
    <row r="262" spans="3:4">
      <c r="D262" s="3854"/>
    </row>
    <row r="263" spans="3:4">
      <c r="C263" s="3767"/>
      <c r="D263" s="3854"/>
    </row>
    <row r="264" spans="3:4">
      <c r="C264" s="3767"/>
      <c r="D264" s="3854"/>
    </row>
    <row r="265" spans="3:4">
      <c r="C265" s="3767"/>
      <c r="D265" s="3854"/>
    </row>
    <row r="266" spans="3:4">
      <c r="C266" s="3767"/>
      <c r="D266" s="3854"/>
    </row>
    <row r="267" spans="3:4">
      <c r="C267" s="3767"/>
      <c r="D267" s="3854"/>
    </row>
    <row r="268" spans="3:4">
      <c r="D268" s="3854"/>
    </row>
    <row r="269" spans="3:4">
      <c r="C269" s="3767"/>
      <c r="D269" s="3854"/>
    </row>
    <row r="270" spans="3:4">
      <c r="C270" s="3767"/>
      <c r="D270" s="3854"/>
    </row>
    <row r="271" spans="3:4">
      <c r="C271" s="3767"/>
      <c r="D271" s="3854"/>
    </row>
    <row r="272" spans="3:4">
      <c r="C272" s="3767"/>
      <c r="D272" s="3854"/>
    </row>
    <row r="273" spans="3:4">
      <c r="C273" s="3767"/>
      <c r="D273" s="3854"/>
    </row>
    <row r="274" spans="3:4">
      <c r="C274" s="3767"/>
      <c r="D274" s="3854"/>
    </row>
    <row r="275" spans="3:4">
      <c r="D275" s="3854"/>
    </row>
    <row r="276" spans="3:4">
      <c r="C276" s="3767"/>
      <c r="D276" s="3854"/>
    </row>
    <row r="277" spans="3:4">
      <c r="C277" s="3767"/>
      <c r="D277" s="3854"/>
    </row>
    <row r="278" spans="3:4">
      <c r="C278" s="3767"/>
      <c r="D278" s="3854"/>
    </row>
    <row r="279" spans="3:4">
      <c r="C279" s="3767"/>
      <c r="D279" s="3854"/>
    </row>
    <row r="280" spans="3:4">
      <c r="C280" s="3767"/>
      <c r="D280" s="3854"/>
    </row>
    <row r="281" spans="3:4">
      <c r="C281" s="3767"/>
      <c r="D281" s="3854"/>
    </row>
    <row r="282" spans="3:4">
      <c r="C282" s="3767"/>
      <c r="D282" s="3854"/>
    </row>
    <row r="283" spans="3:4">
      <c r="C283" s="3767"/>
      <c r="D283" s="3854"/>
    </row>
    <row r="284" spans="3:4">
      <c r="C284" s="3767"/>
      <c r="D284" s="3854"/>
    </row>
    <row r="285" spans="3:4">
      <c r="C285" s="3767"/>
      <c r="D285" s="3854"/>
    </row>
    <row r="286" spans="3:4">
      <c r="C286" s="3767"/>
      <c r="D286" s="3854"/>
    </row>
    <row r="287" spans="3:4">
      <c r="C287" s="3767"/>
      <c r="D287" s="3854"/>
    </row>
    <row r="288" spans="3:4">
      <c r="C288" s="3767"/>
      <c r="D288" s="3854"/>
    </row>
    <row r="289" spans="3:4">
      <c r="C289" s="3767"/>
      <c r="D289" s="3854"/>
    </row>
    <row r="290" spans="3:4">
      <c r="C290" s="3767"/>
      <c r="D290" s="3854"/>
    </row>
    <row r="291" spans="3:4">
      <c r="C291" s="3767"/>
      <c r="D291" s="3854"/>
    </row>
    <row r="292" spans="3:4">
      <c r="C292" s="3767"/>
      <c r="D292" s="3854"/>
    </row>
    <row r="293" spans="3:4">
      <c r="C293" s="3767"/>
      <c r="D293" s="3854"/>
    </row>
    <row r="294" spans="3:4">
      <c r="C294" s="3767"/>
      <c r="D294" s="3854"/>
    </row>
    <row r="295" spans="3:4">
      <c r="C295" s="3767"/>
      <c r="D295" s="3854"/>
    </row>
    <row r="296" spans="3:4">
      <c r="C296" s="3767"/>
      <c r="D296" s="3854"/>
    </row>
    <row r="297" spans="3:4">
      <c r="C297" s="3767"/>
      <c r="D297" s="3854"/>
    </row>
    <row r="298" spans="3:4">
      <c r="C298" s="3767"/>
      <c r="D298" s="3854"/>
    </row>
    <row r="299" spans="3:4">
      <c r="C299" s="3767"/>
      <c r="D299" s="3854"/>
    </row>
    <row r="300" spans="3:4">
      <c r="C300" s="3767"/>
      <c r="D300" s="3854"/>
    </row>
    <row r="301" spans="3:4">
      <c r="C301" s="3767"/>
      <c r="D301" s="3854"/>
    </row>
    <row r="302" spans="3:4">
      <c r="C302" s="3767"/>
      <c r="D302" s="3854"/>
    </row>
    <row r="303" spans="3:4">
      <c r="C303" s="3767"/>
      <c r="D303" s="3854"/>
    </row>
    <row r="304" spans="3:4">
      <c r="C304" s="3767"/>
      <c r="D304" s="3854"/>
    </row>
    <row r="305" spans="3:4">
      <c r="D305" s="3854"/>
    </row>
    <row r="306" spans="3:4">
      <c r="D306" s="3854"/>
    </row>
    <row r="307" spans="3:4">
      <c r="D307" s="3854"/>
    </row>
    <row r="308" spans="3:4">
      <c r="C308" s="3767"/>
      <c r="D308" s="3854"/>
    </row>
    <row r="309" spans="3:4">
      <c r="C309" s="3767"/>
      <c r="D309" s="3854"/>
    </row>
    <row r="310" spans="3:4">
      <c r="C310" s="3767"/>
      <c r="D310" s="3854"/>
    </row>
    <row r="311" spans="3:4">
      <c r="C311" s="3767"/>
      <c r="D311" s="3854"/>
    </row>
    <row r="312" spans="3:4">
      <c r="D312" s="3854"/>
    </row>
    <row r="313" spans="3:4">
      <c r="C313" s="3767"/>
      <c r="D313" s="3854"/>
    </row>
    <row r="314" spans="3:4">
      <c r="D314" s="3854"/>
    </row>
    <row r="315" spans="3:4">
      <c r="C315" s="3767"/>
      <c r="D315" s="3854"/>
    </row>
    <row r="316" spans="3:4">
      <c r="C316" s="3767"/>
      <c r="D316" s="3854"/>
    </row>
    <row r="317" spans="3:4">
      <c r="D317" s="3854"/>
    </row>
    <row r="318" spans="3:4">
      <c r="C318" s="3767"/>
      <c r="D318" s="3854"/>
    </row>
    <row r="319" spans="3:4">
      <c r="D319" s="3854"/>
    </row>
    <row r="320" spans="3:4">
      <c r="D320" s="3854"/>
    </row>
    <row r="321" spans="3:4">
      <c r="D321" s="3854"/>
    </row>
    <row r="322" spans="3:4">
      <c r="D322" s="3854"/>
    </row>
    <row r="323" spans="3:4">
      <c r="C323" s="3767"/>
      <c r="D323" s="3854"/>
    </row>
    <row r="324" spans="3:4">
      <c r="C324" s="3767"/>
      <c r="D324" s="3854"/>
    </row>
    <row r="325" spans="3:4">
      <c r="D325" s="3854"/>
    </row>
    <row r="326" spans="3:4">
      <c r="D326" s="3854"/>
    </row>
    <row r="327" spans="3:4">
      <c r="D327" s="3854"/>
    </row>
    <row r="328" spans="3:4">
      <c r="C328" s="3767"/>
      <c r="D328" s="3854"/>
    </row>
    <row r="329" spans="3:4">
      <c r="C329" s="3767"/>
      <c r="D329" s="3854"/>
    </row>
    <row r="330" spans="3:4">
      <c r="C330" s="3767"/>
      <c r="D330" s="3854"/>
    </row>
    <row r="331" spans="3:4">
      <c r="C331" s="3767"/>
      <c r="D331" s="3854"/>
    </row>
    <row r="332" spans="3:4">
      <c r="C332" s="3767"/>
      <c r="D332" s="3854"/>
    </row>
    <row r="333" spans="3:4">
      <c r="C333" s="3767"/>
      <c r="D333" s="3854"/>
    </row>
    <row r="334" spans="3:4">
      <c r="D334" s="3854"/>
    </row>
    <row r="335" spans="3:4">
      <c r="D335" s="3854"/>
    </row>
    <row r="336" spans="3:4">
      <c r="D336" s="3854"/>
    </row>
    <row r="337" spans="3:4">
      <c r="C337" s="3767"/>
      <c r="D337" s="3854"/>
    </row>
    <row r="338" spans="3:4">
      <c r="C338" s="3767"/>
      <c r="D338" s="3854"/>
    </row>
    <row r="339" spans="3:4">
      <c r="D339" s="3854"/>
    </row>
    <row r="340" spans="3:4">
      <c r="C340" s="3767"/>
      <c r="D340" s="3854"/>
    </row>
    <row r="341" spans="3:4">
      <c r="C341" s="3767"/>
      <c r="D341" s="3854"/>
    </row>
    <row r="342" spans="3:4">
      <c r="D342" s="3854"/>
    </row>
    <row r="343" spans="3:4">
      <c r="C343" s="3767"/>
      <c r="D343" s="3854"/>
    </row>
    <row r="344" spans="3:4">
      <c r="C344" s="3767"/>
      <c r="D344" s="3854"/>
    </row>
    <row r="345" spans="3:4">
      <c r="C345" s="3767"/>
      <c r="D345" s="3854"/>
    </row>
    <row r="346" spans="3:4">
      <c r="C346" s="3767"/>
      <c r="D346" s="3854"/>
    </row>
    <row r="347" spans="3:4">
      <c r="C347" s="3767"/>
      <c r="D347" s="3854"/>
    </row>
    <row r="348" spans="3:4">
      <c r="D348" s="3854"/>
    </row>
    <row r="349" spans="3:4">
      <c r="C349" s="3767"/>
      <c r="D349" s="3854"/>
    </row>
    <row r="350" spans="3:4">
      <c r="C350" s="3767"/>
      <c r="D350" s="3854"/>
    </row>
    <row r="351" spans="3:4">
      <c r="D351" s="3854"/>
    </row>
    <row r="352" spans="3:4">
      <c r="C352" s="3767"/>
      <c r="D352" s="3854"/>
    </row>
    <row r="353" spans="3:4">
      <c r="C353" s="3767"/>
      <c r="D353" s="3854"/>
    </row>
    <row r="354" spans="3:4">
      <c r="C354" s="3767"/>
      <c r="D354" s="3854"/>
    </row>
    <row r="355" spans="3:4">
      <c r="D355" s="3854"/>
    </row>
    <row r="356" spans="3:4">
      <c r="D356" s="3854"/>
    </row>
    <row r="357" spans="3:4">
      <c r="D357" s="3854"/>
    </row>
    <row r="358" spans="3:4">
      <c r="D358" s="3854"/>
    </row>
    <row r="359" spans="3:4">
      <c r="C359" s="3767"/>
      <c r="D359" s="3854"/>
    </row>
    <row r="360" spans="3:4">
      <c r="C360" s="3767"/>
      <c r="D360" s="3854"/>
    </row>
    <row r="361" spans="3:4">
      <c r="C361" s="3767"/>
      <c r="D361" s="3854"/>
    </row>
    <row r="362" spans="3:4">
      <c r="C362" s="3767"/>
      <c r="D362" s="3854"/>
    </row>
    <row r="363" spans="3:4">
      <c r="D363" s="3854"/>
    </row>
    <row r="364" spans="3:4">
      <c r="C364" s="3767"/>
      <c r="D364" s="3854"/>
    </row>
    <row r="365" spans="3:4">
      <c r="C365" s="3767"/>
      <c r="D365" s="3854"/>
    </row>
    <row r="366" spans="3:4">
      <c r="C366" s="3767"/>
      <c r="D366" s="3854"/>
    </row>
    <row r="367" spans="3:4">
      <c r="C367" s="3767"/>
      <c r="D367" s="3854"/>
    </row>
    <row r="368" spans="3:4">
      <c r="C368" s="3767"/>
      <c r="D368" s="3854"/>
    </row>
    <row r="369" spans="1:5">
      <c r="C369" s="3767"/>
      <c r="D369" s="3854"/>
    </row>
    <row r="370" spans="1:5">
      <c r="D370" s="3854"/>
    </row>
    <row r="371" spans="1:5">
      <c r="C371" s="3767"/>
      <c r="D371" s="3854"/>
    </row>
    <row r="372" spans="1:5">
      <c r="C372" s="3767"/>
      <c r="D372" s="3854"/>
    </row>
    <row r="373" spans="1:5">
      <c r="A373" s="3852"/>
      <c r="C373" s="3767"/>
      <c r="D373" s="3854"/>
      <c r="E373" s="3854"/>
    </row>
    <row r="374" spans="1:5">
      <c r="C374" s="3854"/>
      <c r="D374" s="3854"/>
    </row>
    <row r="375" spans="1:5">
      <c r="C375" s="3854"/>
      <c r="D375" s="3854"/>
    </row>
    <row r="376" spans="1:5">
      <c r="C376" s="3854"/>
      <c r="D376" s="3854"/>
    </row>
  </sheetData>
  <printOptions horizontalCentered="1"/>
  <pageMargins left="0.5" right="0.35" top="0.5" bottom="0.25" header="0" footer="0"/>
  <pageSetup orientation="portrait" horizontalDpi="4294967292" verticalDpi="4294967292" r:id="rId1"/>
  <headerFooter alignWithMargins="0"/>
</worksheet>
</file>

<file path=xl/worksheets/sheet72.xml><?xml version="1.0" encoding="utf-8"?>
<worksheet xmlns="http://schemas.openxmlformats.org/spreadsheetml/2006/main" xmlns:r="http://schemas.openxmlformats.org/officeDocument/2006/relationships">
  <sheetPr>
    <tabColor rgb="FF92D050"/>
    <pageSetUpPr fitToPage="1"/>
  </sheetPr>
  <dimension ref="A1:AR306"/>
  <sheetViews>
    <sheetView showGridLines="0" zoomScaleNormal="100" workbookViewId="0"/>
  </sheetViews>
  <sheetFormatPr defaultColWidth="9.81640625" defaultRowHeight="16.5"/>
  <cols>
    <col min="1" max="1" width="3.90625" style="3871" customWidth="1"/>
    <col min="2" max="2" width="28.08984375" style="3871" customWidth="1"/>
    <col min="3" max="3" width="27.08984375" style="3871" customWidth="1"/>
    <col min="4" max="4" width="14.81640625" style="3871" customWidth="1"/>
    <col min="5" max="5" width="13.7265625" style="3871" customWidth="1"/>
    <col min="6" max="6" width="3.90625" style="3871" customWidth="1"/>
    <col min="7" max="7" width="5" style="3871" customWidth="1"/>
    <col min="8" max="8" width="4.453125" style="3871" customWidth="1"/>
    <col min="9" max="9" width="3.36328125" style="3871" customWidth="1"/>
    <col min="10" max="16384" width="9.81640625" style="3871"/>
  </cols>
  <sheetData>
    <row r="1" spans="1:21" s="3863" customFormat="1" ht="11.25" customHeight="1" thickBot="1">
      <c r="A1" s="3856">
        <v>66</v>
      </c>
      <c r="B1" s="3857"/>
      <c r="C1" s="3858"/>
      <c r="D1" s="3859"/>
      <c r="E1" s="3859"/>
      <c r="F1" s="3860" t="s">
        <v>1865</v>
      </c>
      <c r="G1" s="3861"/>
      <c r="H1" s="3862"/>
      <c r="I1" s="3861"/>
      <c r="J1" s="3861"/>
      <c r="K1" s="3861"/>
      <c r="L1" s="3861"/>
      <c r="M1" s="3861"/>
      <c r="Q1" s="3864"/>
    </row>
    <row r="2" spans="1:21" ht="15.75" customHeight="1">
      <c r="A2" s="3865" t="s">
        <v>2670</v>
      </c>
      <c r="B2" s="3866"/>
      <c r="C2" s="3866"/>
      <c r="D2" s="3866"/>
      <c r="E2" s="3867"/>
      <c r="F2" s="3868"/>
      <c r="G2" s="3869"/>
      <c r="H2" s="3870"/>
      <c r="I2" s="3869"/>
      <c r="J2" s="3869"/>
      <c r="K2" s="3870"/>
      <c r="L2" s="3869"/>
      <c r="M2" s="3869"/>
    </row>
    <row r="3" spans="1:21" s="3875" customFormat="1" ht="14.25" customHeight="1">
      <c r="A3" s="3872" t="s">
        <v>808</v>
      </c>
      <c r="B3" s="3873"/>
      <c r="C3" s="3873"/>
      <c r="D3" s="3873"/>
      <c r="E3" s="3873"/>
      <c r="F3" s="3874"/>
      <c r="G3" s="3869"/>
      <c r="H3" s="3870"/>
      <c r="I3" s="3870"/>
      <c r="J3" s="3869"/>
      <c r="K3" s="3869"/>
      <c r="L3" s="3869"/>
      <c r="M3" s="3869"/>
    </row>
    <row r="4" spans="1:21" s="3875" customFormat="1" ht="11.25" customHeight="1">
      <c r="A4" s="3872"/>
      <c r="B4" s="3873"/>
      <c r="C4" s="3873"/>
      <c r="D4" s="3873"/>
      <c r="E4" s="3873"/>
      <c r="F4" s="3874"/>
      <c r="G4" s="3869"/>
      <c r="H4" s="3870"/>
      <c r="I4" s="3870"/>
      <c r="J4" s="3869"/>
      <c r="K4" s="3869"/>
      <c r="L4" s="3869"/>
      <c r="M4" s="3869"/>
    </row>
    <row r="5" spans="1:21" s="3880" customFormat="1" ht="11.25" customHeight="1">
      <c r="A5" s="3876" t="s">
        <v>2671</v>
      </c>
      <c r="B5" s="3877"/>
      <c r="C5" s="3878"/>
      <c r="D5" s="3878"/>
      <c r="E5" s="3878"/>
      <c r="F5" s="3879"/>
      <c r="G5" s="3878"/>
      <c r="H5" s="3877"/>
      <c r="I5" s="3877"/>
      <c r="J5" s="3878"/>
      <c r="K5" s="3878"/>
      <c r="L5" s="3878"/>
      <c r="M5" s="3878"/>
    </row>
    <row r="6" spans="1:21" s="3880" customFormat="1" ht="11.25" customHeight="1">
      <c r="A6" s="3876" t="s">
        <v>2672</v>
      </c>
      <c r="B6" s="3878"/>
      <c r="C6" s="3878"/>
      <c r="D6" s="3878"/>
      <c r="E6" s="3878"/>
      <c r="F6" s="3879"/>
      <c r="G6" s="3878"/>
      <c r="H6" s="3877"/>
      <c r="I6" s="3878"/>
      <c r="J6" s="3877"/>
      <c r="K6" s="3878"/>
      <c r="L6" s="3878"/>
      <c r="M6" s="3878"/>
    </row>
    <row r="7" spans="1:21" s="3880" customFormat="1" ht="11.25" customHeight="1">
      <c r="A7" s="3881" t="s">
        <v>2673</v>
      </c>
      <c r="B7" s="3878"/>
      <c r="C7" s="3878"/>
      <c r="D7" s="3878"/>
      <c r="E7" s="3878"/>
      <c r="F7" s="3879"/>
      <c r="G7" s="3878"/>
      <c r="H7" s="3877"/>
      <c r="I7" s="3877"/>
      <c r="J7" s="3878"/>
      <c r="K7" s="3878"/>
      <c r="L7" s="3878"/>
      <c r="M7" s="3878"/>
    </row>
    <row r="8" spans="1:21" s="3880" customFormat="1" ht="11.25" customHeight="1">
      <c r="A8" s="3876" t="s">
        <v>2674</v>
      </c>
      <c r="B8" s="3877"/>
      <c r="C8" s="3878"/>
      <c r="D8" s="3878"/>
      <c r="E8" s="3878"/>
      <c r="F8" s="3879"/>
      <c r="G8" s="3878"/>
      <c r="H8" s="3877"/>
      <c r="I8" s="3878"/>
      <c r="J8" s="3877"/>
      <c r="K8" s="3878"/>
      <c r="L8" s="3878"/>
      <c r="M8" s="3878"/>
    </row>
    <row r="9" spans="1:21" s="3880" customFormat="1" ht="11.25" customHeight="1">
      <c r="A9" s="3882"/>
      <c r="B9" s="3883"/>
      <c r="C9" s="3884"/>
      <c r="D9" s="3884"/>
      <c r="E9" s="3884"/>
      <c r="F9" s="3885"/>
      <c r="G9" s="3878"/>
      <c r="H9" s="3877"/>
      <c r="I9" s="3878"/>
      <c r="J9" s="3877"/>
      <c r="K9" s="3878"/>
      <c r="L9" s="3878"/>
      <c r="M9" s="3878"/>
    </row>
    <row r="10" spans="1:21" s="3890" customFormat="1" ht="11.25" customHeight="1">
      <c r="A10" s="3886" t="s">
        <v>704</v>
      </c>
      <c r="B10" s="3887" t="s">
        <v>2675</v>
      </c>
      <c r="C10" s="3887" t="s">
        <v>2676</v>
      </c>
      <c r="D10" s="3887" t="s">
        <v>2677</v>
      </c>
      <c r="E10" s="3887" t="s">
        <v>2678</v>
      </c>
      <c r="F10" s="3888" t="s">
        <v>704</v>
      </c>
      <c r="G10" s="3878"/>
      <c r="H10" s="3877"/>
      <c r="I10" s="3877"/>
      <c r="J10" s="3877"/>
      <c r="K10" s="3877"/>
      <c r="L10" s="3877"/>
      <c r="M10" s="3877"/>
      <c r="N10" s="3889"/>
      <c r="Q10" s="3889"/>
    </row>
    <row r="11" spans="1:21" s="3890" customFormat="1" ht="11.25" customHeight="1">
      <c r="A11" s="3886" t="s">
        <v>750</v>
      </c>
      <c r="B11" s="3887" t="s">
        <v>2679</v>
      </c>
      <c r="C11" s="3887"/>
      <c r="D11" s="3887" t="s">
        <v>2680</v>
      </c>
      <c r="E11" s="3887" t="s">
        <v>2680</v>
      </c>
      <c r="F11" s="3888" t="s">
        <v>750</v>
      </c>
      <c r="G11" s="3878"/>
      <c r="H11" s="3877"/>
      <c r="I11" s="3877"/>
      <c r="J11" s="3877"/>
      <c r="K11" s="3877"/>
      <c r="L11" s="3877"/>
      <c r="M11" s="3877"/>
      <c r="N11" s="3889"/>
      <c r="O11" s="3889"/>
      <c r="P11" s="3889"/>
    </row>
    <row r="12" spans="1:21" s="3890" customFormat="1" ht="11.25" customHeight="1">
      <c r="A12" s="3891"/>
      <c r="B12" s="3892" t="s">
        <v>756</v>
      </c>
      <c r="C12" s="3892" t="s">
        <v>757</v>
      </c>
      <c r="D12" s="3892" t="s">
        <v>640</v>
      </c>
      <c r="E12" s="3892" t="s">
        <v>641</v>
      </c>
      <c r="F12" s="3885"/>
      <c r="G12" s="3878"/>
      <c r="H12" s="3877"/>
      <c r="I12" s="3877"/>
      <c r="J12" s="3877"/>
      <c r="K12" s="3878"/>
      <c r="L12" s="3877"/>
      <c r="M12" s="3877"/>
      <c r="N12" s="3889"/>
      <c r="O12" s="3889"/>
      <c r="P12" s="3889"/>
    </row>
    <row r="13" spans="1:21" s="3880" customFormat="1" ht="11.25" customHeight="1">
      <c r="A13" s="3893">
        <v>1</v>
      </c>
      <c r="B13" s="3894"/>
      <c r="C13" s="3894"/>
      <c r="D13" s="3895"/>
      <c r="E13" s="3896"/>
      <c r="F13" s="3897">
        <v>1</v>
      </c>
      <c r="G13" s="3878"/>
      <c r="H13" s="3877"/>
      <c r="I13" s="3878"/>
      <c r="J13" s="3878"/>
      <c r="K13" s="3878"/>
      <c r="L13" s="3877"/>
      <c r="M13" s="3878"/>
      <c r="P13" s="3898"/>
    </row>
    <row r="14" spans="1:21" s="3880" customFormat="1" ht="11.25" customHeight="1">
      <c r="A14" s="3893">
        <v>2</v>
      </c>
      <c r="B14" s="3899" t="s">
        <v>1144</v>
      </c>
      <c r="C14" s="3899" t="s">
        <v>2681</v>
      </c>
      <c r="D14" s="3900" t="s">
        <v>2682</v>
      </c>
      <c r="E14" s="3901" t="s">
        <v>2683</v>
      </c>
      <c r="F14" s="3897">
        <v>2</v>
      </c>
      <c r="G14" s="3878"/>
      <c r="H14" s="3877"/>
      <c r="I14" s="3877"/>
      <c r="J14" s="3877"/>
      <c r="K14" s="3877"/>
      <c r="L14" s="3877"/>
      <c r="M14" s="3877"/>
      <c r="N14" s="3898"/>
      <c r="O14" s="3898"/>
      <c r="P14" s="3898"/>
      <c r="Q14" s="3898"/>
    </row>
    <row r="15" spans="1:21" s="3880" customFormat="1" ht="11.25" customHeight="1">
      <c r="A15" s="3893">
        <v>3</v>
      </c>
      <c r="B15" s="3899" t="s">
        <v>2684</v>
      </c>
      <c r="C15" s="3899"/>
      <c r="D15" s="3902"/>
      <c r="E15" s="3903"/>
      <c r="F15" s="3897">
        <v>3</v>
      </c>
      <c r="G15" s="3878"/>
      <c r="H15" s="3877"/>
      <c r="I15" s="3877"/>
      <c r="J15" s="3877"/>
      <c r="K15" s="3877"/>
      <c r="L15" s="3877"/>
      <c r="M15" s="3877"/>
      <c r="N15" s="3898"/>
      <c r="O15" s="3898"/>
      <c r="P15" s="3898"/>
      <c r="Q15" s="3898"/>
    </row>
    <row r="16" spans="1:21" s="3880" customFormat="1" ht="11.25" customHeight="1">
      <c r="A16" s="3893">
        <v>4</v>
      </c>
      <c r="B16" s="3899" t="s">
        <v>2685</v>
      </c>
      <c r="C16" s="3904"/>
      <c r="D16" s="3902"/>
      <c r="E16" s="3903"/>
      <c r="F16" s="3897">
        <v>4</v>
      </c>
      <c r="G16" s="3905"/>
      <c r="H16" s="3905"/>
      <c r="I16" s="3905"/>
      <c r="J16" s="3905"/>
      <c r="K16" s="3905"/>
      <c r="L16" s="3905"/>
      <c r="M16" s="3905"/>
      <c r="N16" s="3906"/>
      <c r="O16" s="3906"/>
      <c r="P16" s="3906"/>
      <c r="Q16" s="3906"/>
      <c r="R16" s="3906"/>
      <c r="S16" s="3906"/>
      <c r="T16" s="3906"/>
      <c r="U16" s="3906"/>
    </row>
    <row r="17" spans="1:21" s="3880" customFormat="1" ht="11.25" customHeight="1">
      <c r="A17" s="3893">
        <v>5</v>
      </c>
      <c r="B17" s="3907" t="s">
        <v>2686</v>
      </c>
      <c r="C17" s="3908"/>
      <c r="D17" s="3902"/>
      <c r="E17" s="3903"/>
      <c r="F17" s="3897">
        <v>5</v>
      </c>
      <c r="G17" s="3905"/>
      <c r="H17" s="3905"/>
      <c r="I17" s="3905"/>
      <c r="J17" s="3905"/>
      <c r="K17" s="3905"/>
      <c r="L17" s="3905"/>
      <c r="M17" s="3905"/>
      <c r="N17" s="3906"/>
      <c r="O17" s="3906"/>
      <c r="P17" s="3906"/>
      <c r="Q17" s="3906"/>
      <c r="R17" s="3906"/>
      <c r="S17" s="3906"/>
      <c r="T17" s="3906"/>
      <c r="U17" s="3906"/>
    </row>
    <row r="18" spans="1:21" s="3880" customFormat="1" ht="11.25" customHeight="1">
      <c r="A18" s="3893">
        <v>6</v>
      </c>
      <c r="B18" s="3908" t="s">
        <v>2687</v>
      </c>
      <c r="C18" s="3908"/>
      <c r="D18" s="3902"/>
      <c r="E18" s="3903"/>
      <c r="F18" s="3897">
        <v>6</v>
      </c>
      <c r="G18" s="3905"/>
      <c r="H18" s="3905"/>
      <c r="I18" s="3905"/>
      <c r="J18" s="3905"/>
      <c r="K18" s="3905"/>
      <c r="L18" s="3905"/>
      <c r="M18" s="3905"/>
      <c r="N18" s="3906"/>
      <c r="O18" s="3906"/>
      <c r="P18" s="3906"/>
      <c r="Q18" s="3906"/>
      <c r="R18" s="3906"/>
      <c r="S18" s="3906"/>
      <c r="T18" s="3906"/>
      <c r="U18" s="3906"/>
    </row>
    <row r="19" spans="1:21" s="3880" customFormat="1" ht="11.25" customHeight="1">
      <c r="A19" s="3893">
        <v>7</v>
      </c>
      <c r="B19" s="3909"/>
      <c r="C19" s="3908"/>
      <c r="D19" s="3902"/>
      <c r="E19" s="3903"/>
      <c r="F19" s="3897">
        <v>7</v>
      </c>
      <c r="G19" s="3905"/>
      <c r="H19" s="3905"/>
      <c r="I19" s="3905"/>
      <c r="J19" s="3905"/>
      <c r="K19" s="3905"/>
      <c r="L19" s="3905"/>
      <c r="M19" s="3905"/>
      <c r="N19" s="3906"/>
      <c r="O19" s="3906"/>
      <c r="P19" s="3906"/>
      <c r="Q19" s="3906"/>
      <c r="R19" s="3906"/>
      <c r="S19" s="3906"/>
      <c r="T19" s="3906"/>
      <c r="U19" s="3906"/>
    </row>
    <row r="20" spans="1:21" s="3880" customFormat="1" ht="11.25" customHeight="1">
      <c r="A20" s="3893">
        <v>8</v>
      </c>
      <c r="B20" s="3907"/>
      <c r="C20" s="3908"/>
      <c r="D20" s="3902"/>
      <c r="E20" s="3903"/>
      <c r="F20" s="3897">
        <v>8</v>
      </c>
      <c r="G20" s="3905"/>
      <c r="H20" s="3905"/>
      <c r="I20" s="3905"/>
      <c r="J20" s="3905"/>
      <c r="K20" s="3905"/>
      <c r="L20" s="3905"/>
      <c r="M20" s="3905"/>
      <c r="N20" s="3906"/>
      <c r="O20" s="3906"/>
      <c r="P20" s="3906"/>
      <c r="Q20" s="3906"/>
      <c r="R20" s="3906"/>
      <c r="S20" s="3906"/>
      <c r="T20" s="3906"/>
      <c r="U20" s="3906"/>
    </row>
    <row r="21" spans="1:21" s="3880" customFormat="1" ht="11.25" customHeight="1">
      <c r="A21" s="3893">
        <v>9</v>
      </c>
      <c r="B21" s="3899"/>
      <c r="C21" s="3899"/>
      <c r="D21" s="3910"/>
      <c r="E21" s="3911"/>
      <c r="F21" s="3897">
        <v>9</v>
      </c>
      <c r="G21" s="3905"/>
      <c r="H21" s="3905"/>
      <c r="I21" s="3905"/>
      <c r="J21" s="3905"/>
      <c r="K21" s="3905"/>
      <c r="L21" s="3905"/>
      <c r="M21" s="3905"/>
      <c r="N21" s="3906"/>
      <c r="O21" s="3906"/>
      <c r="P21" s="3906"/>
      <c r="Q21" s="3906"/>
      <c r="R21" s="3906"/>
      <c r="S21" s="3906"/>
      <c r="T21" s="3906"/>
      <c r="U21" s="3906"/>
    </row>
    <row r="22" spans="1:21" s="3880" customFormat="1" ht="11.25" customHeight="1">
      <c r="A22" s="3893">
        <f t="shared" ref="A22:A50" si="0">A21+1</f>
        <v>10</v>
      </c>
      <c r="B22" s="3899" t="s">
        <v>2688</v>
      </c>
      <c r="C22" s="3899" t="s">
        <v>2689</v>
      </c>
      <c r="D22" s="3912"/>
      <c r="E22" s="3903"/>
      <c r="F22" s="3897">
        <f t="shared" ref="F22:F50" si="1">F21+1</f>
        <v>10</v>
      </c>
      <c r="G22" s="3905"/>
      <c r="H22" s="3905"/>
      <c r="I22" s="3905"/>
      <c r="J22" s="3905"/>
      <c r="K22" s="3905"/>
      <c r="L22" s="3905"/>
      <c r="M22" s="3905"/>
      <c r="N22" s="3906"/>
      <c r="O22" s="3906"/>
      <c r="P22" s="3906"/>
      <c r="Q22" s="3906"/>
      <c r="R22" s="3906"/>
      <c r="S22" s="3906"/>
      <c r="T22" s="3906"/>
      <c r="U22" s="3906"/>
    </row>
    <row r="23" spans="1:21" s="3880" customFormat="1" ht="11.25" customHeight="1">
      <c r="A23" s="3893">
        <f t="shared" si="0"/>
        <v>11</v>
      </c>
      <c r="B23" s="3899"/>
      <c r="C23" s="3913" t="s">
        <v>2690</v>
      </c>
      <c r="D23" s="3900" t="s">
        <v>2691</v>
      </c>
      <c r="E23" s="3901" t="s">
        <v>2683</v>
      </c>
      <c r="F23" s="3897">
        <f t="shared" si="1"/>
        <v>11</v>
      </c>
      <c r="G23" s="3905"/>
      <c r="H23" s="3905"/>
      <c r="I23" s="3905"/>
      <c r="J23" s="3905"/>
      <c r="K23" s="3905"/>
      <c r="L23" s="3905"/>
      <c r="M23" s="3905"/>
      <c r="N23" s="3906"/>
      <c r="O23" s="3906"/>
      <c r="P23" s="3906"/>
      <c r="Q23" s="3906"/>
      <c r="R23" s="3906"/>
      <c r="S23" s="3906"/>
      <c r="T23" s="3906"/>
      <c r="U23" s="3906"/>
    </row>
    <row r="24" spans="1:21" s="3880" customFormat="1" ht="11.25" customHeight="1">
      <c r="A24" s="3893">
        <f t="shared" si="0"/>
        <v>12</v>
      </c>
      <c r="B24" s="3909"/>
      <c r="C24" s="3913"/>
      <c r="D24" s="3912"/>
      <c r="E24" s="3903"/>
      <c r="F24" s="3897">
        <f t="shared" si="1"/>
        <v>12</v>
      </c>
      <c r="G24" s="3905"/>
      <c r="H24" s="3905"/>
      <c r="I24" s="3905"/>
      <c r="J24" s="3905"/>
      <c r="K24" s="3905"/>
      <c r="L24" s="3905"/>
      <c r="M24" s="3905"/>
      <c r="N24" s="3906"/>
      <c r="O24" s="3906"/>
      <c r="P24" s="3906"/>
      <c r="Q24" s="3906"/>
      <c r="R24" s="3906"/>
      <c r="S24" s="3906"/>
      <c r="T24" s="3906"/>
      <c r="U24" s="3906"/>
    </row>
    <row r="25" spans="1:21" s="3880" customFormat="1" ht="11.25" customHeight="1">
      <c r="A25" s="3893">
        <f t="shared" si="0"/>
        <v>13</v>
      </c>
      <c r="B25" s="3914"/>
      <c r="C25" s="3913"/>
      <c r="D25" s="3912"/>
      <c r="E25" s="3903"/>
      <c r="F25" s="3897">
        <f t="shared" si="1"/>
        <v>13</v>
      </c>
      <c r="G25" s="3905"/>
      <c r="H25" s="3905"/>
      <c r="I25" s="3905"/>
      <c r="J25" s="3905"/>
      <c r="K25" s="3905"/>
      <c r="L25" s="3905"/>
      <c r="M25" s="3905"/>
      <c r="N25" s="3906"/>
      <c r="O25" s="3906"/>
      <c r="P25" s="3906"/>
      <c r="Q25" s="3906"/>
      <c r="R25" s="3906"/>
      <c r="S25" s="3906"/>
      <c r="T25" s="3906"/>
      <c r="U25" s="3906"/>
    </row>
    <row r="26" spans="1:21" s="3880" customFormat="1" ht="11.25" customHeight="1">
      <c r="A26" s="3893">
        <f t="shared" si="0"/>
        <v>14</v>
      </c>
      <c r="B26" s="3899"/>
      <c r="C26" s="3899"/>
      <c r="D26" s="3910"/>
      <c r="E26" s="3911"/>
      <c r="F26" s="3897">
        <f t="shared" si="1"/>
        <v>14</v>
      </c>
      <c r="G26" s="3905"/>
      <c r="H26" s="3905"/>
      <c r="I26" s="3905"/>
      <c r="J26" s="3905"/>
      <c r="K26" s="3905"/>
      <c r="L26" s="3905"/>
      <c r="M26" s="3905"/>
      <c r="N26" s="3906"/>
      <c r="O26" s="3906"/>
      <c r="P26" s="3906"/>
      <c r="Q26" s="3906"/>
      <c r="R26" s="3906"/>
      <c r="S26" s="3906"/>
      <c r="T26" s="3906"/>
      <c r="U26" s="3906"/>
    </row>
    <row r="27" spans="1:21" s="3880" customFormat="1" ht="11.25" customHeight="1">
      <c r="A27" s="3893">
        <f t="shared" si="0"/>
        <v>15</v>
      </c>
      <c r="B27" s="3899" t="s">
        <v>1144</v>
      </c>
      <c r="C27" s="3899" t="s">
        <v>2692</v>
      </c>
      <c r="D27" s="3900" t="s">
        <v>2693</v>
      </c>
      <c r="E27" s="3901" t="s">
        <v>2683</v>
      </c>
      <c r="F27" s="3897">
        <f t="shared" si="1"/>
        <v>15</v>
      </c>
      <c r="G27" s="3905"/>
      <c r="H27" s="3905"/>
      <c r="I27" s="3905"/>
      <c r="J27" s="3905"/>
      <c r="K27" s="3905"/>
      <c r="L27" s="3905"/>
      <c r="M27" s="3905"/>
      <c r="N27" s="3906"/>
      <c r="O27" s="3906"/>
      <c r="P27" s="3906"/>
      <c r="Q27" s="3906"/>
      <c r="R27" s="3906"/>
      <c r="S27" s="3906"/>
      <c r="T27" s="3906"/>
      <c r="U27" s="3906"/>
    </row>
    <row r="28" spans="1:21" s="3880" customFormat="1" ht="11.25" customHeight="1">
      <c r="A28" s="3893">
        <f t="shared" si="0"/>
        <v>16</v>
      </c>
      <c r="B28" s="3899" t="s">
        <v>2684</v>
      </c>
      <c r="C28" s="3899" t="s">
        <v>2694</v>
      </c>
      <c r="D28" s="3912"/>
      <c r="E28" s="3903"/>
      <c r="F28" s="3897">
        <f t="shared" si="1"/>
        <v>16</v>
      </c>
      <c r="G28" s="3905"/>
      <c r="H28" s="3905"/>
      <c r="I28" s="3905"/>
      <c r="J28" s="3905"/>
      <c r="K28" s="3905"/>
      <c r="L28" s="3905"/>
      <c r="M28" s="3905"/>
      <c r="N28" s="3906"/>
      <c r="O28" s="3906"/>
      <c r="P28" s="3906"/>
      <c r="Q28" s="3906"/>
      <c r="R28" s="3906"/>
      <c r="S28" s="3906"/>
      <c r="T28" s="3906"/>
      <c r="U28" s="3906"/>
    </row>
    <row r="29" spans="1:21" s="3880" customFormat="1" ht="11.25" customHeight="1">
      <c r="A29" s="3893">
        <f t="shared" si="0"/>
        <v>17</v>
      </c>
      <c r="B29" s="3899" t="s">
        <v>2685</v>
      </c>
      <c r="C29" s="3913"/>
      <c r="D29" s="3912"/>
      <c r="E29" s="3903"/>
      <c r="F29" s="3897">
        <f t="shared" si="1"/>
        <v>17</v>
      </c>
      <c r="G29" s="3905"/>
      <c r="H29" s="3905"/>
      <c r="I29" s="3905"/>
      <c r="J29" s="3905"/>
      <c r="K29" s="3905"/>
      <c r="L29" s="3905"/>
      <c r="M29" s="3905"/>
      <c r="N29" s="3906"/>
      <c r="O29" s="3906"/>
      <c r="P29" s="3906"/>
      <c r="Q29" s="3906"/>
      <c r="R29" s="3906"/>
      <c r="S29" s="3906"/>
      <c r="T29" s="3906"/>
      <c r="U29" s="3906"/>
    </row>
    <row r="30" spans="1:21" s="3880" customFormat="1" ht="11.25" customHeight="1">
      <c r="A30" s="3893">
        <f t="shared" si="0"/>
        <v>18</v>
      </c>
      <c r="B30" s="3907" t="s">
        <v>2686</v>
      </c>
      <c r="C30" s="3899"/>
      <c r="D30" s="3910"/>
      <c r="E30" s="3911"/>
      <c r="F30" s="3897">
        <f t="shared" si="1"/>
        <v>18</v>
      </c>
      <c r="G30" s="3905"/>
      <c r="H30" s="3905"/>
      <c r="I30" s="3905"/>
      <c r="J30" s="3905"/>
      <c r="K30" s="3905"/>
      <c r="L30" s="3905"/>
      <c r="M30" s="3905"/>
      <c r="N30" s="3906"/>
      <c r="O30" s="3906"/>
      <c r="P30" s="3906"/>
      <c r="Q30" s="3906"/>
      <c r="R30" s="3906"/>
      <c r="S30" s="3906"/>
      <c r="T30" s="3906"/>
      <c r="U30" s="3906"/>
    </row>
    <row r="31" spans="1:21" s="3880" customFormat="1" ht="11.25" customHeight="1">
      <c r="A31" s="3893">
        <f t="shared" si="0"/>
        <v>19</v>
      </c>
      <c r="B31" s="3908" t="s">
        <v>2687</v>
      </c>
      <c r="C31" s="3915"/>
      <c r="D31" s="3912"/>
      <c r="E31" s="3903"/>
      <c r="F31" s="3897">
        <f t="shared" si="1"/>
        <v>19</v>
      </c>
      <c r="G31" s="3905"/>
      <c r="H31" s="3905"/>
      <c r="I31" s="3905"/>
      <c r="J31" s="3878"/>
      <c r="K31" s="3878"/>
      <c r="L31" s="3878"/>
      <c r="M31" s="3878"/>
      <c r="Q31" s="3906"/>
      <c r="R31" s="3906"/>
      <c r="S31" s="3906"/>
      <c r="T31" s="3906"/>
      <c r="U31" s="3906"/>
    </row>
    <row r="32" spans="1:21" s="3880" customFormat="1" ht="11.25" customHeight="1">
      <c r="A32" s="3893">
        <f t="shared" si="0"/>
        <v>20</v>
      </c>
      <c r="B32" s="3899"/>
      <c r="C32" s="3904"/>
      <c r="D32" s="3912"/>
      <c r="E32" s="3903"/>
      <c r="F32" s="3897">
        <f t="shared" si="1"/>
        <v>20</v>
      </c>
      <c r="G32" s="3905"/>
      <c r="H32" s="3905"/>
      <c r="I32" s="3905"/>
      <c r="J32" s="3905"/>
      <c r="K32" s="3905"/>
      <c r="L32" s="3905"/>
      <c r="M32" s="3905"/>
      <c r="N32" s="3906"/>
      <c r="O32" s="3906"/>
      <c r="P32" s="3906"/>
      <c r="Q32" s="3906"/>
      <c r="R32" s="3906"/>
      <c r="S32" s="3906"/>
      <c r="T32" s="3906"/>
      <c r="U32" s="3906"/>
    </row>
    <row r="33" spans="1:21" s="3880" customFormat="1" ht="11.25" customHeight="1">
      <c r="A33" s="3893">
        <f t="shared" si="0"/>
        <v>21</v>
      </c>
      <c r="B33" s="3909"/>
      <c r="C33" s="3913"/>
      <c r="D33" s="3912"/>
      <c r="E33" s="3903"/>
      <c r="F33" s="3897">
        <f t="shared" si="1"/>
        <v>21</v>
      </c>
      <c r="G33" s="3905"/>
      <c r="H33" s="3905"/>
      <c r="I33" s="3905"/>
      <c r="J33" s="3905"/>
      <c r="K33" s="3905"/>
      <c r="L33" s="3905"/>
      <c r="M33" s="3905"/>
      <c r="N33" s="3906"/>
      <c r="O33" s="3906"/>
      <c r="P33" s="3906"/>
      <c r="Q33" s="3906"/>
      <c r="R33" s="3906"/>
      <c r="S33" s="3906"/>
      <c r="T33" s="3906"/>
      <c r="U33" s="3906"/>
    </row>
    <row r="34" spans="1:21" s="3880" customFormat="1" ht="11.25" customHeight="1">
      <c r="A34" s="3893">
        <f t="shared" si="0"/>
        <v>22</v>
      </c>
      <c r="B34" s="3916"/>
      <c r="C34" s="3913"/>
      <c r="D34" s="3912"/>
      <c r="E34" s="3903"/>
      <c r="F34" s="3897">
        <f t="shared" si="1"/>
        <v>22</v>
      </c>
      <c r="G34" s="3905"/>
      <c r="H34" s="3905"/>
      <c r="I34" s="3905"/>
      <c r="J34" s="3905"/>
      <c r="K34" s="3905"/>
      <c r="L34" s="3905"/>
      <c r="M34" s="3905"/>
      <c r="N34" s="3906"/>
      <c r="O34" s="3906"/>
      <c r="P34" s="3906"/>
      <c r="Q34" s="3906"/>
      <c r="R34" s="3906"/>
      <c r="S34" s="3906"/>
      <c r="T34" s="3906"/>
      <c r="U34" s="3906"/>
    </row>
    <row r="35" spans="1:21" s="3880" customFormat="1" ht="11.25" customHeight="1">
      <c r="A35" s="3893">
        <f t="shared" si="0"/>
        <v>23</v>
      </c>
      <c r="B35" s="3917"/>
      <c r="C35" s="3908"/>
      <c r="D35" s="3902"/>
      <c r="E35" s="3903"/>
      <c r="F35" s="3897">
        <f t="shared" si="1"/>
        <v>23</v>
      </c>
      <c r="G35" s="3905"/>
      <c r="H35" s="3905"/>
      <c r="I35" s="3905"/>
      <c r="J35" s="3905"/>
      <c r="K35" s="3878"/>
      <c r="L35" s="3878"/>
      <c r="M35" s="3877"/>
      <c r="Q35" s="3906"/>
      <c r="R35" s="3906"/>
      <c r="S35" s="3906"/>
      <c r="T35" s="3906"/>
      <c r="U35" s="3906"/>
    </row>
    <row r="36" spans="1:21" s="3880" customFormat="1" ht="11.25" customHeight="1">
      <c r="A36" s="3893">
        <f t="shared" si="0"/>
        <v>24</v>
      </c>
      <c r="B36" s="3907"/>
      <c r="C36" s="3899"/>
      <c r="D36" s="3910"/>
      <c r="E36" s="3911"/>
      <c r="F36" s="3897">
        <f t="shared" si="1"/>
        <v>24</v>
      </c>
      <c r="G36" s="3905"/>
      <c r="H36" s="3905"/>
      <c r="I36" s="3905"/>
      <c r="J36" s="3905"/>
      <c r="K36" s="3905"/>
      <c r="L36" s="3905"/>
      <c r="M36" s="3905"/>
      <c r="N36" s="3906"/>
      <c r="O36" s="3906"/>
      <c r="P36" s="3906"/>
      <c r="Q36" s="3906"/>
      <c r="R36" s="3906"/>
      <c r="S36" s="3906"/>
      <c r="T36" s="3906"/>
      <c r="U36" s="3906"/>
    </row>
    <row r="37" spans="1:21" s="3880" customFormat="1" ht="11.25" customHeight="1">
      <c r="A37" s="3893">
        <f t="shared" si="0"/>
        <v>25</v>
      </c>
      <c r="B37" s="3899"/>
      <c r="C37" s="3915"/>
      <c r="D37" s="3912"/>
      <c r="E37" s="3903"/>
      <c r="F37" s="3897">
        <f t="shared" si="1"/>
        <v>25</v>
      </c>
      <c r="G37" s="3905"/>
      <c r="H37" s="3905"/>
      <c r="I37" s="3905"/>
      <c r="J37" s="3905"/>
      <c r="K37" s="3905"/>
      <c r="L37" s="3878"/>
      <c r="M37" s="3905"/>
      <c r="Q37" s="3906"/>
      <c r="R37" s="3906"/>
      <c r="S37" s="3906"/>
      <c r="T37" s="3906"/>
      <c r="U37" s="3906"/>
    </row>
    <row r="38" spans="1:21" s="3880" customFormat="1" ht="11.25" customHeight="1">
      <c r="A38" s="3893">
        <f t="shared" si="0"/>
        <v>26</v>
      </c>
      <c r="B38" s="3899"/>
      <c r="C38" s="3913"/>
      <c r="D38" s="3912"/>
      <c r="E38" s="3903"/>
      <c r="F38" s="3897">
        <f t="shared" si="1"/>
        <v>26</v>
      </c>
      <c r="G38" s="3905"/>
      <c r="H38" s="3905"/>
      <c r="I38" s="3905"/>
      <c r="J38" s="3905"/>
      <c r="K38" s="3905"/>
      <c r="L38" s="3905"/>
      <c r="M38" s="3905"/>
      <c r="N38" s="3906"/>
      <c r="O38" s="3906"/>
      <c r="P38" s="3906"/>
      <c r="Q38" s="3906"/>
      <c r="R38" s="3906"/>
      <c r="S38" s="3906"/>
      <c r="T38" s="3906"/>
      <c r="U38" s="3906"/>
    </row>
    <row r="39" spans="1:21" s="3880" customFormat="1" ht="11.25" customHeight="1">
      <c r="A39" s="3893">
        <f t="shared" si="0"/>
        <v>27</v>
      </c>
      <c r="B39" s="3899"/>
      <c r="C39" s="3908"/>
      <c r="D39" s="3902"/>
      <c r="E39" s="3918"/>
      <c r="F39" s="3897">
        <f t="shared" si="1"/>
        <v>27</v>
      </c>
      <c r="G39" s="3905"/>
      <c r="H39" s="3905"/>
      <c r="I39" s="3905"/>
      <c r="J39" s="3905"/>
      <c r="K39" s="3905"/>
      <c r="L39" s="3905"/>
      <c r="M39" s="3905"/>
      <c r="N39" s="3906"/>
      <c r="O39" s="3906"/>
      <c r="P39" s="3906"/>
      <c r="Q39" s="3906"/>
      <c r="R39" s="3906"/>
      <c r="S39" s="3906"/>
      <c r="T39" s="3906"/>
      <c r="U39" s="3906"/>
    </row>
    <row r="40" spans="1:21" s="3880" customFormat="1" ht="11.25" customHeight="1">
      <c r="A40" s="3893">
        <f t="shared" si="0"/>
        <v>28</v>
      </c>
      <c r="B40" s="3919"/>
      <c r="C40" s="3908"/>
      <c r="D40" s="3902"/>
      <c r="E40" s="3918"/>
      <c r="F40" s="3897">
        <f t="shared" si="1"/>
        <v>28</v>
      </c>
      <c r="G40" s="3905"/>
      <c r="H40" s="3905"/>
      <c r="I40" s="3905"/>
      <c r="J40" s="3905"/>
      <c r="K40" s="3905"/>
      <c r="L40" s="3905"/>
      <c r="M40" s="3905"/>
      <c r="P40" s="3906"/>
      <c r="Q40" s="3906"/>
      <c r="R40" s="3906"/>
      <c r="S40" s="3906"/>
      <c r="T40" s="3906"/>
      <c r="U40" s="3906"/>
    </row>
    <row r="41" spans="1:21" s="3880" customFormat="1" ht="11.25" customHeight="1">
      <c r="A41" s="3893">
        <f t="shared" si="0"/>
        <v>29</v>
      </c>
      <c r="B41" s="3908" t="s">
        <v>2695</v>
      </c>
      <c r="C41" s="3908"/>
      <c r="D41" s="3902"/>
      <c r="E41" s="3903"/>
      <c r="F41" s="3897">
        <f t="shared" si="1"/>
        <v>29</v>
      </c>
      <c r="G41" s="3905"/>
      <c r="H41" s="3905"/>
      <c r="I41" s="3905"/>
      <c r="J41" s="3905"/>
      <c r="K41" s="3905"/>
      <c r="L41" s="3905"/>
      <c r="M41" s="3905"/>
      <c r="P41" s="3906"/>
      <c r="Q41" s="3906"/>
      <c r="R41" s="3906"/>
      <c r="S41" s="3906"/>
      <c r="T41" s="3906"/>
      <c r="U41" s="3906"/>
    </row>
    <row r="42" spans="1:21" s="3880" customFormat="1" ht="11.25" customHeight="1">
      <c r="A42" s="3893">
        <f t="shared" si="0"/>
        <v>30</v>
      </c>
      <c r="B42" s="3908" t="s">
        <v>2696</v>
      </c>
      <c r="C42" s="3908"/>
      <c r="D42" s="3902"/>
      <c r="E42" s="3918"/>
      <c r="F42" s="3897">
        <f t="shared" si="1"/>
        <v>30</v>
      </c>
      <c r="G42" s="3905"/>
      <c r="H42" s="3905"/>
      <c r="I42" s="3905"/>
      <c r="J42" s="3905"/>
      <c r="K42" s="3905"/>
      <c r="L42" s="3905"/>
      <c r="M42" s="3905"/>
      <c r="P42" s="3906"/>
      <c r="Q42" s="3906"/>
      <c r="R42" s="3906"/>
      <c r="S42" s="3906"/>
      <c r="T42" s="3906"/>
      <c r="U42" s="3906"/>
    </row>
    <row r="43" spans="1:21" s="3880" customFormat="1" ht="11.25" customHeight="1">
      <c r="A43" s="3893">
        <f t="shared" si="0"/>
        <v>31</v>
      </c>
      <c r="B43" s="3908" t="s">
        <v>2697</v>
      </c>
      <c r="C43" s="3908"/>
      <c r="D43" s="3902"/>
      <c r="E43" s="3918"/>
      <c r="F43" s="3897">
        <f t="shared" si="1"/>
        <v>31</v>
      </c>
      <c r="G43" s="3905"/>
      <c r="H43" s="3905"/>
      <c r="I43" s="3905"/>
      <c r="J43" s="3905"/>
      <c r="K43" s="3905"/>
      <c r="L43" s="3905"/>
      <c r="M43" s="3905"/>
      <c r="P43" s="3906"/>
      <c r="Q43" s="3906"/>
      <c r="R43" s="3906"/>
      <c r="S43" s="3906"/>
      <c r="T43" s="3906"/>
      <c r="U43" s="3906"/>
    </row>
    <row r="44" spans="1:21" s="3880" customFormat="1" ht="11.25" customHeight="1">
      <c r="A44" s="3893">
        <f t="shared" si="0"/>
        <v>32</v>
      </c>
      <c r="B44" s="3908"/>
      <c r="C44" s="3908"/>
      <c r="D44" s="3902"/>
      <c r="E44" s="3918"/>
      <c r="F44" s="3897">
        <f t="shared" si="1"/>
        <v>32</v>
      </c>
      <c r="G44" s="3905"/>
      <c r="H44" s="3905"/>
      <c r="I44" s="3905"/>
      <c r="J44" s="3905"/>
      <c r="K44" s="3905"/>
      <c r="L44" s="3905"/>
      <c r="M44" s="3905"/>
      <c r="P44" s="3906"/>
      <c r="Q44" s="3906"/>
      <c r="R44" s="3906"/>
      <c r="S44" s="3906"/>
      <c r="T44" s="3906"/>
      <c r="U44" s="3906"/>
    </row>
    <row r="45" spans="1:21" s="3880" customFormat="1" ht="11.25" customHeight="1">
      <c r="A45" s="3893">
        <f t="shared" si="0"/>
        <v>33</v>
      </c>
      <c r="B45" s="3908"/>
      <c r="C45" s="3908"/>
      <c r="D45" s="3902"/>
      <c r="E45" s="3918"/>
      <c r="F45" s="3897">
        <f t="shared" si="1"/>
        <v>33</v>
      </c>
      <c r="G45" s="3905"/>
      <c r="H45" s="3905"/>
      <c r="I45" s="3905"/>
      <c r="J45" s="3905"/>
      <c r="K45" s="3905"/>
      <c r="L45" s="3905"/>
      <c r="M45" s="3905"/>
      <c r="P45" s="3906"/>
      <c r="Q45" s="3906"/>
      <c r="R45" s="3906"/>
      <c r="S45" s="3906"/>
      <c r="T45" s="3906"/>
      <c r="U45" s="3906"/>
    </row>
    <row r="46" spans="1:21" s="3880" customFormat="1" ht="11.25" customHeight="1">
      <c r="A46" s="3893">
        <f t="shared" si="0"/>
        <v>34</v>
      </c>
      <c r="B46" s="3915"/>
      <c r="C46" s="3908"/>
      <c r="D46" s="3902"/>
      <c r="E46" s="3918"/>
      <c r="F46" s="3897">
        <f t="shared" si="1"/>
        <v>34</v>
      </c>
      <c r="G46" s="3905"/>
      <c r="H46" s="3905"/>
      <c r="I46" s="3905"/>
      <c r="J46" s="3905"/>
      <c r="K46" s="3905"/>
      <c r="L46" s="3905"/>
      <c r="M46" s="3905"/>
      <c r="P46" s="3906"/>
      <c r="Q46" s="3906"/>
      <c r="R46" s="3906"/>
      <c r="S46" s="3906"/>
      <c r="T46" s="3906"/>
      <c r="U46" s="3906"/>
    </row>
    <row r="47" spans="1:21" s="3880" customFormat="1" ht="11.25" customHeight="1">
      <c r="A47" s="3893">
        <f t="shared" si="0"/>
        <v>35</v>
      </c>
      <c r="B47" s="3908"/>
      <c r="C47" s="3908"/>
      <c r="D47" s="3902"/>
      <c r="E47" s="3918"/>
      <c r="F47" s="3897">
        <f t="shared" si="1"/>
        <v>35</v>
      </c>
      <c r="G47" s="3905"/>
      <c r="H47" s="3905"/>
      <c r="I47" s="3905"/>
      <c r="J47" s="3905"/>
      <c r="K47" s="3905"/>
      <c r="L47" s="3905"/>
      <c r="M47" s="3905"/>
      <c r="P47" s="3906"/>
      <c r="Q47" s="3906"/>
      <c r="R47" s="3906"/>
      <c r="S47" s="3906"/>
      <c r="T47" s="3906"/>
      <c r="U47" s="3906"/>
    </row>
    <row r="48" spans="1:21" s="3880" customFormat="1" ht="11.25" customHeight="1">
      <c r="A48" s="3893">
        <f t="shared" si="0"/>
        <v>36</v>
      </c>
      <c r="B48" s="3908"/>
      <c r="C48" s="3908"/>
      <c r="D48" s="3902"/>
      <c r="E48" s="3918"/>
      <c r="F48" s="3897">
        <f t="shared" si="1"/>
        <v>36</v>
      </c>
      <c r="G48" s="3905"/>
      <c r="H48" s="3905"/>
      <c r="I48" s="3905"/>
      <c r="J48" s="3905"/>
      <c r="K48" s="3905"/>
      <c r="L48" s="3905"/>
      <c r="M48" s="3905"/>
      <c r="P48" s="3906"/>
      <c r="Q48" s="3906"/>
      <c r="R48" s="3906"/>
      <c r="S48" s="3906"/>
      <c r="T48" s="3906"/>
      <c r="U48" s="3906"/>
    </row>
    <row r="49" spans="1:21" s="3880" customFormat="1" ht="11.25" customHeight="1">
      <c r="A49" s="3893">
        <f t="shared" si="0"/>
        <v>37</v>
      </c>
      <c r="B49" s="3908"/>
      <c r="C49" s="3908"/>
      <c r="D49" s="3902"/>
      <c r="E49" s="3918"/>
      <c r="F49" s="3897">
        <f t="shared" si="1"/>
        <v>37</v>
      </c>
      <c r="G49" s="3905"/>
      <c r="H49" s="3905"/>
      <c r="I49" s="3905"/>
      <c r="J49" s="3905"/>
      <c r="K49" s="3905"/>
      <c r="L49" s="3905"/>
      <c r="M49" s="3905"/>
      <c r="P49" s="3906"/>
      <c r="Q49" s="3906"/>
      <c r="R49" s="3906"/>
      <c r="S49" s="3906"/>
      <c r="T49" s="3906"/>
      <c r="U49" s="3906"/>
    </row>
    <row r="50" spans="1:21" s="3880" customFormat="1" ht="11.25" customHeight="1">
      <c r="A50" s="3893">
        <f t="shared" si="0"/>
        <v>38</v>
      </c>
      <c r="B50" s="3908"/>
      <c r="C50" s="3908"/>
      <c r="D50" s="3902"/>
      <c r="E50" s="3918"/>
      <c r="F50" s="3897">
        <f t="shared" si="1"/>
        <v>38</v>
      </c>
      <c r="G50" s="3905"/>
      <c r="H50" s="3905"/>
      <c r="I50" s="3905"/>
      <c r="J50" s="3905"/>
      <c r="K50" s="3905"/>
      <c r="L50" s="3905"/>
      <c r="M50" s="3905"/>
      <c r="P50" s="3906"/>
      <c r="Q50" s="3906"/>
      <c r="R50" s="3906"/>
      <c r="S50" s="3906"/>
      <c r="T50" s="3906"/>
      <c r="U50" s="3906"/>
    </row>
    <row r="51" spans="1:21" s="3880" customFormat="1" ht="11.25" customHeight="1">
      <c r="A51" s="3876" t="s">
        <v>2698</v>
      </c>
      <c r="B51" s="3920"/>
      <c r="C51" s="3920"/>
      <c r="D51" s="3921"/>
      <c r="E51" s="3921"/>
      <c r="F51" s="3879"/>
      <c r="G51" s="3905"/>
      <c r="H51" s="3905"/>
      <c r="I51" s="3905"/>
      <c r="J51" s="3905"/>
      <c r="K51" s="3905"/>
      <c r="L51" s="3878"/>
      <c r="M51" s="3905"/>
      <c r="P51" s="3906"/>
      <c r="Q51" s="3906"/>
      <c r="R51" s="3906"/>
      <c r="S51" s="3906"/>
      <c r="T51" s="3906"/>
      <c r="U51" s="3906"/>
    </row>
    <row r="52" spans="1:21" s="3880" customFormat="1" ht="11.25" customHeight="1">
      <c r="A52" s="3876" t="s">
        <v>2699</v>
      </c>
      <c r="B52" s="3920"/>
      <c r="C52" s="3920"/>
      <c r="D52" s="3921"/>
      <c r="E52" s="3921"/>
      <c r="F52" s="3879"/>
      <c r="G52" s="3905"/>
      <c r="H52" s="3905"/>
      <c r="I52" s="3905"/>
      <c r="J52" s="3905"/>
      <c r="K52" s="3905"/>
      <c r="L52" s="3878"/>
      <c r="M52" s="3905"/>
      <c r="P52" s="3906"/>
      <c r="Q52" s="3906"/>
      <c r="R52" s="3906"/>
      <c r="S52" s="3906"/>
      <c r="T52" s="3906"/>
      <c r="U52" s="3906"/>
    </row>
    <row r="53" spans="1:21" s="3880" customFormat="1" ht="11.25" customHeight="1">
      <c r="A53" s="3876" t="s">
        <v>2700</v>
      </c>
      <c r="B53" s="3920"/>
      <c r="C53" s="3920"/>
      <c r="D53" s="3921"/>
      <c r="E53" s="3921"/>
      <c r="F53" s="3879"/>
      <c r="G53" s="3905"/>
      <c r="H53" s="3905"/>
      <c r="I53" s="3905"/>
      <c r="J53" s="3905"/>
      <c r="K53" s="3905"/>
      <c r="L53" s="3905"/>
      <c r="M53" s="3905"/>
      <c r="N53" s="3906"/>
      <c r="O53" s="3906"/>
      <c r="P53" s="3906"/>
      <c r="Q53" s="3906"/>
      <c r="R53" s="3906"/>
      <c r="S53" s="3906"/>
      <c r="T53" s="3906"/>
      <c r="U53" s="3906"/>
    </row>
    <row r="54" spans="1:21" s="3880" customFormat="1" ht="11.25" customHeight="1">
      <c r="A54" s="3882" t="s">
        <v>2701</v>
      </c>
      <c r="B54" s="3922"/>
      <c r="C54" s="3922"/>
      <c r="D54" s="3923"/>
      <c r="E54" s="3923"/>
      <c r="F54" s="3885"/>
      <c r="G54" s="3905"/>
      <c r="H54" s="3905"/>
      <c r="I54" s="3905"/>
      <c r="J54" s="3905"/>
      <c r="K54" s="3905"/>
      <c r="L54" s="3905"/>
      <c r="M54" s="3905"/>
      <c r="N54" s="3906"/>
      <c r="O54" s="3906"/>
      <c r="P54" s="3906"/>
      <c r="Q54" s="3906"/>
      <c r="R54" s="3906"/>
      <c r="S54" s="3906"/>
      <c r="T54" s="3906"/>
      <c r="U54" s="3906"/>
    </row>
    <row r="55" spans="1:21" s="3890" customFormat="1" ht="11.25" customHeight="1">
      <c r="A55" s="3924"/>
      <c r="B55" s="3925" t="s">
        <v>2702</v>
      </c>
      <c r="C55" s="3926"/>
      <c r="D55" s="3925"/>
      <c r="E55" s="3925"/>
      <c r="F55" s="3927"/>
      <c r="G55" s="3878"/>
      <c r="H55" s="3877"/>
      <c r="I55" s="3877"/>
      <c r="J55" s="3877"/>
      <c r="K55" s="3877"/>
      <c r="L55" s="3877"/>
      <c r="M55" s="3877"/>
      <c r="N55" s="3889"/>
      <c r="Q55" s="3889"/>
    </row>
    <row r="56" spans="1:21" s="3890" customFormat="1" ht="11.25" customHeight="1">
      <c r="A56" s="3886" t="s">
        <v>704</v>
      </c>
      <c r="B56" s="3925" t="s">
        <v>2703</v>
      </c>
      <c r="C56" s="3925" t="s">
        <v>2704</v>
      </c>
      <c r="D56" s="3925" t="s">
        <v>2705</v>
      </c>
      <c r="E56" s="3925" t="s">
        <v>2706</v>
      </c>
      <c r="F56" s="3888" t="s">
        <v>704</v>
      </c>
      <c r="G56" s="3878"/>
      <c r="H56" s="3877"/>
      <c r="I56" s="3877"/>
      <c r="J56" s="3877"/>
      <c r="K56" s="3877"/>
      <c r="L56" s="3877"/>
      <c r="M56" s="3877"/>
      <c r="N56" s="3889"/>
      <c r="O56" s="3889"/>
      <c r="P56" s="3889"/>
    </row>
    <row r="57" spans="1:21" s="3890" customFormat="1" ht="11.25" customHeight="1">
      <c r="A57" s="3886" t="s">
        <v>750</v>
      </c>
      <c r="B57" s="3925" t="s">
        <v>2707</v>
      </c>
      <c r="C57" s="3925" t="s">
        <v>2708</v>
      </c>
      <c r="D57" s="3925" t="s">
        <v>2709</v>
      </c>
      <c r="E57" s="3925" t="s">
        <v>2680</v>
      </c>
      <c r="F57" s="3888" t="s">
        <v>750</v>
      </c>
      <c r="G57" s="3878"/>
      <c r="H57" s="3877"/>
      <c r="I57" s="3877"/>
      <c r="J57" s="3877"/>
      <c r="K57" s="3877"/>
      <c r="L57" s="3877"/>
      <c r="M57" s="3877"/>
      <c r="N57" s="3889"/>
      <c r="O57" s="3889"/>
      <c r="P57" s="3889"/>
    </row>
    <row r="58" spans="1:21" s="3890" customFormat="1" ht="11.25" customHeight="1">
      <c r="A58" s="3891"/>
      <c r="B58" s="3928" t="s">
        <v>756</v>
      </c>
      <c r="C58" s="3928" t="s">
        <v>757</v>
      </c>
      <c r="D58" s="3928" t="s">
        <v>640</v>
      </c>
      <c r="E58" s="3928" t="s">
        <v>641</v>
      </c>
      <c r="F58" s="3885"/>
      <c r="G58" s="3878"/>
      <c r="H58" s="3877"/>
      <c r="I58" s="3877"/>
      <c r="J58" s="3877"/>
      <c r="K58" s="3878"/>
      <c r="L58" s="3877"/>
      <c r="M58" s="3877"/>
      <c r="N58" s="3889"/>
      <c r="O58" s="3889"/>
      <c r="P58" s="3889"/>
    </row>
    <row r="59" spans="1:21" s="3880" customFormat="1" ht="11.25" customHeight="1">
      <c r="A59" s="3893">
        <v>1</v>
      </c>
      <c r="B59" s="3929"/>
      <c r="C59" s="3930"/>
      <c r="D59" s="3913"/>
      <c r="E59" s="3912"/>
      <c r="F59" s="3897">
        <v>1</v>
      </c>
      <c r="G59" s="3878"/>
      <c r="H59" s="3877"/>
      <c r="I59" s="3878"/>
      <c r="J59" s="3878"/>
      <c r="K59" s="3878"/>
      <c r="L59" s="3877"/>
      <c r="M59" s="3878"/>
      <c r="P59" s="3898"/>
    </row>
    <row r="60" spans="1:21" s="3880" customFormat="1" ht="11.25" customHeight="1">
      <c r="A60" s="3893">
        <v>2</v>
      </c>
      <c r="B60" s="3931"/>
      <c r="C60" s="3932"/>
      <c r="D60" s="3933"/>
      <c r="E60" s="3911"/>
      <c r="F60" s="3897">
        <v>2</v>
      </c>
      <c r="G60" s="3878"/>
      <c r="H60" s="3877"/>
      <c r="I60" s="3877"/>
      <c r="J60" s="3877"/>
      <c r="K60" s="3877"/>
      <c r="L60" s="3877"/>
      <c r="M60" s="3877"/>
      <c r="N60" s="3898"/>
      <c r="O60" s="3898"/>
      <c r="P60" s="3898"/>
      <c r="Q60" s="3898"/>
    </row>
    <row r="61" spans="1:21" s="3880" customFormat="1" ht="11.25" customHeight="1">
      <c r="A61" s="3893">
        <v>3</v>
      </c>
      <c r="B61" s="3929"/>
      <c r="C61" s="3934"/>
      <c r="D61" s="3913"/>
      <c r="E61" s="3912"/>
      <c r="F61" s="3897">
        <v>3</v>
      </c>
      <c r="G61" s="3878"/>
      <c r="H61" s="3877"/>
      <c r="I61" s="3877"/>
      <c r="J61" s="3877"/>
      <c r="K61" s="3877"/>
      <c r="L61" s="3877"/>
      <c r="M61" s="3877"/>
      <c r="N61" s="3898"/>
      <c r="O61" s="3898"/>
      <c r="P61" s="3898"/>
      <c r="Q61" s="3898"/>
    </row>
    <row r="62" spans="1:21" s="3880" customFormat="1" ht="11.25" customHeight="1">
      <c r="A62" s="3893">
        <v>4</v>
      </c>
      <c r="B62" s="3929"/>
      <c r="C62" s="3934"/>
      <c r="D62" s="3913"/>
      <c r="E62" s="3912"/>
      <c r="F62" s="3897">
        <v>4</v>
      </c>
      <c r="G62" s="3905"/>
      <c r="H62" s="3905"/>
      <c r="I62" s="3905"/>
      <c r="J62" s="3905"/>
      <c r="K62" s="3905"/>
      <c r="L62" s="3905"/>
      <c r="M62" s="3905"/>
      <c r="N62" s="3906"/>
      <c r="O62" s="3906"/>
      <c r="P62" s="3906"/>
      <c r="Q62" s="3906"/>
      <c r="R62" s="3906"/>
      <c r="S62" s="3906"/>
      <c r="T62" s="3906"/>
      <c r="U62" s="3906"/>
    </row>
    <row r="63" spans="1:21" s="3880" customFormat="1" ht="11.25" customHeight="1">
      <c r="A63" s="3893">
        <v>5</v>
      </c>
      <c r="B63" s="3934"/>
      <c r="C63" s="3934"/>
      <c r="D63" s="3913"/>
      <c r="E63" s="3912"/>
      <c r="F63" s="3897">
        <v>5</v>
      </c>
      <c r="G63" s="3905"/>
      <c r="H63" s="3905"/>
      <c r="I63" s="3905"/>
      <c r="J63" s="3905"/>
      <c r="K63" s="3905"/>
      <c r="L63" s="3905"/>
      <c r="M63" s="3905"/>
      <c r="N63" s="3906"/>
      <c r="O63" s="3906"/>
      <c r="P63" s="3906"/>
      <c r="Q63" s="3906"/>
      <c r="R63" s="3906"/>
      <c r="S63" s="3906"/>
      <c r="T63" s="3906"/>
      <c r="U63" s="3906"/>
    </row>
    <row r="64" spans="1:21" s="3880" customFormat="1" ht="11.25" customHeight="1">
      <c r="A64" s="3893">
        <v>6</v>
      </c>
      <c r="B64" s="3934"/>
      <c r="C64" s="3934"/>
      <c r="D64" s="3913"/>
      <c r="E64" s="3912"/>
      <c r="F64" s="3897">
        <v>6</v>
      </c>
      <c r="G64" s="3905"/>
      <c r="H64" s="3905"/>
      <c r="I64" s="3905"/>
      <c r="J64" s="3905"/>
      <c r="K64" s="3905"/>
      <c r="L64" s="3905"/>
      <c r="M64" s="3905"/>
      <c r="N64" s="3906"/>
      <c r="O64" s="3906"/>
      <c r="P64" s="3906"/>
      <c r="Q64" s="3906"/>
      <c r="R64" s="3906"/>
      <c r="S64" s="3906"/>
      <c r="T64" s="3906"/>
      <c r="U64" s="3906"/>
    </row>
    <row r="65" spans="1:21" s="3880" customFormat="1" ht="11.25" customHeight="1">
      <c r="A65" s="3893">
        <v>7</v>
      </c>
      <c r="B65" s="3929"/>
      <c r="C65" s="3935"/>
      <c r="D65" s="3913"/>
      <c r="E65" s="3912"/>
      <c r="F65" s="3897">
        <v>7</v>
      </c>
      <c r="G65" s="3905"/>
      <c r="H65" s="3905"/>
      <c r="I65" s="3905"/>
      <c r="J65" s="3905"/>
      <c r="K65" s="3905"/>
      <c r="L65" s="3905"/>
      <c r="M65" s="3905"/>
      <c r="N65" s="3906"/>
      <c r="O65" s="3906"/>
      <c r="P65" s="3906"/>
      <c r="Q65" s="3906"/>
      <c r="R65" s="3906"/>
      <c r="S65" s="3906"/>
      <c r="T65" s="3906"/>
      <c r="U65" s="3906"/>
    </row>
    <row r="66" spans="1:21" s="3880" customFormat="1" ht="11.25" customHeight="1">
      <c r="A66" s="3893">
        <v>8</v>
      </c>
      <c r="B66" s="3931"/>
      <c r="C66" s="3932"/>
      <c r="D66" s="3933"/>
      <c r="E66" s="3911"/>
      <c r="F66" s="3897">
        <v>8</v>
      </c>
      <c r="G66" s="3905"/>
      <c r="H66" s="3905"/>
      <c r="I66" s="3905"/>
      <c r="J66" s="3905"/>
      <c r="K66" s="3905"/>
      <c r="L66" s="3905"/>
      <c r="M66" s="3905"/>
      <c r="N66" s="3906"/>
      <c r="O66" s="3906"/>
      <c r="P66" s="3906"/>
      <c r="Q66" s="3906"/>
      <c r="R66" s="3906"/>
      <c r="S66" s="3906"/>
      <c r="T66" s="3906"/>
      <c r="U66" s="3906"/>
    </row>
    <row r="67" spans="1:21" s="3880" customFormat="1" ht="11.25" customHeight="1" thickBot="1">
      <c r="A67" s="3936">
        <v>9</v>
      </c>
      <c r="B67" s="3937"/>
      <c r="C67" s="3938"/>
      <c r="D67" s="3939"/>
      <c r="E67" s="3940"/>
      <c r="F67" s="3941">
        <v>9</v>
      </c>
      <c r="G67" s="3905"/>
      <c r="H67" s="3905"/>
      <c r="I67" s="3905"/>
      <c r="J67" s="3905"/>
      <c r="K67" s="3905"/>
      <c r="L67" s="3905"/>
      <c r="M67" s="3905"/>
      <c r="N67" s="3906"/>
      <c r="O67" s="3906"/>
      <c r="P67" s="3906"/>
      <c r="Q67" s="3906"/>
      <c r="R67" s="3906"/>
      <c r="S67" s="3906"/>
      <c r="T67" s="3906"/>
      <c r="U67" s="3906"/>
    </row>
    <row r="68" spans="1:21" s="3863" customFormat="1" ht="11.25" customHeight="1">
      <c r="A68" s="3942"/>
      <c r="B68" s="3942"/>
      <c r="C68" s="3942"/>
      <c r="D68" s="3942"/>
      <c r="E68" s="3942"/>
      <c r="F68" s="3943" t="s">
        <v>195</v>
      </c>
      <c r="G68" s="3944"/>
      <c r="H68" s="3944"/>
      <c r="I68" s="3944"/>
      <c r="J68" s="3944"/>
      <c r="K68" s="3944"/>
      <c r="L68" s="3944"/>
      <c r="M68" s="3944"/>
      <c r="N68" s="3945"/>
      <c r="O68" s="3945"/>
      <c r="P68" s="3945"/>
      <c r="Q68" s="3945"/>
      <c r="R68" s="3945"/>
      <c r="S68" s="3945"/>
      <c r="T68" s="3945"/>
      <c r="U68" s="3945"/>
    </row>
    <row r="69" spans="1:21" ht="11.25" customHeight="1">
      <c r="A69" s="3869"/>
      <c r="B69" s="3869"/>
      <c r="C69" s="3869"/>
      <c r="D69" s="3869"/>
      <c r="E69" s="3869"/>
      <c r="F69" s="3869"/>
      <c r="G69" s="3946"/>
      <c r="H69" s="3946"/>
      <c r="I69" s="3946"/>
      <c r="J69" s="3946"/>
      <c r="K69" s="3946"/>
      <c r="L69" s="3946"/>
      <c r="M69" s="3946"/>
      <c r="N69" s="3947"/>
      <c r="O69" s="3947"/>
      <c r="P69" s="3947"/>
      <c r="Q69" s="3947"/>
      <c r="R69" s="3947"/>
      <c r="S69" s="3947"/>
      <c r="T69" s="3947"/>
      <c r="U69" s="3947"/>
    </row>
    <row r="70" spans="1:21" ht="11.25" customHeight="1">
      <c r="A70" s="3869"/>
      <c r="B70" s="3869"/>
      <c r="C70" s="3869"/>
      <c r="D70" s="3869"/>
      <c r="E70" s="3869"/>
      <c r="F70" s="3869"/>
      <c r="G70" s="3946"/>
      <c r="H70" s="3946"/>
      <c r="I70" s="3946"/>
      <c r="J70" s="3946"/>
      <c r="K70" s="3946"/>
      <c r="L70" s="3946"/>
      <c r="M70" s="3946"/>
      <c r="N70" s="3947"/>
      <c r="O70" s="3947"/>
      <c r="P70" s="3947"/>
      <c r="Q70" s="3947"/>
      <c r="R70" s="3947"/>
      <c r="S70" s="3947"/>
      <c r="T70" s="3947"/>
      <c r="U70" s="3947"/>
    </row>
    <row r="71" spans="1:21" ht="11.25" customHeight="1">
      <c r="A71" s="3869"/>
      <c r="B71" s="3869"/>
      <c r="C71" s="3869"/>
      <c r="D71" s="3869"/>
      <c r="E71" s="3869"/>
      <c r="F71" s="3869"/>
      <c r="G71" s="3946"/>
      <c r="H71" s="3946"/>
      <c r="I71" s="3946"/>
      <c r="J71" s="3946"/>
      <c r="K71" s="3946"/>
      <c r="L71" s="3946"/>
      <c r="M71" s="3946"/>
      <c r="N71" s="3947"/>
      <c r="O71" s="3947"/>
      <c r="P71" s="3947"/>
      <c r="Q71" s="3947"/>
      <c r="R71" s="3947"/>
      <c r="S71" s="3947"/>
      <c r="T71" s="3947"/>
      <c r="U71" s="3947"/>
    </row>
    <row r="72" spans="1:21" ht="11.25" customHeight="1">
      <c r="A72" s="3905" t="s">
        <v>1200</v>
      </c>
      <c r="B72" s="3946"/>
      <c r="C72" s="3946"/>
      <c r="D72" s="3946"/>
      <c r="E72" s="3948"/>
      <c r="F72" s="3905" t="s">
        <v>1200</v>
      </c>
      <c r="G72" s="3946"/>
      <c r="H72" s="3946"/>
      <c r="I72" s="3870"/>
      <c r="J72" s="3870"/>
      <c r="K72" s="3870"/>
      <c r="L72" s="3870"/>
      <c r="M72" s="3870"/>
      <c r="N72" s="3949"/>
      <c r="O72" s="3949"/>
      <c r="P72" s="3949"/>
      <c r="Q72" s="3949"/>
      <c r="R72" s="3947"/>
      <c r="S72" s="3947"/>
      <c r="T72" s="3947"/>
      <c r="U72" s="3947"/>
    </row>
    <row r="73" spans="1:21" ht="11.25" customHeight="1">
      <c r="A73" s="3905" t="s">
        <v>1200</v>
      </c>
      <c r="B73" s="3870"/>
      <c r="C73" s="3870"/>
      <c r="D73" s="3870"/>
      <c r="E73" s="3948"/>
      <c r="F73" s="3905" t="s">
        <v>1200</v>
      </c>
      <c r="G73" s="3946"/>
      <c r="H73" s="3946"/>
      <c r="I73" s="3870"/>
      <c r="J73" s="3870"/>
      <c r="K73" s="3870"/>
      <c r="L73" s="3870"/>
      <c r="M73" s="3870"/>
      <c r="N73" s="3949"/>
      <c r="O73" s="3949"/>
      <c r="P73" s="3949"/>
      <c r="Q73" s="3949"/>
      <c r="R73" s="3947"/>
      <c r="S73" s="3947"/>
      <c r="T73" s="3947"/>
      <c r="U73" s="3947"/>
    </row>
    <row r="74" spans="1:21" ht="11.25" customHeight="1">
      <c r="A74" s="3869"/>
      <c r="B74" s="3869"/>
      <c r="C74" s="3869"/>
      <c r="D74" s="3869"/>
      <c r="E74" s="3869"/>
      <c r="F74" s="3869"/>
      <c r="G74" s="3869"/>
      <c r="H74" s="3869"/>
      <c r="I74" s="3869"/>
      <c r="J74" s="3869"/>
      <c r="K74" s="3869"/>
      <c r="L74" s="3869"/>
      <c r="M74" s="3869"/>
    </row>
    <row r="75" spans="1:21" ht="11.25" customHeight="1">
      <c r="A75" s="3869"/>
      <c r="B75" s="3869"/>
      <c r="C75" s="3869"/>
      <c r="D75" s="3869"/>
      <c r="E75" s="3869"/>
      <c r="F75" s="3869"/>
      <c r="G75" s="3869"/>
      <c r="H75" s="3870"/>
      <c r="I75" s="3869"/>
      <c r="J75" s="3869"/>
      <c r="K75" s="3869"/>
      <c r="L75" s="3869"/>
      <c r="M75" s="3869"/>
    </row>
    <row r="76" spans="1:21" ht="11.25" customHeight="1">
      <c r="A76" s="3869"/>
      <c r="B76" s="3869"/>
      <c r="C76" s="3869"/>
      <c r="D76" s="3869"/>
      <c r="E76" s="3869"/>
      <c r="F76" s="3869"/>
      <c r="G76" s="3869"/>
      <c r="H76" s="3870"/>
      <c r="I76" s="3869"/>
      <c r="J76" s="3869"/>
      <c r="K76" s="3869"/>
      <c r="L76" s="3869"/>
      <c r="M76" s="3869"/>
    </row>
    <row r="77" spans="1:21">
      <c r="A77" s="3869"/>
      <c r="B77" s="3869"/>
      <c r="C77" s="3869"/>
      <c r="D77" s="3869"/>
      <c r="E77" s="3869"/>
      <c r="F77" s="3869"/>
      <c r="G77" s="3869"/>
      <c r="H77" s="3870"/>
      <c r="I77" s="3869"/>
      <c r="J77" s="3869"/>
      <c r="K77" s="3869"/>
      <c r="L77" s="3869"/>
      <c r="M77" s="3869"/>
    </row>
    <row r="78" spans="1:21">
      <c r="A78" s="3869"/>
      <c r="B78" s="3869"/>
      <c r="C78" s="3869"/>
      <c r="D78" s="3869"/>
      <c r="E78" s="3869"/>
      <c r="F78" s="3869"/>
      <c r="G78" s="3869"/>
      <c r="H78" s="3870"/>
      <c r="I78" s="3869"/>
      <c r="J78" s="3869"/>
      <c r="K78" s="3869"/>
      <c r="L78" s="3870"/>
      <c r="M78" s="3950"/>
      <c r="N78" s="3951"/>
      <c r="O78" s="3951"/>
      <c r="P78" s="3951"/>
      <c r="Q78" s="3952"/>
    </row>
    <row r="79" spans="1:21">
      <c r="H79" s="3949"/>
      <c r="I79" s="3949"/>
      <c r="M79" s="3953"/>
    </row>
    <row r="80" spans="1:21">
      <c r="H80" s="3949"/>
    </row>
    <row r="81" spans="7:21">
      <c r="H81" s="3949"/>
    </row>
    <row r="82" spans="7:21">
      <c r="H82" s="3949"/>
      <c r="I82" s="3949"/>
      <c r="J82" s="3949"/>
      <c r="K82" s="3949"/>
      <c r="L82" s="3949"/>
      <c r="M82" s="3949"/>
      <c r="N82" s="3949"/>
      <c r="O82" s="3949"/>
      <c r="P82" s="3949"/>
      <c r="Q82" s="3949"/>
    </row>
    <row r="83" spans="7:21">
      <c r="H83" s="3949"/>
      <c r="I83" s="3949"/>
      <c r="J83" s="3949"/>
      <c r="K83" s="3949"/>
      <c r="Q83" s="3949"/>
    </row>
    <row r="84" spans="7:21">
      <c r="H84" s="3949"/>
      <c r="I84" s="3949"/>
      <c r="J84" s="3949"/>
      <c r="K84" s="3949"/>
      <c r="L84" s="3949"/>
      <c r="M84" s="3949"/>
      <c r="N84" s="3949"/>
      <c r="Q84" s="3949"/>
    </row>
    <row r="85" spans="7:21">
      <c r="H85" s="3949"/>
      <c r="I85" s="3949"/>
      <c r="J85" s="3949"/>
      <c r="K85" s="3949"/>
      <c r="L85" s="3949"/>
      <c r="M85" s="3949"/>
      <c r="N85" s="3949"/>
      <c r="O85" s="3949"/>
      <c r="P85" s="3949"/>
    </row>
    <row r="86" spans="7:21">
      <c r="H86" s="3949"/>
      <c r="I86" s="3949"/>
      <c r="J86" s="3949"/>
      <c r="K86" s="3949"/>
      <c r="L86" s="3949"/>
      <c r="M86" s="3949"/>
      <c r="N86" s="3949"/>
      <c r="O86" s="3949"/>
      <c r="P86" s="3949"/>
    </row>
    <row r="87" spans="7:21">
      <c r="H87" s="3949"/>
      <c r="I87" s="3949"/>
      <c r="J87" s="3949"/>
      <c r="L87" s="3949"/>
      <c r="M87" s="3949"/>
      <c r="N87" s="3949"/>
      <c r="O87" s="3949"/>
      <c r="P87" s="3949"/>
    </row>
    <row r="88" spans="7:21">
      <c r="H88" s="3949"/>
      <c r="I88" s="3949"/>
      <c r="J88" s="3949"/>
      <c r="L88" s="3949"/>
      <c r="M88" s="3949"/>
      <c r="N88" s="3949"/>
      <c r="O88" s="3949"/>
      <c r="P88" s="3949"/>
    </row>
    <row r="89" spans="7:21">
      <c r="H89" s="3949"/>
      <c r="L89" s="3949"/>
      <c r="P89" s="3949"/>
    </row>
    <row r="90" spans="7:21">
      <c r="H90" s="3949"/>
      <c r="I90" s="3949"/>
      <c r="J90" s="3949"/>
      <c r="K90" s="3949"/>
      <c r="L90" s="3949"/>
      <c r="M90" s="3949"/>
      <c r="N90" s="3949"/>
      <c r="O90" s="3949"/>
      <c r="P90" s="3949"/>
      <c r="Q90" s="3949"/>
    </row>
    <row r="91" spans="7:21">
      <c r="H91" s="3949"/>
      <c r="I91" s="3949"/>
      <c r="J91" s="3949"/>
      <c r="K91" s="3949"/>
      <c r="L91" s="3949"/>
      <c r="M91" s="3949"/>
      <c r="N91" s="3949"/>
      <c r="O91" s="3949"/>
      <c r="P91" s="3949"/>
      <c r="Q91" s="3949"/>
    </row>
    <row r="92" spans="7:21">
      <c r="G92" s="3947"/>
      <c r="H92" s="3947"/>
      <c r="I92" s="3947"/>
      <c r="J92" s="3947"/>
      <c r="K92" s="3947"/>
      <c r="L92" s="3947"/>
      <c r="M92" s="3947"/>
      <c r="N92" s="3947"/>
      <c r="O92" s="3947"/>
      <c r="P92" s="3947"/>
      <c r="Q92" s="3947"/>
      <c r="R92" s="3947"/>
      <c r="S92" s="3947"/>
      <c r="T92" s="3947"/>
      <c r="U92" s="3947"/>
    </row>
    <row r="93" spans="7:21">
      <c r="G93" s="3947"/>
      <c r="H93" s="3947"/>
      <c r="I93" s="3947"/>
      <c r="J93" s="3947"/>
      <c r="K93" s="3947"/>
      <c r="L93" s="3947"/>
      <c r="M93" s="3947"/>
      <c r="N93" s="3947"/>
      <c r="O93" s="3947"/>
      <c r="P93" s="3947"/>
      <c r="Q93" s="3947"/>
      <c r="R93" s="3947"/>
      <c r="S93" s="3947"/>
      <c r="T93" s="3947"/>
      <c r="U93" s="3947"/>
    </row>
    <row r="94" spans="7:21">
      <c r="G94" s="3947"/>
      <c r="H94" s="3947"/>
      <c r="I94" s="3947"/>
      <c r="J94" s="3947"/>
      <c r="K94" s="3947"/>
      <c r="L94" s="3947"/>
      <c r="M94" s="3947"/>
      <c r="N94" s="3947"/>
      <c r="O94" s="3947"/>
      <c r="P94" s="3947"/>
      <c r="Q94" s="3947"/>
      <c r="R94" s="3947"/>
      <c r="S94" s="3947"/>
      <c r="T94" s="3947"/>
      <c r="U94" s="3947"/>
    </row>
    <row r="95" spans="7:21">
      <c r="G95" s="3947"/>
      <c r="H95" s="3947"/>
      <c r="I95" s="3947"/>
      <c r="J95" s="3947"/>
      <c r="K95" s="3947"/>
      <c r="L95" s="3947"/>
      <c r="M95" s="3947"/>
      <c r="N95" s="3947"/>
      <c r="O95" s="3947"/>
      <c r="P95" s="3947"/>
      <c r="Q95" s="3947"/>
      <c r="R95" s="3947"/>
      <c r="S95" s="3947"/>
      <c r="T95" s="3947"/>
      <c r="U95" s="3947"/>
    </row>
    <row r="96" spans="7:21">
      <c r="G96" s="3947"/>
      <c r="H96" s="3947"/>
      <c r="I96" s="3947"/>
      <c r="J96" s="3947"/>
      <c r="K96" s="3947"/>
      <c r="L96" s="3947"/>
      <c r="M96" s="3947"/>
      <c r="N96" s="3947"/>
      <c r="O96" s="3947"/>
      <c r="P96" s="3947"/>
      <c r="Q96" s="3947"/>
      <c r="R96" s="3947"/>
      <c r="S96" s="3947"/>
      <c r="T96" s="3947"/>
      <c r="U96" s="3947"/>
    </row>
    <row r="97" spans="7:21">
      <c r="G97" s="3947"/>
      <c r="H97" s="3947"/>
      <c r="I97" s="3947"/>
      <c r="J97" s="3947"/>
      <c r="K97" s="3947"/>
      <c r="L97" s="3947"/>
      <c r="M97" s="3947"/>
      <c r="N97" s="3947"/>
      <c r="O97" s="3947"/>
      <c r="P97" s="3947"/>
      <c r="Q97" s="3947"/>
      <c r="R97" s="3947"/>
      <c r="S97" s="3947"/>
      <c r="T97" s="3947"/>
      <c r="U97" s="3947"/>
    </row>
    <row r="98" spans="7:21">
      <c r="G98" s="3947"/>
      <c r="H98" s="3947"/>
      <c r="I98" s="3947"/>
      <c r="J98" s="3947"/>
      <c r="K98" s="3947"/>
      <c r="L98" s="3947"/>
      <c r="M98" s="3947"/>
      <c r="N98" s="3947"/>
      <c r="O98" s="3947"/>
      <c r="P98" s="3947"/>
      <c r="Q98" s="3947"/>
      <c r="R98" s="3947"/>
      <c r="S98" s="3947"/>
      <c r="T98" s="3947"/>
      <c r="U98" s="3947"/>
    </row>
    <row r="99" spans="7:21">
      <c r="G99" s="3947"/>
      <c r="H99" s="3947"/>
      <c r="I99" s="3947"/>
      <c r="J99" s="3947"/>
      <c r="K99" s="3947"/>
      <c r="L99" s="3947"/>
      <c r="M99" s="3947"/>
      <c r="N99" s="3947"/>
      <c r="O99" s="3947"/>
      <c r="P99" s="3947"/>
      <c r="Q99" s="3947"/>
      <c r="R99" s="3947"/>
      <c r="S99" s="3947"/>
      <c r="T99" s="3947"/>
      <c r="U99" s="3947"/>
    </row>
    <row r="100" spans="7:21">
      <c r="G100" s="3947"/>
      <c r="H100" s="3947"/>
      <c r="I100" s="3947"/>
      <c r="J100" s="3947"/>
      <c r="K100" s="3947"/>
      <c r="L100" s="3947"/>
      <c r="M100" s="3947"/>
      <c r="N100" s="3947"/>
      <c r="O100" s="3947"/>
      <c r="P100" s="3947"/>
      <c r="Q100" s="3947"/>
      <c r="R100" s="3947"/>
      <c r="S100" s="3947"/>
      <c r="T100" s="3947"/>
      <c r="U100" s="3947"/>
    </row>
    <row r="101" spans="7:21">
      <c r="G101" s="3947"/>
      <c r="H101" s="3947"/>
      <c r="I101" s="3947"/>
      <c r="J101" s="3947"/>
      <c r="K101" s="3947"/>
      <c r="L101" s="3947"/>
      <c r="M101" s="3947"/>
      <c r="N101" s="3947"/>
      <c r="O101" s="3947"/>
      <c r="P101" s="3947"/>
      <c r="Q101" s="3947"/>
      <c r="R101" s="3947"/>
      <c r="S101" s="3947"/>
      <c r="T101" s="3947"/>
      <c r="U101" s="3947"/>
    </row>
    <row r="102" spans="7:21">
      <c r="G102" s="3947"/>
      <c r="H102" s="3947"/>
      <c r="I102" s="3947"/>
      <c r="J102" s="3947"/>
      <c r="K102" s="3947"/>
      <c r="L102" s="3947"/>
      <c r="M102" s="3947"/>
      <c r="N102" s="3947"/>
      <c r="O102" s="3947"/>
      <c r="P102" s="3947"/>
      <c r="Q102" s="3947"/>
      <c r="R102" s="3947"/>
      <c r="S102" s="3947"/>
      <c r="T102" s="3947"/>
      <c r="U102" s="3947"/>
    </row>
    <row r="103" spans="7:21">
      <c r="G103" s="3947"/>
      <c r="H103" s="3947"/>
      <c r="I103" s="3947"/>
      <c r="J103" s="3947"/>
      <c r="K103" s="3947"/>
      <c r="L103" s="3947"/>
      <c r="M103" s="3947"/>
      <c r="N103" s="3947"/>
      <c r="O103" s="3947"/>
      <c r="P103" s="3947"/>
      <c r="Q103" s="3947"/>
      <c r="R103" s="3947"/>
      <c r="S103" s="3947"/>
      <c r="T103" s="3947"/>
      <c r="U103" s="3947"/>
    </row>
    <row r="104" spans="7:21">
      <c r="G104" s="3947"/>
      <c r="H104" s="3947"/>
      <c r="I104" s="3947"/>
      <c r="J104" s="3947"/>
      <c r="K104" s="3947"/>
      <c r="L104" s="3947"/>
      <c r="M104" s="3947"/>
      <c r="N104" s="3947"/>
      <c r="O104" s="3947"/>
      <c r="P104" s="3947"/>
      <c r="Q104" s="3947"/>
      <c r="R104" s="3947"/>
      <c r="S104" s="3947"/>
      <c r="T104" s="3947"/>
      <c r="U104" s="3947"/>
    </row>
    <row r="105" spans="7:21">
      <c r="G105" s="3947"/>
      <c r="H105" s="3947"/>
      <c r="I105" s="3947"/>
      <c r="J105" s="3947"/>
      <c r="K105" s="3947"/>
      <c r="L105" s="3947"/>
      <c r="M105" s="3947"/>
      <c r="N105" s="3947"/>
      <c r="O105" s="3947"/>
      <c r="P105" s="3947"/>
      <c r="Q105" s="3947"/>
      <c r="R105" s="3947"/>
      <c r="S105" s="3947"/>
      <c r="T105" s="3947"/>
      <c r="U105" s="3947"/>
    </row>
    <row r="106" spans="7:21">
      <c r="G106" s="3947"/>
      <c r="H106" s="3947"/>
      <c r="I106" s="3947"/>
      <c r="J106" s="3947"/>
      <c r="K106" s="3947"/>
      <c r="L106" s="3947"/>
      <c r="M106" s="3947"/>
      <c r="N106" s="3947"/>
      <c r="O106" s="3947"/>
      <c r="P106" s="3947"/>
      <c r="Q106" s="3947"/>
      <c r="R106" s="3947"/>
      <c r="S106" s="3947"/>
      <c r="T106" s="3947"/>
      <c r="U106" s="3947"/>
    </row>
    <row r="107" spans="7:21">
      <c r="G107" s="3947"/>
      <c r="H107" s="3947"/>
      <c r="I107" s="3947"/>
      <c r="Q107" s="3947"/>
      <c r="R107" s="3947"/>
      <c r="S107" s="3947"/>
      <c r="T107" s="3947"/>
      <c r="U107" s="3947"/>
    </row>
    <row r="108" spans="7:21">
      <c r="G108" s="3947"/>
      <c r="H108" s="3947"/>
      <c r="I108" s="3947"/>
      <c r="J108" s="3947"/>
      <c r="K108" s="3947"/>
      <c r="L108" s="3947"/>
      <c r="M108" s="3947"/>
      <c r="N108" s="3947"/>
      <c r="O108" s="3947"/>
      <c r="P108" s="3947"/>
      <c r="Q108" s="3947"/>
      <c r="R108" s="3947"/>
      <c r="S108" s="3947"/>
      <c r="T108" s="3947"/>
      <c r="U108" s="3947"/>
    </row>
    <row r="109" spans="7:21">
      <c r="G109" s="3947"/>
      <c r="H109" s="3947"/>
      <c r="I109" s="3947"/>
      <c r="Q109" s="3947"/>
      <c r="R109" s="3947"/>
      <c r="S109" s="3947"/>
      <c r="T109" s="3947"/>
      <c r="U109" s="3947"/>
    </row>
    <row r="110" spans="7:21">
      <c r="G110" s="3947"/>
      <c r="H110" s="3947"/>
      <c r="I110" s="3947"/>
      <c r="J110" s="3947"/>
      <c r="K110" s="3947"/>
      <c r="L110" s="3947"/>
      <c r="M110" s="3947"/>
      <c r="N110" s="3947"/>
      <c r="O110" s="3947"/>
      <c r="P110" s="3947"/>
      <c r="Q110" s="3947"/>
      <c r="R110" s="3947"/>
      <c r="S110" s="3947"/>
      <c r="T110" s="3947"/>
      <c r="U110" s="3947"/>
    </row>
    <row r="111" spans="7:21">
      <c r="G111" s="3947"/>
      <c r="H111" s="3947"/>
      <c r="I111" s="3947"/>
      <c r="J111" s="3947"/>
      <c r="K111" s="3947"/>
      <c r="L111" s="3947"/>
      <c r="M111" s="3947"/>
      <c r="N111" s="3947"/>
      <c r="O111" s="3947"/>
      <c r="P111" s="3947"/>
      <c r="Q111" s="3947"/>
      <c r="R111" s="3947"/>
      <c r="S111" s="3947"/>
      <c r="T111" s="3947"/>
      <c r="U111" s="3947"/>
    </row>
    <row r="112" spans="7:21">
      <c r="G112" s="3947"/>
      <c r="H112" s="3947"/>
      <c r="I112" s="3947"/>
      <c r="J112" s="3947"/>
      <c r="K112" s="3947"/>
      <c r="L112" s="3947"/>
      <c r="M112" s="3947"/>
      <c r="N112" s="3947"/>
      <c r="O112" s="3947"/>
      <c r="P112" s="3947"/>
      <c r="Q112" s="3947"/>
      <c r="R112" s="3947"/>
      <c r="S112" s="3947"/>
      <c r="T112" s="3947"/>
      <c r="U112" s="3947"/>
    </row>
    <row r="113" spans="7:21">
      <c r="G113" s="3947"/>
      <c r="H113" s="3947"/>
      <c r="I113" s="3947"/>
      <c r="J113" s="3947"/>
      <c r="M113" s="3949"/>
      <c r="Q113" s="3947"/>
      <c r="R113" s="3947"/>
      <c r="S113" s="3947"/>
      <c r="T113" s="3947"/>
      <c r="U113" s="3947"/>
    </row>
    <row r="114" spans="7:21">
      <c r="G114" s="3947"/>
      <c r="H114" s="3947"/>
      <c r="I114" s="3947"/>
      <c r="J114" s="3947"/>
      <c r="K114" s="3947"/>
      <c r="L114" s="3947"/>
      <c r="M114" s="3947"/>
      <c r="N114" s="3947"/>
      <c r="O114" s="3947"/>
      <c r="P114" s="3947"/>
      <c r="Q114" s="3947"/>
      <c r="R114" s="3947"/>
      <c r="S114" s="3947"/>
      <c r="T114" s="3947"/>
      <c r="U114" s="3947"/>
    </row>
    <row r="115" spans="7:21">
      <c r="G115" s="3947"/>
      <c r="H115" s="3947"/>
      <c r="I115" s="3947"/>
      <c r="J115" s="3947"/>
      <c r="K115" s="3947"/>
      <c r="M115" s="3947"/>
      <c r="Q115" s="3947"/>
      <c r="R115" s="3947"/>
      <c r="S115" s="3947"/>
      <c r="T115" s="3947"/>
      <c r="U115" s="3947"/>
    </row>
    <row r="116" spans="7:21">
      <c r="G116" s="3947"/>
      <c r="H116" s="3947"/>
      <c r="I116" s="3947"/>
      <c r="J116" s="3947"/>
      <c r="K116" s="3947"/>
      <c r="L116" s="3947"/>
      <c r="M116" s="3947"/>
      <c r="N116" s="3947"/>
      <c r="O116" s="3947"/>
      <c r="P116" s="3947"/>
      <c r="Q116" s="3947"/>
      <c r="R116" s="3947"/>
      <c r="S116" s="3947"/>
      <c r="T116" s="3947"/>
      <c r="U116" s="3947"/>
    </row>
    <row r="117" spans="7:21">
      <c r="G117" s="3947"/>
      <c r="H117" s="3947"/>
      <c r="I117" s="3947"/>
      <c r="J117" s="3947"/>
      <c r="K117" s="3947"/>
      <c r="L117" s="3947"/>
      <c r="M117" s="3947"/>
      <c r="N117" s="3947"/>
      <c r="O117" s="3947"/>
      <c r="P117" s="3947"/>
      <c r="Q117" s="3947"/>
      <c r="R117" s="3947"/>
      <c r="S117" s="3947"/>
      <c r="T117" s="3947"/>
      <c r="U117" s="3947"/>
    </row>
    <row r="118" spans="7:21">
      <c r="G118" s="3947"/>
      <c r="H118" s="3947"/>
      <c r="I118" s="3947"/>
      <c r="J118" s="3947"/>
      <c r="K118" s="3947"/>
      <c r="L118" s="3947"/>
      <c r="M118" s="3947"/>
      <c r="P118" s="3947"/>
      <c r="Q118" s="3947"/>
      <c r="R118" s="3947"/>
      <c r="S118" s="3947"/>
      <c r="T118" s="3947"/>
      <c r="U118" s="3947"/>
    </row>
    <row r="119" spans="7:21">
      <c r="G119" s="3947"/>
      <c r="H119" s="3947"/>
      <c r="I119" s="3947"/>
      <c r="J119" s="3947"/>
      <c r="K119" s="3947"/>
      <c r="L119" s="3947"/>
      <c r="M119" s="3947"/>
      <c r="N119" s="3947"/>
      <c r="O119" s="3947"/>
      <c r="P119" s="3947"/>
      <c r="Q119" s="3947"/>
      <c r="R119" s="3947"/>
      <c r="S119" s="3947"/>
      <c r="T119" s="3947"/>
      <c r="U119" s="3947"/>
    </row>
    <row r="120" spans="7:21">
      <c r="G120" s="3947"/>
      <c r="H120" s="3947"/>
      <c r="I120" s="3947"/>
      <c r="J120" s="3947"/>
      <c r="K120" s="3947"/>
      <c r="L120" s="3947"/>
      <c r="M120" s="3947"/>
      <c r="N120" s="3947"/>
      <c r="O120" s="3947"/>
      <c r="P120" s="3947"/>
      <c r="Q120" s="3947"/>
      <c r="R120" s="3947"/>
      <c r="S120" s="3947"/>
      <c r="T120" s="3947"/>
      <c r="U120" s="3947"/>
    </row>
    <row r="121" spans="7:21">
      <c r="G121" s="3947"/>
      <c r="H121" s="3947"/>
      <c r="I121" s="3947"/>
      <c r="J121" s="3947"/>
      <c r="K121" s="3947"/>
      <c r="L121" s="3947"/>
      <c r="M121" s="3947"/>
      <c r="N121" s="3947"/>
      <c r="O121" s="3947"/>
      <c r="P121" s="3947"/>
      <c r="Q121" s="3947"/>
      <c r="R121" s="3947"/>
      <c r="S121" s="3947"/>
      <c r="T121" s="3947"/>
      <c r="U121" s="3947"/>
    </row>
    <row r="122" spans="7:21">
      <c r="G122" s="3947"/>
      <c r="H122" s="3947"/>
      <c r="I122" s="3947"/>
      <c r="J122" s="3947"/>
      <c r="K122" s="3947"/>
      <c r="M122" s="3947"/>
      <c r="P122" s="3947"/>
      <c r="Q122" s="3947"/>
      <c r="R122" s="3947"/>
      <c r="S122" s="3947"/>
      <c r="T122" s="3947"/>
      <c r="U122" s="3947"/>
    </row>
    <row r="123" spans="7:21">
      <c r="G123" s="3947"/>
      <c r="H123" s="3947"/>
      <c r="I123" s="3947"/>
      <c r="J123" s="3947"/>
      <c r="K123" s="3947"/>
      <c r="L123" s="3947"/>
      <c r="M123" s="3947"/>
      <c r="N123" s="3947"/>
      <c r="O123" s="3947"/>
      <c r="P123" s="3947"/>
      <c r="Q123" s="3947"/>
      <c r="R123" s="3947"/>
      <c r="S123" s="3947"/>
      <c r="T123" s="3947"/>
      <c r="U123" s="3947"/>
    </row>
    <row r="124" spans="7:21">
      <c r="G124" s="3947"/>
      <c r="H124" s="3947"/>
      <c r="I124" s="3947"/>
      <c r="J124" s="3947"/>
      <c r="K124" s="3947"/>
      <c r="M124" s="3947"/>
      <c r="P124" s="3947"/>
      <c r="Q124" s="3947"/>
      <c r="R124" s="3947"/>
      <c r="S124" s="3947"/>
      <c r="T124" s="3947"/>
      <c r="U124" s="3947"/>
    </row>
    <row r="125" spans="7:21">
      <c r="G125" s="3947"/>
      <c r="H125" s="3947"/>
      <c r="I125" s="3947"/>
      <c r="J125" s="3947"/>
      <c r="K125" s="3947"/>
      <c r="M125" s="3947"/>
      <c r="P125" s="3947"/>
      <c r="Q125" s="3947"/>
      <c r="R125" s="3947"/>
      <c r="S125" s="3947"/>
      <c r="T125" s="3947"/>
      <c r="U125" s="3947"/>
    </row>
    <row r="126" spans="7:21">
      <c r="G126" s="3947"/>
      <c r="H126" s="3947"/>
      <c r="I126" s="3947"/>
      <c r="J126" s="3947"/>
      <c r="K126" s="3947"/>
      <c r="M126" s="3947"/>
      <c r="P126" s="3947"/>
      <c r="Q126" s="3947"/>
      <c r="R126" s="3947"/>
      <c r="S126" s="3947"/>
      <c r="T126" s="3947"/>
      <c r="U126" s="3947"/>
    </row>
    <row r="127" spans="7:21">
      <c r="G127" s="3947"/>
      <c r="H127" s="3947"/>
      <c r="I127" s="3947"/>
      <c r="J127" s="3947"/>
      <c r="K127" s="3947"/>
      <c r="M127" s="3947"/>
      <c r="P127" s="3947"/>
      <c r="Q127" s="3947"/>
      <c r="R127" s="3947"/>
      <c r="S127" s="3947"/>
      <c r="T127" s="3947"/>
      <c r="U127" s="3947"/>
    </row>
    <row r="128" spans="7:21">
      <c r="G128" s="3947"/>
      <c r="H128" s="3947"/>
      <c r="I128" s="3947"/>
      <c r="J128" s="3947"/>
      <c r="K128" s="3947"/>
      <c r="M128" s="3947"/>
      <c r="P128" s="3947"/>
      <c r="Q128" s="3947"/>
      <c r="R128" s="3947"/>
      <c r="S128" s="3947"/>
      <c r="T128" s="3947"/>
      <c r="U128" s="3947"/>
    </row>
    <row r="129" spans="7:21">
      <c r="G129" s="3947"/>
      <c r="H129" s="3947"/>
      <c r="I129" s="3947"/>
      <c r="J129" s="3947"/>
      <c r="K129" s="3947"/>
      <c r="M129" s="3947"/>
      <c r="P129" s="3947"/>
      <c r="Q129" s="3947"/>
      <c r="R129" s="3947"/>
      <c r="S129" s="3947"/>
      <c r="T129" s="3947"/>
      <c r="U129" s="3947"/>
    </row>
    <row r="130" spans="7:21">
      <c r="G130" s="3947"/>
      <c r="H130" s="3947"/>
      <c r="I130" s="3947"/>
      <c r="J130" s="3947"/>
      <c r="K130" s="3947"/>
      <c r="M130" s="3947"/>
      <c r="P130" s="3947"/>
      <c r="Q130" s="3947"/>
      <c r="R130" s="3947"/>
      <c r="S130" s="3947"/>
      <c r="T130" s="3947"/>
      <c r="U130" s="3947"/>
    </row>
    <row r="131" spans="7:21">
      <c r="G131" s="3947"/>
      <c r="H131" s="3947"/>
      <c r="I131" s="3947"/>
      <c r="J131" s="3947"/>
      <c r="K131" s="3947"/>
      <c r="M131" s="3947"/>
      <c r="P131" s="3947"/>
      <c r="Q131" s="3947"/>
      <c r="R131" s="3947"/>
      <c r="S131" s="3947"/>
      <c r="T131" s="3947"/>
      <c r="U131" s="3947"/>
    </row>
    <row r="132" spans="7:21">
      <c r="G132" s="3947"/>
      <c r="H132" s="3947"/>
      <c r="I132" s="3947"/>
      <c r="J132" s="3947"/>
      <c r="K132" s="3947"/>
      <c r="M132" s="3947"/>
      <c r="P132" s="3947"/>
      <c r="Q132" s="3947"/>
      <c r="R132" s="3947"/>
      <c r="S132" s="3947"/>
      <c r="T132" s="3947"/>
      <c r="U132" s="3947"/>
    </row>
    <row r="133" spans="7:21">
      <c r="G133" s="3947"/>
      <c r="H133" s="3947"/>
      <c r="I133" s="3947"/>
      <c r="J133" s="3947"/>
      <c r="K133" s="3947"/>
      <c r="M133" s="3947"/>
      <c r="P133" s="3947"/>
      <c r="Q133" s="3947"/>
      <c r="R133" s="3947"/>
      <c r="S133" s="3947"/>
      <c r="T133" s="3947"/>
      <c r="U133" s="3947"/>
    </row>
    <row r="134" spans="7:21">
      <c r="G134" s="3947"/>
      <c r="H134" s="3947"/>
      <c r="I134" s="3947"/>
      <c r="J134" s="3947"/>
      <c r="K134" s="3947"/>
      <c r="M134" s="3947"/>
      <c r="P134" s="3947"/>
      <c r="Q134" s="3947"/>
      <c r="R134" s="3947"/>
      <c r="S134" s="3947"/>
      <c r="T134" s="3947"/>
      <c r="U134" s="3947"/>
    </row>
    <row r="135" spans="7:21">
      <c r="G135" s="3947"/>
      <c r="H135" s="3947"/>
      <c r="I135" s="3947"/>
      <c r="J135" s="3947"/>
      <c r="K135" s="3947"/>
      <c r="M135" s="3947"/>
      <c r="P135" s="3947"/>
      <c r="Q135" s="3947"/>
      <c r="R135" s="3947"/>
      <c r="S135" s="3947"/>
      <c r="T135" s="3947"/>
      <c r="U135" s="3947"/>
    </row>
    <row r="136" spans="7:21">
      <c r="G136" s="3947"/>
      <c r="H136" s="3947"/>
      <c r="I136" s="3947"/>
      <c r="J136" s="3947"/>
      <c r="K136" s="3947"/>
      <c r="M136" s="3947"/>
      <c r="P136" s="3947"/>
      <c r="Q136" s="3947"/>
      <c r="R136" s="3947"/>
      <c r="S136" s="3947"/>
      <c r="T136" s="3947"/>
      <c r="U136" s="3947"/>
    </row>
    <row r="137" spans="7:21">
      <c r="G137" s="3947"/>
      <c r="H137" s="3947"/>
      <c r="I137" s="3947"/>
      <c r="J137" s="3947"/>
      <c r="K137" s="3947"/>
      <c r="L137" s="3947"/>
      <c r="M137" s="3947"/>
      <c r="N137" s="3947"/>
      <c r="O137" s="3947"/>
      <c r="P137" s="3947"/>
      <c r="Q137" s="3947"/>
      <c r="R137" s="3947"/>
      <c r="S137" s="3947"/>
      <c r="T137" s="3947"/>
      <c r="U137" s="3947"/>
    </row>
    <row r="138" spans="7:21">
      <c r="G138" s="3947"/>
      <c r="H138" s="3947"/>
      <c r="I138" s="3947"/>
      <c r="J138" s="3947" t="s">
        <v>1200</v>
      </c>
      <c r="K138" s="3947"/>
      <c r="L138" s="3947"/>
      <c r="M138" s="3947"/>
      <c r="N138" s="3947"/>
      <c r="O138" s="3947"/>
      <c r="P138" s="3947"/>
      <c r="Q138" s="3947"/>
      <c r="R138" s="3947"/>
      <c r="S138" s="3947"/>
      <c r="T138" s="3947"/>
      <c r="U138" s="3947"/>
    </row>
    <row r="139" spans="7:21">
      <c r="G139" s="3947"/>
      <c r="H139" s="3947"/>
      <c r="I139" s="3947"/>
      <c r="J139" s="3947"/>
      <c r="K139" s="3947"/>
      <c r="L139" s="3947"/>
      <c r="M139" s="3947"/>
      <c r="N139" s="3947"/>
      <c r="O139" s="3947"/>
      <c r="P139" s="3947"/>
      <c r="Q139" s="3947"/>
      <c r="R139" s="3947"/>
      <c r="S139" s="3947"/>
      <c r="T139" s="3947"/>
      <c r="U139" s="3947"/>
    </row>
    <row r="140" spans="7:21">
      <c r="G140" s="3947"/>
      <c r="H140" s="3947"/>
      <c r="I140" s="3947"/>
      <c r="J140" s="3947" t="s">
        <v>1200</v>
      </c>
      <c r="K140" s="3947"/>
      <c r="L140" s="3947"/>
      <c r="M140" s="3947"/>
      <c r="N140" s="3947"/>
      <c r="O140" s="3947"/>
      <c r="P140" s="3947"/>
      <c r="Q140" s="3947"/>
      <c r="R140" s="3947"/>
      <c r="S140" s="3947"/>
      <c r="T140" s="3947"/>
      <c r="U140" s="3947"/>
    </row>
    <row r="141" spans="7:21">
      <c r="G141" s="3947"/>
      <c r="H141" s="3947"/>
      <c r="I141" s="3947"/>
      <c r="J141" s="3947"/>
      <c r="K141" s="3947"/>
      <c r="L141" s="3947"/>
      <c r="M141" s="3947"/>
      <c r="N141" s="3947"/>
      <c r="O141" s="3947"/>
      <c r="P141" s="3947"/>
      <c r="Q141" s="3947"/>
      <c r="R141" s="3947"/>
      <c r="S141" s="3947"/>
      <c r="T141" s="3947"/>
      <c r="U141" s="3947"/>
    </row>
    <row r="301" spans="35:44">
      <c r="AI301" s="3954"/>
      <c r="AJ301" s="3954"/>
      <c r="AK301" s="3954"/>
      <c r="AL301" s="3954"/>
      <c r="AM301" s="3954"/>
      <c r="AN301" s="3954"/>
      <c r="AO301" s="3954"/>
      <c r="AP301" s="3954"/>
      <c r="AQ301" s="3954"/>
      <c r="AR301" s="3954"/>
    </row>
    <row r="302" spans="35:44">
      <c r="AI302" s="3954"/>
      <c r="AJ302" s="3954"/>
      <c r="AK302" s="3954"/>
      <c r="AL302" s="3954"/>
      <c r="AM302" s="3954"/>
      <c r="AN302" s="3954"/>
      <c r="AO302" s="3954"/>
      <c r="AP302" s="3954"/>
      <c r="AQ302" s="3954"/>
      <c r="AR302" s="3954"/>
    </row>
    <row r="303" spans="35:44">
      <c r="AI303" s="3954"/>
      <c r="AJ303" s="3954"/>
      <c r="AK303" s="3954"/>
      <c r="AL303" s="3954"/>
      <c r="AM303" s="3954"/>
      <c r="AN303" s="3954"/>
      <c r="AO303" s="3954"/>
      <c r="AP303" s="3954"/>
      <c r="AQ303" s="3954"/>
      <c r="AR303" s="3954"/>
    </row>
    <row r="304" spans="35:44">
      <c r="AI304" s="3954"/>
      <c r="AJ304" s="3954"/>
      <c r="AK304" s="3954"/>
      <c r="AL304" s="3954"/>
      <c r="AM304" s="3954"/>
      <c r="AN304" s="3954"/>
      <c r="AO304" s="3954"/>
      <c r="AP304" s="3954"/>
      <c r="AQ304" s="3954"/>
      <c r="AR304" s="3954"/>
    </row>
    <row r="305" spans="35:44">
      <c r="AI305" s="3954"/>
      <c r="AJ305" s="3954"/>
      <c r="AK305" s="3954"/>
      <c r="AL305" s="3954"/>
      <c r="AM305" s="3954"/>
      <c r="AN305" s="3954"/>
      <c r="AO305" s="3954"/>
      <c r="AP305" s="3954"/>
      <c r="AQ305" s="3954"/>
      <c r="AR305" s="3954"/>
    </row>
    <row r="306" spans="35:44">
      <c r="AI306" s="3954"/>
      <c r="AJ306" s="3954"/>
      <c r="AK306" s="3954"/>
      <c r="AL306" s="3954"/>
      <c r="AM306" s="3954"/>
      <c r="AN306" s="3954"/>
      <c r="AO306" s="3954"/>
      <c r="AP306" s="3954"/>
      <c r="AQ306" s="3954"/>
      <c r="AR306" s="3954"/>
    </row>
  </sheetData>
  <printOptions horizontalCentered="1"/>
  <pageMargins left="0.5" right="0.5" top="0.6" bottom="0.2" header="0" footer="0"/>
  <pageSetup scale="97" orientation="portrait" horizontalDpi="4294967292" verticalDpi="4294967292" r:id="rId1"/>
  <headerFooter alignWithMargins="0"/>
</worksheet>
</file>

<file path=xl/worksheets/sheet73.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AL177"/>
  <sheetViews>
    <sheetView showGridLines="0" workbookViewId="0"/>
  </sheetViews>
  <sheetFormatPr defaultColWidth="12" defaultRowHeight="15.5"/>
  <cols>
    <col min="1" max="1" width="2" style="3962" customWidth="1"/>
    <col min="2" max="2" width="13.453125" style="3962" customWidth="1"/>
    <col min="3" max="3" width="5.81640625" style="3962" customWidth="1"/>
    <col min="4" max="4" width="3.36328125" style="3962" customWidth="1"/>
    <col min="5" max="5" width="14.453125" style="3962" customWidth="1"/>
    <col min="6" max="8" width="10.7265625" style="3962" customWidth="1"/>
    <col min="9" max="9" width="15.90625" style="3962" customWidth="1"/>
    <col min="10" max="10" width="7.453125" style="3962" customWidth="1"/>
    <col min="11" max="16384" width="12" style="3962"/>
  </cols>
  <sheetData>
    <row r="1" spans="1:25" s="3958" customFormat="1" ht="11.25" customHeight="1" thickBot="1">
      <c r="A1" s="3955" t="s">
        <v>1865</v>
      </c>
      <c r="B1" s="3955"/>
      <c r="C1" s="3955"/>
      <c r="D1" s="3955"/>
      <c r="E1" s="3955"/>
      <c r="F1" s="3956"/>
      <c r="G1" s="3956"/>
      <c r="H1" s="3956"/>
      <c r="I1" s="3956"/>
      <c r="J1" s="3957" t="s">
        <v>2710</v>
      </c>
    </row>
    <row r="2" spans="1:25" ht="15.75" customHeight="1">
      <c r="A2" s="3959" t="s">
        <v>2711</v>
      </c>
      <c r="B2" s="3960"/>
      <c r="C2" s="3960"/>
      <c r="D2" s="3960"/>
      <c r="E2" s="3960"/>
      <c r="F2" s="3960"/>
      <c r="G2" s="3960"/>
      <c r="H2" s="3960"/>
      <c r="I2" s="3960"/>
      <c r="J2" s="3961"/>
    </row>
    <row r="3" spans="1:25" ht="14.25" customHeight="1">
      <c r="A3" s="3963" t="s">
        <v>1884</v>
      </c>
      <c r="B3" s="3964"/>
      <c r="C3" s="3964"/>
      <c r="D3" s="3964"/>
      <c r="E3" s="3964"/>
      <c r="F3" s="3964"/>
      <c r="G3" s="3964"/>
      <c r="H3" s="3964"/>
      <c r="I3" s="3964"/>
      <c r="J3" s="3965"/>
    </row>
    <row r="4" spans="1:25" ht="11.25" customHeight="1">
      <c r="A4" s="3966"/>
      <c r="B4" s="3967"/>
      <c r="C4" s="3967"/>
      <c r="D4" s="3967"/>
      <c r="E4" s="3967"/>
      <c r="F4" s="3967"/>
      <c r="G4" s="3967"/>
      <c r="H4" s="3967"/>
      <c r="I4" s="3967"/>
      <c r="J4" s="3968"/>
    </row>
    <row r="5" spans="1:25" s="3970" customFormat="1" ht="11.25" customHeight="1">
      <c r="A5" s="3966"/>
      <c r="B5" s="3969" t="s">
        <v>2712</v>
      </c>
      <c r="C5" s="3964"/>
      <c r="D5" s="3964"/>
      <c r="E5" s="3964"/>
      <c r="F5" s="3964"/>
      <c r="G5" s="3964"/>
      <c r="H5" s="3964"/>
      <c r="I5" s="3964"/>
      <c r="J5" s="3968"/>
    </row>
    <row r="6" spans="1:25" s="3970" customFormat="1" ht="11.25" customHeight="1">
      <c r="A6" s="3966"/>
      <c r="B6" s="3969" t="s">
        <v>2713</v>
      </c>
      <c r="C6" s="3964"/>
      <c r="D6" s="3964"/>
      <c r="E6" s="3964"/>
      <c r="F6" s="3964"/>
      <c r="G6" s="3964"/>
      <c r="H6" s="3964"/>
      <c r="I6" s="3964"/>
      <c r="J6" s="3968"/>
    </row>
    <row r="7" spans="1:25" s="3970" customFormat="1" ht="11.25" customHeight="1">
      <c r="A7" s="3971"/>
      <c r="B7" s="3972"/>
      <c r="C7" s="3972"/>
      <c r="D7" s="3972"/>
      <c r="E7" s="3972"/>
      <c r="F7" s="3972"/>
      <c r="G7" s="3972"/>
      <c r="H7" s="3972"/>
      <c r="I7" s="3972"/>
      <c r="J7" s="3973"/>
    </row>
    <row r="8" spans="1:25" s="3970" customFormat="1" ht="11.25" customHeight="1">
      <c r="A8" s="3966"/>
      <c r="B8" s="3967"/>
      <c r="C8" s="3967"/>
      <c r="D8" s="3967"/>
      <c r="E8" s="3967"/>
      <c r="F8" s="3967"/>
      <c r="G8" s="3967"/>
      <c r="H8" s="3967"/>
      <c r="I8" s="3967"/>
      <c r="J8" s="3968"/>
    </row>
    <row r="9" spans="1:25" s="3970" customFormat="1" ht="11.25" customHeight="1">
      <c r="A9" s="3966"/>
      <c r="B9" s="3969" t="s">
        <v>2714</v>
      </c>
      <c r="C9" s="3964"/>
      <c r="D9" s="3964"/>
      <c r="E9" s="3964"/>
      <c r="F9" s="3964"/>
      <c r="G9" s="3964"/>
      <c r="H9" s="3964"/>
      <c r="I9" s="3964"/>
      <c r="J9" s="3968"/>
    </row>
    <row r="10" spans="1:25" s="3970" customFormat="1" ht="11.25" customHeight="1">
      <c r="A10" s="3966"/>
      <c r="B10" s="3969" t="s">
        <v>2715</v>
      </c>
      <c r="C10" s="3964"/>
      <c r="D10" s="3964"/>
      <c r="E10" s="3964"/>
      <c r="F10" s="3964"/>
      <c r="G10" s="3964"/>
      <c r="H10" s="3964"/>
      <c r="I10" s="3964"/>
      <c r="J10" s="3968"/>
    </row>
    <row r="11" spans="1:25" s="3970" customFormat="1" ht="4" customHeight="1">
      <c r="A11" s="3966"/>
      <c r="B11" s="3969"/>
      <c r="C11" s="3964"/>
      <c r="D11" s="3964"/>
      <c r="E11" s="3964"/>
      <c r="F11" s="3964"/>
      <c r="G11" s="3964"/>
      <c r="H11" s="3964"/>
      <c r="I11" s="3964"/>
      <c r="J11" s="3968"/>
    </row>
    <row r="12" spans="1:25" s="3970" customFormat="1" ht="11.25" customHeight="1">
      <c r="A12" s="3966"/>
      <c r="B12" s="3969" t="s">
        <v>2716</v>
      </c>
      <c r="C12" s="3964"/>
      <c r="D12" s="3964"/>
      <c r="E12" s="3964"/>
      <c r="F12" s="3964"/>
      <c r="G12" s="3964"/>
      <c r="H12" s="3964"/>
      <c r="I12" s="3974"/>
      <c r="J12" s="3968"/>
      <c r="K12" s="3975"/>
      <c r="Y12" s="3976"/>
    </row>
    <row r="13" spans="1:25" s="3970" customFormat="1" ht="4" customHeight="1">
      <c r="A13" s="3966"/>
      <c r="B13" s="3969"/>
      <c r="C13" s="3964"/>
      <c r="D13" s="3964"/>
      <c r="E13" s="3964"/>
      <c r="F13" s="3964"/>
      <c r="G13" s="3964"/>
      <c r="H13" s="3964"/>
      <c r="I13" s="3974"/>
      <c r="J13" s="3968"/>
      <c r="K13" s="3975"/>
      <c r="Y13" s="3976"/>
    </row>
    <row r="14" spans="1:25" s="3970" customFormat="1" ht="11.25" customHeight="1">
      <c r="A14" s="3966"/>
      <c r="B14" s="3969" t="s">
        <v>2717</v>
      </c>
      <c r="C14" s="3964"/>
      <c r="D14" s="3964"/>
      <c r="E14" s="3964"/>
      <c r="F14" s="3964"/>
      <c r="G14" s="3964"/>
      <c r="H14" s="3964"/>
      <c r="I14" s="3974"/>
      <c r="J14" s="3968"/>
      <c r="Y14" s="3976"/>
    </row>
    <row r="15" spans="1:25" s="3970" customFormat="1" ht="4" customHeight="1">
      <c r="A15" s="3966"/>
      <c r="B15" s="3969"/>
      <c r="C15" s="3964"/>
      <c r="D15" s="3964"/>
      <c r="E15" s="3964"/>
      <c r="F15" s="3964"/>
      <c r="G15" s="3964"/>
      <c r="H15" s="3964"/>
      <c r="I15" s="3974"/>
      <c r="J15" s="3968"/>
      <c r="Y15" s="3976"/>
    </row>
    <row r="16" spans="1:25" s="3970" customFormat="1" ht="11.25" customHeight="1">
      <c r="A16" s="3966"/>
      <c r="B16" s="3969" t="s">
        <v>2718</v>
      </c>
      <c r="C16" s="3964"/>
      <c r="D16" s="3964"/>
      <c r="E16" s="3964"/>
      <c r="F16" s="3964"/>
      <c r="G16" s="3964"/>
      <c r="H16" s="3964"/>
      <c r="I16" s="3974"/>
      <c r="J16" s="3968"/>
      <c r="Y16" s="3976"/>
    </row>
    <row r="17" spans="1:25" s="3970" customFormat="1" ht="4" customHeight="1">
      <c r="A17" s="3966"/>
      <c r="B17" s="3969"/>
      <c r="C17" s="3964"/>
      <c r="D17" s="3964"/>
      <c r="E17" s="3964"/>
      <c r="F17" s="3964"/>
      <c r="G17" s="3964"/>
      <c r="H17" s="3964"/>
      <c r="I17" s="3974"/>
      <c r="J17" s="3968"/>
      <c r="Y17" s="3976"/>
    </row>
    <row r="18" spans="1:25" s="3970" customFormat="1" ht="11.25" customHeight="1">
      <c r="A18" s="3966"/>
      <c r="B18" s="3969" t="s">
        <v>2719</v>
      </c>
      <c r="C18" s="3964"/>
      <c r="D18" s="3964"/>
      <c r="E18" s="3964"/>
      <c r="F18" s="3964"/>
      <c r="G18" s="3964"/>
      <c r="H18" s="3964"/>
      <c r="I18" s="3974"/>
      <c r="J18" s="3968"/>
      <c r="Y18" s="3976"/>
    </row>
    <row r="19" spans="1:25" s="3970" customFormat="1" ht="11.25" customHeight="1">
      <c r="A19" s="3966"/>
      <c r="B19" s="3969" t="s">
        <v>2720</v>
      </c>
      <c r="C19" s="3964"/>
      <c r="D19" s="3964"/>
      <c r="E19" s="3964"/>
      <c r="F19" s="3964"/>
      <c r="G19" s="3964"/>
      <c r="H19" s="3964"/>
      <c r="I19" s="3974"/>
      <c r="J19" s="3968"/>
      <c r="Y19" s="3976"/>
    </row>
    <row r="20" spans="1:25" s="3970" customFormat="1" ht="4" customHeight="1">
      <c r="A20" s="3966"/>
      <c r="B20" s="3969"/>
      <c r="C20" s="3964"/>
      <c r="D20" s="3964"/>
      <c r="E20" s="3964"/>
      <c r="F20" s="3964"/>
      <c r="G20" s="3964"/>
      <c r="H20" s="3964"/>
      <c r="I20" s="3974"/>
      <c r="J20" s="3968"/>
      <c r="Y20" s="3976"/>
    </row>
    <row r="21" spans="1:25" s="3970" customFormat="1" ht="11.25" customHeight="1">
      <c r="A21" s="3966"/>
      <c r="B21" s="3969" t="s">
        <v>2721</v>
      </c>
      <c r="C21" s="3964"/>
      <c r="D21" s="3964"/>
      <c r="E21" s="3964"/>
      <c r="F21" s="3964"/>
      <c r="G21" s="3964"/>
      <c r="H21" s="3964"/>
      <c r="I21" s="3974"/>
      <c r="J21" s="3968"/>
      <c r="Y21" s="3976"/>
    </row>
    <row r="22" spans="1:25" s="3970" customFormat="1" ht="11.25" customHeight="1">
      <c r="A22" s="3966"/>
      <c r="B22" s="3969" t="s">
        <v>2722</v>
      </c>
      <c r="C22" s="3977"/>
      <c r="D22" s="3977"/>
      <c r="E22" s="3977"/>
      <c r="F22" s="3977"/>
      <c r="G22" s="3977"/>
      <c r="H22" s="3977"/>
      <c r="I22" s="3978"/>
      <c r="J22" s="3979"/>
      <c r="Y22" s="3976"/>
    </row>
    <row r="23" spans="1:25" s="3970" customFormat="1" ht="11.25" customHeight="1">
      <c r="A23" s="3966"/>
      <c r="B23" s="3964"/>
      <c r="C23" s="3964"/>
      <c r="D23" s="3964"/>
      <c r="E23" s="3964"/>
      <c r="F23" s="3964"/>
      <c r="G23" s="3964"/>
      <c r="H23" s="3964"/>
      <c r="I23" s="3974"/>
      <c r="J23" s="3968"/>
      <c r="Y23" s="3976"/>
    </row>
    <row r="24" spans="1:25" s="3970" customFormat="1" ht="11.25" customHeight="1">
      <c r="A24" s="3966"/>
      <c r="B24" s="3967"/>
      <c r="C24" s="3967"/>
      <c r="D24" s="3967"/>
      <c r="E24" s="3967"/>
      <c r="F24" s="3967"/>
      <c r="G24" s="3967"/>
      <c r="H24" s="3967"/>
      <c r="I24" s="3974"/>
      <c r="J24" s="3968"/>
      <c r="Y24" s="3976"/>
    </row>
    <row r="25" spans="1:25" s="3970" customFormat="1" ht="11.25" customHeight="1">
      <c r="A25" s="3966"/>
      <c r="B25" s="3980"/>
      <c r="C25" s="3967"/>
      <c r="D25" s="3967"/>
      <c r="E25" s="3967"/>
      <c r="F25" s="3967"/>
      <c r="G25" s="3967"/>
      <c r="H25" s="3967"/>
      <c r="I25" s="3974"/>
      <c r="J25" s="3968"/>
      <c r="Y25" s="3976"/>
    </row>
    <row r="26" spans="1:25" s="3970" customFormat="1" ht="11.25" customHeight="1">
      <c r="A26" s="3966"/>
      <c r="B26" s="3981" t="s">
        <v>2723</v>
      </c>
      <c r="C26" s="3982"/>
      <c r="D26" s="3983"/>
      <c r="E26" s="3983"/>
      <c r="F26" s="3983"/>
      <c r="G26" s="3983"/>
      <c r="H26" s="3983"/>
      <c r="I26" s="3983"/>
      <c r="J26" s="3968"/>
    </row>
    <row r="27" spans="1:25" s="3988" customFormat="1" ht="11.25" customHeight="1">
      <c r="A27" s="3984"/>
      <c r="B27" s="3985"/>
      <c r="C27" s="3986"/>
      <c r="D27" s="3986"/>
      <c r="E27" s="3986"/>
      <c r="F27" s="3986"/>
      <c r="G27" s="3986"/>
      <c r="H27" s="3986"/>
      <c r="I27" s="3986"/>
      <c r="J27" s="3987"/>
    </row>
    <row r="28" spans="1:25" s="3988" customFormat="1" ht="11.25" customHeight="1">
      <c r="A28" s="3984"/>
      <c r="B28" s="3985" t="s">
        <v>2724</v>
      </c>
      <c r="C28" s="3986"/>
      <c r="D28" s="3986"/>
      <c r="E28" s="3986"/>
      <c r="F28" s="3986"/>
      <c r="G28" s="3989"/>
      <c r="H28" s="3989"/>
      <c r="I28" s="3986"/>
      <c r="J28" s="3987"/>
    </row>
    <row r="29" spans="1:25" s="3988" customFormat="1" ht="11.25" customHeight="1">
      <c r="A29" s="3984"/>
      <c r="B29" s="3985"/>
      <c r="C29" s="3986"/>
      <c r="D29" s="3986"/>
      <c r="E29" s="3986"/>
      <c r="F29" s="3986"/>
      <c r="G29" s="3989"/>
      <c r="H29" s="3989"/>
      <c r="I29" s="3986"/>
      <c r="J29" s="3987"/>
    </row>
    <row r="30" spans="1:25" s="3988" customFormat="1" ht="11.25" customHeight="1">
      <c r="A30" s="3984"/>
      <c r="B30" s="3990" t="s">
        <v>2725</v>
      </c>
      <c r="C30" s="3986"/>
      <c r="D30" s="3986"/>
      <c r="E30" s="3986"/>
      <c r="F30" s="3986"/>
      <c r="G30" s="3989"/>
      <c r="H30" s="3989"/>
      <c r="I30" s="3986"/>
      <c r="J30" s="3987"/>
    </row>
    <row r="31" spans="1:25" s="3988" customFormat="1" ht="11.25" customHeight="1">
      <c r="A31" s="3984"/>
      <c r="B31" s="3990" t="s">
        <v>2726</v>
      </c>
      <c r="C31" s="3991"/>
      <c r="D31" s="3986"/>
      <c r="E31" s="3992"/>
      <c r="F31" s="3991"/>
      <c r="G31" s="3991"/>
      <c r="H31" s="3991"/>
      <c r="I31" s="3991"/>
      <c r="J31" s="3987"/>
      <c r="P31" s="3993"/>
      <c r="S31" s="3993"/>
      <c r="T31" s="3993"/>
      <c r="U31" s="3993"/>
      <c r="V31" s="3993"/>
      <c r="W31" s="3993"/>
      <c r="X31" s="3993"/>
      <c r="Y31" s="3993"/>
    </row>
    <row r="32" spans="1:25" s="3988" customFormat="1" ht="11.25" customHeight="1">
      <c r="A32" s="3984"/>
      <c r="B32" s="3994"/>
      <c r="C32" s="3986"/>
      <c r="D32" s="3986"/>
      <c r="E32" s="3986"/>
      <c r="F32" s="3986"/>
      <c r="G32" s="3991"/>
      <c r="H32" s="3991"/>
      <c r="I32" s="3986"/>
      <c r="J32" s="3987"/>
      <c r="U32" s="3993"/>
      <c r="V32" s="3993"/>
      <c r="W32" s="3993"/>
    </row>
    <row r="33" spans="1:25" s="3988" customFormat="1" ht="11.25" customHeight="1">
      <c r="A33" s="3984"/>
      <c r="B33" s="3986" t="s">
        <v>2727</v>
      </c>
      <c r="C33" s="3986"/>
      <c r="D33" s="3986"/>
      <c r="E33" s="3986"/>
      <c r="F33" s="3986"/>
      <c r="G33" s="3991"/>
      <c r="H33" s="3991"/>
      <c r="I33" s="3986"/>
      <c r="J33" s="3987"/>
      <c r="U33" s="3993"/>
      <c r="V33" s="3993"/>
      <c r="W33" s="3993"/>
    </row>
    <row r="34" spans="1:25" s="3988" customFormat="1" ht="11.25" customHeight="1">
      <c r="A34" s="3984"/>
      <c r="B34" s="3956"/>
      <c r="C34" s="3956"/>
      <c r="D34" s="3956"/>
      <c r="E34" s="3956"/>
      <c r="F34" s="3956"/>
      <c r="G34" s="3995"/>
      <c r="H34" s="3995"/>
      <c r="I34" s="3956"/>
      <c r="J34" s="3987"/>
      <c r="U34" s="3993"/>
      <c r="V34" s="3993"/>
      <c r="W34" s="3993"/>
    </row>
    <row r="35" spans="1:25" s="3988" customFormat="1" ht="11.25" customHeight="1">
      <c r="A35" s="3984"/>
      <c r="C35" s="3956"/>
      <c r="D35" s="3956"/>
      <c r="E35" s="3956"/>
      <c r="F35" s="3956"/>
      <c r="G35" s="3995"/>
      <c r="H35" s="3995"/>
      <c r="I35" s="3956"/>
      <c r="J35" s="3987"/>
      <c r="U35" s="3993"/>
      <c r="V35" s="3993"/>
      <c r="W35" s="3993"/>
    </row>
    <row r="36" spans="1:25" s="3958" customFormat="1" ht="11.25" customHeight="1">
      <c r="A36" s="3984"/>
      <c r="B36" s="3996"/>
      <c r="C36" s="3995"/>
      <c r="D36" s="3956"/>
      <c r="E36" s="3956"/>
      <c r="F36" s="3995"/>
      <c r="G36" s="3995"/>
      <c r="H36" s="3995"/>
      <c r="I36" s="3995"/>
      <c r="J36" s="3987"/>
      <c r="P36" s="3997"/>
      <c r="S36" s="3997"/>
      <c r="T36" s="3997"/>
      <c r="U36" s="3997"/>
      <c r="V36" s="3997"/>
      <c r="W36" s="3997"/>
      <c r="X36" s="3997"/>
      <c r="Y36" s="3997"/>
    </row>
    <row r="37" spans="1:25" s="3958" customFormat="1" ht="11.25" customHeight="1">
      <c r="A37" s="3984"/>
      <c r="B37" s="3996"/>
      <c r="C37" s="3995"/>
      <c r="D37" s="3956"/>
      <c r="E37" s="3956"/>
      <c r="F37" s="3995"/>
      <c r="G37" s="3995"/>
      <c r="H37" s="3995"/>
      <c r="I37" s="3995"/>
      <c r="J37" s="3987"/>
      <c r="P37" s="3997"/>
      <c r="S37" s="3997"/>
      <c r="T37" s="3997"/>
      <c r="U37" s="3997"/>
      <c r="V37" s="3997"/>
      <c r="W37" s="3997"/>
      <c r="X37" s="3997"/>
      <c r="Y37" s="3997"/>
    </row>
    <row r="38" spans="1:25" s="3958" customFormat="1" ht="11.25" customHeight="1">
      <c r="A38" s="3984"/>
      <c r="B38" s="3998"/>
      <c r="C38" s="3999"/>
      <c r="D38" s="3956"/>
      <c r="E38" s="3956"/>
      <c r="F38" s="3995"/>
      <c r="G38" s="3995"/>
      <c r="H38" s="3999"/>
      <c r="I38" s="3995"/>
      <c r="J38" s="3987"/>
      <c r="P38" s="3997"/>
      <c r="S38" s="3997"/>
      <c r="T38" s="3997"/>
      <c r="U38" s="3997"/>
      <c r="V38" s="3997"/>
      <c r="W38" s="3997"/>
      <c r="X38" s="3997"/>
      <c r="Y38" s="3997"/>
    </row>
    <row r="39" spans="1:25" ht="11.25" customHeight="1">
      <c r="A39" s="3966"/>
      <c r="B39" s="3996"/>
      <c r="C39" s="3974"/>
      <c r="D39" s="3967"/>
      <c r="E39" s="3967"/>
      <c r="F39" s="3974"/>
      <c r="G39" s="3974"/>
      <c r="H39" s="3974"/>
      <c r="I39" s="3974"/>
      <c r="J39" s="3968"/>
      <c r="P39" s="4000"/>
      <c r="S39" s="4000"/>
      <c r="T39" s="4000"/>
      <c r="U39" s="4000"/>
      <c r="V39" s="4000"/>
      <c r="W39" s="4000"/>
      <c r="X39" s="4000"/>
      <c r="Y39" s="4000"/>
    </row>
    <row r="40" spans="1:25" ht="11.25" customHeight="1">
      <c r="A40" s="3966"/>
      <c r="B40" s="3996"/>
      <c r="C40" s="3974"/>
      <c r="D40" s="3967"/>
      <c r="E40" s="3967"/>
      <c r="F40" s="3974"/>
      <c r="G40" s="3974"/>
      <c r="H40" s="3974"/>
      <c r="I40" s="3974"/>
      <c r="J40" s="3968"/>
      <c r="P40" s="4000"/>
      <c r="S40" s="4000"/>
      <c r="T40" s="4000"/>
      <c r="U40" s="4000"/>
      <c r="V40" s="4000"/>
      <c r="W40" s="4000"/>
      <c r="X40" s="4000"/>
      <c r="Y40" s="4000"/>
    </row>
    <row r="41" spans="1:25" ht="11.25" customHeight="1">
      <c r="A41" s="3966"/>
      <c r="B41" s="3998"/>
      <c r="C41" s="3978"/>
      <c r="D41" s="3967"/>
      <c r="E41" s="3967"/>
      <c r="F41" s="3974"/>
      <c r="G41" s="3974"/>
      <c r="H41" s="3978"/>
      <c r="I41" s="3974"/>
      <c r="J41" s="3968"/>
      <c r="P41" s="4000"/>
      <c r="S41" s="4000"/>
      <c r="T41" s="4000"/>
      <c r="U41" s="4000"/>
      <c r="V41" s="4000"/>
      <c r="W41" s="4001"/>
      <c r="X41" s="4000"/>
      <c r="Y41" s="4000"/>
    </row>
    <row r="42" spans="1:25" ht="11.25" customHeight="1">
      <c r="A42" s="3966"/>
      <c r="B42" s="3996"/>
      <c r="C42" s="3974"/>
      <c r="D42" s="3967"/>
      <c r="E42" s="3967"/>
      <c r="F42" s="3974"/>
      <c r="G42" s="3974"/>
      <c r="H42" s="3974"/>
      <c r="I42" s="3974"/>
      <c r="J42" s="3968"/>
      <c r="P42" s="4000"/>
      <c r="S42" s="4000"/>
      <c r="T42" s="4000"/>
      <c r="U42" s="4000"/>
      <c r="V42" s="4000"/>
      <c r="W42" s="4000"/>
      <c r="X42" s="4000"/>
      <c r="Y42" s="4000"/>
    </row>
    <row r="43" spans="1:25" ht="11.25" customHeight="1">
      <c r="A43" s="3966"/>
      <c r="B43" s="3967"/>
      <c r="C43" s="3974"/>
      <c r="D43" s="3967"/>
      <c r="E43" s="3967"/>
      <c r="F43" s="3974"/>
      <c r="G43" s="3974"/>
      <c r="H43" s="3974"/>
      <c r="I43" s="3974"/>
      <c r="J43" s="3968"/>
      <c r="P43" s="4000"/>
      <c r="S43" s="4000"/>
      <c r="T43" s="4000"/>
      <c r="U43" s="4000"/>
      <c r="V43" s="4000"/>
      <c r="W43" s="4000"/>
      <c r="X43" s="4000"/>
      <c r="Y43" s="4000"/>
    </row>
    <row r="44" spans="1:25" ht="11.25" customHeight="1">
      <c r="A44" s="3966"/>
      <c r="B44" s="4002"/>
      <c r="C44" s="3978"/>
      <c r="D44" s="3967"/>
      <c r="E44" s="3967"/>
      <c r="F44" s="3974"/>
      <c r="G44" s="3974"/>
      <c r="H44" s="3978"/>
      <c r="I44" s="3974"/>
      <c r="J44" s="3968"/>
      <c r="P44" s="4000"/>
      <c r="S44" s="4000"/>
      <c r="T44" s="4000"/>
      <c r="U44" s="4000"/>
      <c r="V44" s="4000"/>
      <c r="W44" s="4001"/>
      <c r="X44" s="4000"/>
      <c r="Y44" s="4000"/>
    </row>
    <row r="45" spans="1:25" ht="11.25" customHeight="1">
      <c r="A45" s="3966"/>
      <c r="B45" s="3967"/>
      <c r="C45" s="3974"/>
      <c r="D45" s="3967"/>
      <c r="E45" s="3967"/>
      <c r="F45" s="3974"/>
      <c r="G45" s="3974"/>
      <c r="H45" s="3974"/>
      <c r="I45" s="3974"/>
      <c r="J45" s="3968"/>
      <c r="P45" s="4000"/>
      <c r="S45" s="4000"/>
      <c r="T45" s="4000"/>
      <c r="U45" s="4000"/>
      <c r="V45" s="4000"/>
      <c r="W45" s="4000"/>
      <c r="X45" s="4000"/>
      <c r="Y45" s="4000"/>
    </row>
    <row r="46" spans="1:25" ht="11.25" customHeight="1">
      <c r="A46" s="3966"/>
      <c r="B46" s="3967"/>
      <c r="C46" s="3974"/>
      <c r="D46" s="3967"/>
      <c r="E46" s="3967"/>
      <c r="F46" s="3974"/>
      <c r="G46" s="3974"/>
      <c r="H46" s="3974"/>
      <c r="I46" s="3974"/>
      <c r="J46" s="3968"/>
      <c r="P46" s="4000"/>
      <c r="S46" s="4000"/>
      <c r="T46" s="4000"/>
      <c r="U46" s="4000"/>
      <c r="V46" s="4000"/>
      <c r="W46" s="4000"/>
      <c r="X46" s="4000"/>
      <c r="Y46" s="4000"/>
    </row>
    <row r="47" spans="1:25" ht="11.25" customHeight="1">
      <c r="A47" s="3966"/>
      <c r="B47" s="4002"/>
      <c r="C47" s="3978"/>
      <c r="D47" s="3967"/>
      <c r="E47" s="3967"/>
      <c r="F47" s="3974"/>
      <c r="G47" s="3974"/>
      <c r="H47" s="3974"/>
      <c r="I47" s="3974"/>
      <c r="J47" s="3968"/>
      <c r="P47" s="4000"/>
      <c r="S47" s="4000"/>
      <c r="T47" s="4000"/>
      <c r="U47" s="4000"/>
      <c r="V47" s="4000"/>
      <c r="W47" s="4000"/>
      <c r="X47" s="4000"/>
      <c r="Y47" s="4000"/>
    </row>
    <row r="48" spans="1:25" ht="11.25" customHeight="1">
      <c r="A48" s="3966"/>
      <c r="B48" s="3967"/>
      <c r="C48" s="3974"/>
      <c r="D48" s="3967"/>
      <c r="E48" s="3967"/>
      <c r="F48" s="3974"/>
      <c r="G48" s="3974"/>
      <c r="H48" s="3974"/>
      <c r="I48" s="3974"/>
      <c r="J48" s="3968"/>
      <c r="P48" s="4000"/>
      <c r="S48" s="4000"/>
      <c r="T48" s="4000"/>
      <c r="U48" s="4000"/>
      <c r="V48" s="4000"/>
      <c r="W48" s="4000"/>
      <c r="X48" s="4000"/>
      <c r="Y48" s="4000"/>
    </row>
    <row r="49" spans="1:26" ht="11.25" customHeight="1">
      <c r="A49" s="3966"/>
      <c r="B49" s="3967"/>
      <c r="C49" s="3974"/>
      <c r="D49" s="3967"/>
      <c r="E49" s="3967"/>
      <c r="F49" s="3974"/>
      <c r="G49" s="3974"/>
      <c r="H49" s="3974"/>
      <c r="I49" s="3974"/>
      <c r="J49" s="3968"/>
      <c r="P49" s="4000"/>
      <c r="S49" s="4000"/>
      <c r="T49" s="4000"/>
      <c r="U49" s="4000"/>
      <c r="V49" s="4000"/>
      <c r="W49" s="4000"/>
      <c r="X49" s="4000"/>
      <c r="Y49" s="4000"/>
    </row>
    <row r="50" spans="1:26" ht="11.25" customHeight="1">
      <c r="A50" s="3966"/>
      <c r="B50" s="4002"/>
      <c r="C50" s="3978"/>
      <c r="D50" s="3967"/>
      <c r="E50" s="3967"/>
      <c r="F50" s="3974"/>
      <c r="G50" s="3974"/>
      <c r="H50" s="3974"/>
      <c r="I50" s="3974"/>
      <c r="J50" s="3968"/>
      <c r="P50" s="4000"/>
      <c r="S50" s="4000"/>
      <c r="T50" s="4000"/>
      <c r="U50" s="4000"/>
      <c r="V50" s="4000"/>
      <c r="W50" s="4000"/>
      <c r="X50" s="4000"/>
      <c r="Y50" s="4000"/>
    </row>
    <row r="51" spans="1:26" ht="11.25" customHeight="1">
      <c r="A51" s="3966"/>
      <c r="B51" s="3967"/>
      <c r="C51" s="3974"/>
      <c r="D51" s="3967"/>
      <c r="E51" s="3967"/>
      <c r="F51" s="3974"/>
      <c r="G51" s="3974"/>
      <c r="H51" s="3974"/>
      <c r="I51" s="3974"/>
      <c r="J51" s="3968"/>
      <c r="P51" s="4000"/>
      <c r="S51" s="4000"/>
      <c r="T51" s="4000"/>
      <c r="U51" s="4000"/>
      <c r="V51" s="4000"/>
      <c r="W51" s="4000"/>
      <c r="X51" s="4000"/>
      <c r="Y51" s="4000"/>
    </row>
    <row r="52" spans="1:26" ht="11.25" customHeight="1">
      <c r="A52" s="3966"/>
      <c r="B52" s="3967"/>
      <c r="C52" s="3974"/>
      <c r="D52" s="3967"/>
      <c r="E52" s="3967"/>
      <c r="F52" s="3974"/>
      <c r="G52" s="3974"/>
      <c r="H52" s="3974"/>
      <c r="I52" s="3974"/>
      <c r="J52" s="3968"/>
      <c r="P52" s="4000"/>
      <c r="S52" s="4000"/>
      <c r="T52" s="4000"/>
      <c r="U52" s="4000"/>
      <c r="V52" s="4000"/>
      <c r="W52" s="4000"/>
      <c r="X52" s="4000"/>
      <c r="Y52" s="4000"/>
    </row>
    <row r="53" spans="1:26" ht="11.25" customHeight="1">
      <c r="A53" s="3966"/>
      <c r="B53" s="3967"/>
      <c r="C53" s="3974"/>
      <c r="D53" s="3967"/>
      <c r="E53" s="3967"/>
      <c r="F53" s="3974"/>
      <c r="G53" s="3974"/>
      <c r="H53" s="3974"/>
      <c r="I53" s="3974"/>
      <c r="J53" s="3968"/>
      <c r="P53" s="4000"/>
      <c r="S53" s="4000"/>
      <c r="T53" s="4000"/>
      <c r="U53" s="4000"/>
      <c r="V53" s="4000"/>
      <c r="W53" s="4000"/>
      <c r="X53" s="4000"/>
      <c r="Y53" s="4000"/>
    </row>
    <row r="54" spans="1:26" ht="11.25" customHeight="1">
      <c r="A54" s="3966"/>
      <c r="B54" s="3967"/>
      <c r="C54" s="3967"/>
      <c r="D54" s="3967"/>
      <c r="E54" s="3967"/>
      <c r="F54" s="3967"/>
      <c r="G54" s="3967"/>
      <c r="H54" s="3967"/>
      <c r="I54" s="3967"/>
      <c r="J54" s="3968"/>
    </row>
    <row r="55" spans="1:26" ht="11.25" customHeight="1">
      <c r="A55" s="3966"/>
      <c r="B55" s="3967"/>
      <c r="C55" s="3974"/>
      <c r="D55" s="3967"/>
      <c r="E55" s="3967"/>
      <c r="F55" s="3974"/>
      <c r="G55" s="3974"/>
      <c r="H55" s="3974"/>
      <c r="I55" s="3974"/>
      <c r="J55" s="3968"/>
      <c r="P55" s="4000"/>
      <c r="S55" s="4000"/>
      <c r="T55" s="4000"/>
      <c r="U55" s="4000"/>
      <c r="V55" s="4000"/>
      <c r="W55" s="4000"/>
      <c r="X55" s="4000"/>
      <c r="Y55" s="4000"/>
    </row>
    <row r="56" spans="1:26" ht="11.25" customHeight="1">
      <c r="A56" s="3966"/>
      <c r="B56" s="3967"/>
      <c r="C56" s="3974"/>
      <c r="D56" s="3967"/>
      <c r="E56" s="3967"/>
      <c r="F56" s="3974"/>
      <c r="G56" s="3974"/>
      <c r="H56" s="3974"/>
      <c r="I56" s="3974"/>
      <c r="J56" s="3968"/>
      <c r="P56" s="4000"/>
      <c r="S56" s="4000"/>
      <c r="T56" s="4000"/>
      <c r="U56" s="4000"/>
      <c r="V56" s="4000"/>
      <c r="W56" s="4000"/>
      <c r="X56" s="4000"/>
      <c r="Y56" s="4000"/>
    </row>
    <row r="57" spans="1:26" ht="11.25" customHeight="1">
      <c r="A57" s="3966"/>
      <c r="B57" s="3967"/>
      <c r="C57" s="3974"/>
      <c r="D57" s="3967"/>
      <c r="E57" s="3967"/>
      <c r="F57" s="3974"/>
      <c r="G57" s="3974"/>
      <c r="H57" s="3974"/>
      <c r="I57" s="3974"/>
      <c r="J57" s="3968"/>
      <c r="P57" s="4000"/>
      <c r="S57" s="4000"/>
      <c r="T57" s="4000"/>
      <c r="U57" s="4000"/>
      <c r="V57" s="4000"/>
      <c r="W57" s="4000"/>
      <c r="X57" s="4000"/>
      <c r="Y57" s="4000"/>
    </row>
    <row r="58" spans="1:26" ht="11.25" customHeight="1">
      <c r="A58" s="3966"/>
      <c r="B58" s="3967"/>
      <c r="C58" s="3974"/>
      <c r="D58" s="3967"/>
      <c r="E58" s="3967"/>
      <c r="F58" s="3974"/>
      <c r="G58" s="3974"/>
      <c r="H58" s="3974"/>
      <c r="I58" s="3974"/>
      <c r="J58" s="3968"/>
      <c r="P58" s="4000"/>
      <c r="S58" s="4000"/>
      <c r="T58" s="4000"/>
      <c r="U58" s="4000"/>
      <c r="V58" s="4000"/>
      <c r="W58" s="4000"/>
      <c r="X58" s="4000"/>
      <c r="Y58" s="4000"/>
    </row>
    <row r="59" spans="1:26" ht="11.25" customHeight="1">
      <c r="A59" s="3966"/>
      <c r="B59" s="3967"/>
      <c r="C59" s="3974"/>
      <c r="D59" s="3967"/>
      <c r="E59" s="3967"/>
      <c r="F59" s="3974"/>
      <c r="G59" s="3974"/>
      <c r="H59" s="3974"/>
      <c r="I59" s="3974"/>
      <c r="J59" s="3968"/>
      <c r="P59" s="4000"/>
      <c r="S59" s="4000"/>
      <c r="T59" s="4000"/>
      <c r="U59" s="4000"/>
      <c r="V59" s="4000"/>
      <c r="W59" s="4000"/>
      <c r="X59" s="4000"/>
      <c r="Y59" s="4000"/>
    </row>
    <row r="60" spans="1:26" ht="11.25" customHeight="1">
      <c r="A60" s="3966"/>
      <c r="B60" s="3967"/>
      <c r="C60" s="3974"/>
      <c r="D60" s="3967"/>
      <c r="E60" s="3967"/>
      <c r="F60" s="3974"/>
      <c r="G60" s="3974"/>
      <c r="H60" s="3974"/>
      <c r="I60" s="3974"/>
      <c r="J60" s="3968"/>
      <c r="P60" s="4000"/>
      <c r="S60" s="4000"/>
      <c r="T60" s="4000"/>
      <c r="U60" s="4000"/>
      <c r="V60" s="4000"/>
      <c r="W60" s="4000"/>
      <c r="X60" s="4000"/>
      <c r="Y60" s="4000"/>
    </row>
    <row r="61" spans="1:26" ht="11.25" customHeight="1">
      <c r="A61" s="3966"/>
      <c r="B61" s="3967"/>
      <c r="C61" s="3974"/>
      <c r="D61" s="3967"/>
      <c r="E61" s="3967"/>
      <c r="F61" s="3974"/>
      <c r="G61" s="3974"/>
      <c r="H61" s="3974"/>
      <c r="I61" s="3974"/>
      <c r="J61" s="3968"/>
      <c r="P61" s="4000"/>
      <c r="S61" s="4000"/>
      <c r="T61" s="4000"/>
      <c r="U61" s="4000"/>
      <c r="V61" s="4000"/>
      <c r="W61" s="4000"/>
      <c r="X61" s="4000"/>
      <c r="Y61" s="4000"/>
    </row>
    <row r="62" spans="1:26" ht="11.25" customHeight="1">
      <c r="A62" s="3966"/>
      <c r="B62" s="3967"/>
      <c r="C62" s="3974"/>
      <c r="D62" s="3967"/>
      <c r="E62" s="3967"/>
      <c r="F62" s="3974"/>
      <c r="G62" s="3974"/>
      <c r="H62" s="3974"/>
      <c r="I62" s="3974"/>
      <c r="J62" s="3968"/>
      <c r="P62" s="4000"/>
      <c r="S62" s="4000"/>
      <c r="T62" s="4000"/>
      <c r="U62" s="4000"/>
      <c r="V62" s="4000"/>
      <c r="W62" s="4000"/>
      <c r="X62" s="4000"/>
      <c r="Y62" s="4000"/>
    </row>
    <row r="63" spans="1:26" ht="11.25" customHeight="1">
      <c r="A63" s="3966"/>
      <c r="B63" s="3967"/>
      <c r="C63" s="3974"/>
      <c r="D63" s="3967"/>
      <c r="E63" s="3967"/>
      <c r="F63" s="3974"/>
      <c r="G63" s="3974"/>
      <c r="H63" s="3974"/>
      <c r="I63" s="3974"/>
      <c r="J63" s="3968"/>
      <c r="P63" s="4000"/>
      <c r="S63" s="4000"/>
      <c r="T63" s="4000"/>
      <c r="U63" s="4000"/>
      <c r="V63" s="4000"/>
      <c r="W63" s="4000"/>
      <c r="X63" s="4000"/>
      <c r="Y63" s="4000"/>
    </row>
    <row r="64" spans="1:26" ht="11.25" customHeight="1">
      <c r="A64" s="3966"/>
      <c r="B64" s="3967"/>
      <c r="C64" s="3974"/>
      <c r="D64" s="3967"/>
      <c r="E64" s="3967"/>
      <c r="F64" s="3974"/>
      <c r="G64" s="3974"/>
      <c r="H64" s="3974"/>
      <c r="I64" s="3974"/>
      <c r="J64" s="3968"/>
      <c r="P64" s="4000"/>
      <c r="S64" s="4000"/>
      <c r="T64" s="4000"/>
      <c r="U64" s="4000"/>
      <c r="V64" s="4000"/>
      <c r="W64" s="4000"/>
      <c r="X64" s="4000"/>
      <c r="Y64" s="4000"/>
      <c r="Z64" s="4000"/>
    </row>
    <row r="65" spans="1:26" ht="11.25" customHeight="1">
      <c r="A65" s="3966"/>
      <c r="B65" s="3967"/>
      <c r="C65" s="3974"/>
      <c r="D65" s="3967"/>
      <c r="E65" s="3967"/>
      <c r="F65" s="3974"/>
      <c r="G65" s="3974"/>
      <c r="H65" s="3974"/>
      <c r="I65" s="3974"/>
      <c r="J65" s="3968"/>
      <c r="P65" s="4000"/>
      <c r="S65" s="4000"/>
      <c r="T65" s="4000"/>
      <c r="U65" s="4000"/>
      <c r="V65" s="4000"/>
      <c r="W65" s="4000"/>
      <c r="X65" s="4000"/>
      <c r="Y65" s="4000"/>
      <c r="Z65" s="4000"/>
    </row>
    <row r="66" spans="1:26" ht="11.25" customHeight="1">
      <c r="A66" s="3966"/>
      <c r="B66" s="3967"/>
      <c r="C66" s="3967"/>
      <c r="D66" s="3967"/>
      <c r="E66" s="3967"/>
      <c r="F66" s="3974"/>
      <c r="G66" s="3974"/>
      <c r="H66" s="3974"/>
      <c r="I66" s="3974"/>
      <c r="J66" s="3968"/>
      <c r="S66" s="4000"/>
      <c r="T66" s="4000"/>
      <c r="U66" s="4000"/>
      <c r="V66" s="4000"/>
      <c r="W66" s="4000"/>
      <c r="X66" s="4000"/>
      <c r="Y66" s="4000"/>
      <c r="Z66" s="4000"/>
    </row>
    <row r="67" spans="1:26" ht="11.25" customHeight="1">
      <c r="A67" s="3966"/>
      <c r="B67" s="3967"/>
      <c r="C67" s="3967"/>
      <c r="D67" s="3967"/>
      <c r="E67" s="3967"/>
      <c r="F67" s="3967"/>
      <c r="G67" s="3967"/>
      <c r="H67" s="3967"/>
      <c r="I67" s="3967"/>
      <c r="J67" s="3968"/>
    </row>
    <row r="68" spans="1:26" ht="11.25" customHeight="1">
      <c r="A68" s="3966"/>
      <c r="B68" s="3967"/>
      <c r="C68" s="3967"/>
      <c r="D68" s="3967"/>
      <c r="E68" s="3967"/>
      <c r="F68" s="3967"/>
      <c r="G68" s="3967"/>
      <c r="H68" s="3967"/>
      <c r="I68" s="3967"/>
      <c r="J68" s="3968"/>
    </row>
    <row r="69" spans="1:26" ht="11.25" customHeight="1">
      <c r="A69" s="3966"/>
      <c r="B69" s="3967"/>
      <c r="C69" s="3967"/>
      <c r="D69" s="3967"/>
      <c r="E69" s="3967"/>
      <c r="F69" s="3974"/>
      <c r="G69" s="3974"/>
      <c r="H69" s="3974"/>
      <c r="I69" s="3974"/>
      <c r="J69" s="3968"/>
      <c r="S69" s="4000"/>
      <c r="T69" s="4000"/>
      <c r="U69" s="4000"/>
      <c r="V69" s="4000"/>
      <c r="W69" s="4000"/>
      <c r="X69" s="4000"/>
      <c r="Y69" s="4000"/>
      <c r="Z69" s="4000"/>
    </row>
    <row r="70" spans="1:26" ht="11.25" customHeight="1" thickBot="1">
      <c r="A70" s="4003"/>
      <c r="B70" s="4004"/>
      <c r="C70" s="4004"/>
      <c r="D70" s="4004"/>
      <c r="E70" s="4004"/>
      <c r="F70" s="4005"/>
      <c r="G70" s="4005"/>
      <c r="H70" s="4005"/>
      <c r="I70" s="4005"/>
      <c r="J70" s="4006"/>
      <c r="S70" s="4000"/>
      <c r="T70" s="4000"/>
      <c r="U70" s="4000"/>
      <c r="V70" s="4000"/>
      <c r="W70" s="4000"/>
      <c r="X70" s="4000"/>
      <c r="Y70" s="4000"/>
      <c r="Z70" s="4000"/>
    </row>
    <row r="71" spans="1:26" s="3958" customFormat="1" ht="11.25" customHeight="1">
      <c r="A71" s="4007" t="s">
        <v>195</v>
      </c>
      <c r="B71" s="3956"/>
      <c r="C71" s="3956"/>
      <c r="D71" s="3956"/>
      <c r="E71" s="3956"/>
      <c r="F71" s="3956"/>
      <c r="G71" s="3956"/>
      <c r="H71" s="3956"/>
      <c r="I71" s="3956"/>
      <c r="J71" s="3956"/>
    </row>
    <row r="72" spans="1:26" ht="11.25" customHeight="1">
      <c r="A72" s="4008"/>
      <c r="B72" s="4008"/>
      <c r="C72" s="4008"/>
      <c r="D72" s="4008"/>
      <c r="E72" s="4008"/>
      <c r="F72" s="4008"/>
      <c r="G72" s="4008"/>
      <c r="H72" s="4008"/>
      <c r="I72" s="4008"/>
      <c r="J72" s="4008"/>
    </row>
    <row r="73" spans="1:26" ht="11.25" customHeight="1">
      <c r="A73" s="4008"/>
      <c r="B73" s="4008"/>
      <c r="C73" s="4008"/>
      <c r="D73" s="4008"/>
      <c r="E73" s="4008"/>
      <c r="F73" s="4008"/>
      <c r="G73" s="4008"/>
      <c r="H73" s="4008"/>
      <c r="I73" s="4008"/>
      <c r="J73" s="4008"/>
    </row>
    <row r="74" spans="1:26" ht="11.25" customHeight="1">
      <c r="A74" s="4008"/>
      <c r="B74" s="4008"/>
      <c r="C74" s="4008"/>
      <c r="D74" s="4008"/>
      <c r="E74" s="4008"/>
      <c r="F74" s="4008"/>
      <c r="G74" s="4008"/>
      <c r="H74" s="4008"/>
      <c r="I74" s="4008"/>
      <c r="J74" s="4008"/>
    </row>
    <row r="75" spans="1:26" ht="11.25" customHeight="1">
      <c r="A75" s="4008"/>
      <c r="B75" s="4008"/>
      <c r="C75" s="4008"/>
      <c r="D75" s="4008"/>
      <c r="E75" s="4008"/>
      <c r="F75" s="4008"/>
      <c r="G75" s="4008"/>
      <c r="H75" s="4008"/>
      <c r="I75" s="4008"/>
      <c r="J75" s="4008"/>
    </row>
    <row r="76" spans="1:26" ht="11.25" customHeight="1">
      <c r="A76" s="4008"/>
      <c r="B76" s="4008"/>
      <c r="C76" s="4008"/>
      <c r="D76" s="4008"/>
      <c r="E76" s="4008"/>
      <c r="F76" s="4008"/>
      <c r="G76" s="4008"/>
      <c r="H76" s="4008"/>
      <c r="I76" s="4008"/>
      <c r="J76" s="4008"/>
    </row>
    <row r="77" spans="1:26" ht="11.25" customHeight="1">
      <c r="A77" s="4008"/>
      <c r="B77" s="4008"/>
      <c r="C77" s="4008"/>
      <c r="D77" s="4008"/>
      <c r="E77" s="4008"/>
      <c r="F77" s="4008"/>
      <c r="J77" s="4008"/>
    </row>
    <row r="78" spans="1:26" ht="11.25" customHeight="1">
      <c r="A78" s="4008"/>
      <c r="B78" s="4008"/>
      <c r="C78" s="4008"/>
      <c r="D78" s="4008"/>
      <c r="E78" s="4008"/>
      <c r="F78" s="4008"/>
      <c r="J78" s="4008"/>
    </row>
    <row r="79" spans="1:26" ht="11.25" customHeight="1">
      <c r="A79" s="4008"/>
      <c r="B79" s="4008"/>
      <c r="C79" s="4008"/>
      <c r="D79" s="4008"/>
      <c r="E79" s="4008"/>
      <c r="F79" s="4008"/>
      <c r="J79" s="4008"/>
    </row>
    <row r="80" spans="1:26" ht="11.25" customHeight="1">
      <c r="A80" s="4008"/>
      <c r="B80" s="4008"/>
      <c r="C80" s="4008"/>
      <c r="D80" s="4008"/>
      <c r="E80" s="4008"/>
      <c r="F80" s="4008"/>
      <c r="J80" s="4008"/>
    </row>
    <row r="81" spans="1:13" ht="9" customHeight="1">
      <c r="A81" s="4008"/>
      <c r="B81" s="4008"/>
      <c r="C81" s="4008"/>
      <c r="D81" s="4008"/>
      <c r="E81" s="4008"/>
      <c r="F81" s="4008"/>
      <c r="J81" s="4008"/>
    </row>
    <row r="82" spans="1:13" ht="9" customHeight="1">
      <c r="A82" s="4008"/>
      <c r="B82" s="4008"/>
      <c r="C82" s="4008"/>
      <c r="D82" s="4008"/>
      <c r="E82" s="4008"/>
      <c r="F82" s="4008"/>
      <c r="J82" s="4008"/>
    </row>
    <row r="83" spans="1:13" ht="9" customHeight="1">
      <c r="A83" s="4008"/>
      <c r="B83" s="4008"/>
      <c r="C83" s="4008"/>
      <c r="D83" s="4008"/>
      <c r="E83" s="4008"/>
      <c r="F83" s="4008"/>
      <c r="J83" s="4008"/>
    </row>
    <row r="84" spans="1:13" ht="9" customHeight="1">
      <c r="D84" s="4008"/>
      <c r="E84" s="4008"/>
      <c r="F84" s="4008"/>
    </row>
    <row r="85" spans="1:13" ht="9" customHeight="1">
      <c r="D85" s="4008"/>
      <c r="E85" s="4008"/>
      <c r="F85" s="4008"/>
      <c r="G85" s="4008"/>
      <c r="H85" s="4008"/>
      <c r="I85" s="4008"/>
    </row>
    <row r="86" spans="1:13" ht="9" customHeight="1">
      <c r="D86" s="4008"/>
      <c r="E86" s="4008"/>
      <c r="F86" s="4008"/>
      <c r="G86" s="4008"/>
      <c r="H86" s="4008"/>
      <c r="I86" s="4008"/>
      <c r="J86" s="4009"/>
    </row>
    <row r="87" spans="1:13" ht="9" customHeight="1">
      <c r="D87" s="4008"/>
      <c r="E87" s="4008"/>
      <c r="F87" s="4008"/>
      <c r="G87" s="4008"/>
      <c r="H87" s="4008"/>
      <c r="I87" s="4008"/>
      <c r="J87" s="4009"/>
    </row>
    <row r="88" spans="1:13" ht="9" customHeight="1">
      <c r="D88" s="4008"/>
      <c r="E88" s="4008"/>
      <c r="F88" s="4008"/>
      <c r="G88" s="4008"/>
      <c r="H88" s="4008"/>
      <c r="I88" s="4008"/>
      <c r="J88" s="4009"/>
    </row>
    <row r="89" spans="1:13" ht="9" customHeight="1">
      <c r="D89" s="4008"/>
      <c r="E89" s="4008"/>
      <c r="F89" s="4008"/>
      <c r="G89" s="4008"/>
      <c r="H89" s="4008"/>
      <c r="I89" s="4008"/>
      <c r="J89" s="4009"/>
    </row>
    <row r="90" spans="1:13" ht="9" customHeight="1">
      <c r="D90" s="4008"/>
      <c r="E90" s="4008"/>
      <c r="F90" s="4008"/>
      <c r="G90" s="4008"/>
      <c r="H90" s="4008"/>
      <c r="I90" s="4008"/>
      <c r="J90" s="4009"/>
    </row>
    <row r="91" spans="1:13">
      <c r="D91" s="4008"/>
      <c r="E91" s="4008"/>
      <c r="F91" s="4008"/>
      <c r="G91" s="4008"/>
      <c r="H91" s="4008"/>
      <c r="I91" s="4008"/>
      <c r="J91" s="4009"/>
    </row>
    <row r="92" spans="1:13">
      <c r="D92" s="4008"/>
      <c r="E92" s="4008"/>
      <c r="F92" s="4008"/>
      <c r="G92" s="4008"/>
      <c r="H92" s="4008"/>
      <c r="I92" s="4008"/>
      <c r="J92" s="4009"/>
    </row>
    <row r="93" spans="1:13">
      <c r="D93" s="4008"/>
      <c r="E93" s="4008"/>
      <c r="F93" s="4008"/>
      <c r="G93" s="4008"/>
      <c r="H93" s="4008"/>
      <c r="I93" s="4008"/>
      <c r="L93" s="4010"/>
      <c r="M93" s="4010"/>
    </row>
    <row r="94" spans="1:13">
      <c r="D94" s="4008"/>
      <c r="E94" s="4008"/>
      <c r="F94" s="4008"/>
      <c r="G94" s="4008"/>
      <c r="H94" s="4008"/>
      <c r="I94" s="4008"/>
      <c r="M94" s="4010"/>
    </row>
    <row r="95" spans="1:13">
      <c r="D95" s="4008"/>
      <c r="E95" s="4008"/>
      <c r="F95" s="4008"/>
      <c r="G95" s="4008"/>
      <c r="H95" s="4008"/>
      <c r="I95" s="4008"/>
      <c r="M95" s="4010"/>
    </row>
    <row r="96" spans="1:13">
      <c r="D96" s="4008"/>
      <c r="E96" s="4008"/>
      <c r="F96" s="4008"/>
      <c r="G96" s="4008"/>
      <c r="H96" s="4008"/>
      <c r="I96" s="4008"/>
      <c r="M96" s="4010"/>
    </row>
    <row r="97" spans="12:13">
      <c r="L97" s="4010"/>
      <c r="M97" s="4010"/>
    </row>
    <row r="98" spans="12:13">
      <c r="M98" s="4010"/>
    </row>
    <row r="99" spans="12:13">
      <c r="M99" s="4010"/>
    </row>
    <row r="100" spans="12:13">
      <c r="L100" s="4010"/>
      <c r="M100" s="4010"/>
    </row>
    <row r="101" spans="12:13">
      <c r="M101" s="4010"/>
    </row>
    <row r="102" spans="12:13">
      <c r="L102" s="4010"/>
      <c r="M102" s="4010"/>
    </row>
    <row r="103" spans="12:13">
      <c r="M103" s="4010"/>
    </row>
    <row r="145" spans="38:38">
      <c r="AL145" s="4011"/>
    </row>
    <row r="173" spans="31:36">
      <c r="AE173" s="4011"/>
      <c r="AJ173" s="4011"/>
    </row>
    <row r="174" spans="31:36">
      <c r="AJ174" s="4011"/>
    </row>
    <row r="177" spans="31:31">
      <c r="AE177" s="4011"/>
    </row>
  </sheetData>
  <printOptions horizontalCentered="1" gridLinesSet="0"/>
  <pageMargins left="0.5" right="0.5" top="0.6" bottom="0.2" header="0" footer="0"/>
  <pageSetup scale="98" orientation="portrait" horizontalDpi="4294967292" verticalDpi="4294967292" r:id="rId1"/>
  <headerFooter alignWithMargins="0"/>
</worksheet>
</file>

<file path=xl/worksheets/sheet74.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885" customWidth="1"/>
    <col min="2" max="2" width="66.08984375" style="885" customWidth="1"/>
    <col min="3" max="3" width="19.1796875" style="885" customWidth="1"/>
    <col min="4" max="16384" width="9.81640625" style="885"/>
  </cols>
  <sheetData>
    <row r="1" spans="1:3" s="3130" customFormat="1" ht="13.5" thickBot="1">
      <c r="A1" s="4012">
        <v>68</v>
      </c>
      <c r="B1" s="3128"/>
      <c r="C1" s="4013" t="s">
        <v>1865</v>
      </c>
    </row>
    <row r="2" spans="1:3" s="3130" customFormat="1" ht="30" customHeight="1">
      <c r="A2" s="4014" t="s">
        <v>1153</v>
      </c>
      <c r="B2" s="4015"/>
      <c r="C2" s="4016"/>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8"/>
      <c r="B49" s="895"/>
      <c r="C49" s="896"/>
    </row>
    <row r="50" spans="1:3">
      <c r="A50" s="894"/>
      <c r="B50" s="895"/>
      <c r="C50" s="896"/>
    </row>
    <row r="51" spans="1:3">
      <c r="A51" s="894"/>
      <c r="B51" s="895"/>
      <c r="C51" s="896"/>
    </row>
    <row r="52" spans="1:3">
      <c r="A52" s="898"/>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4" customHeight="1">
      <c r="A60" s="899"/>
      <c r="B60" s="900"/>
      <c r="C60" s="901"/>
    </row>
    <row r="61" spans="1:3" ht="40" customHeight="1">
      <c r="A61" s="903"/>
      <c r="B61" s="904"/>
      <c r="C61" s="905"/>
    </row>
    <row r="62" spans="1:3" ht="60" customHeight="1" thickBot="1">
      <c r="A62" s="906"/>
      <c r="B62" s="907"/>
      <c r="C62" s="908"/>
    </row>
    <row r="63" spans="1:3" s="3130" customFormat="1" ht="15" customHeight="1">
      <c r="A63" s="2565"/>
      <c r="B63" s="2565"/>
      <c r="C63" s="4017" t="s">
        <v>195</v>
      </c>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25" right="0.25" top="0.5" bottom="0.5" header="0" footer="0"/>
  <pageSetup scale="93" orientation="portrait" horizontalDpi="4294967293" verticalDpi="300" r:id="rId1"/>
  <headerFooter alignWithMargins="0"/>
</worksheet>
</file>

<file path=xl/worksheets/sheet75.xml><?xml version="1.0" encoding="utf-8"?>
<worksheet xmlns="http://schemas.openxmlformats.org/spreadsheetml/2006/main" xmlns:r="http://schemas.openxmlformats.org/officeDocument/2006/relationships">
  <sheetPr>
    <tabColor rgb="FF92D050"/>
    <pageSetUpPr fitToPage="1"/>
  </sheetPr>
  <dimension ref="A1:H65"/>
  <sheetViews>
    <sheetView showGridLines="0" workbookViewId="0"/>
  </sheetViews>
  <sheetFormatPr defaultColWidth="10.1796875" defaultRowHeight="10.5"/>
  <cols>
    <col min="1" max="1" width="3.90625" style="4027" customWidth="1"/>
    <col min="2" max="2" width="13.08984375" style="4027" customWidth="1"/>
    <col min="3" max="3" width="42.08984375" style="4027" customWidth="1"/>
    <col min="4" max="4" width="20.453125" style="4027" customWidth="1"/>
    <col min="5" max="5" width="16.6328125" style="4080" customWidth="1"/>
    <col min="6" max="6" width="11.1796875" style="4027" bestFit="1" customWidth="1"/>
    <col min="7" max="16384" width="10.1796875" style="4027"/>
  </cols>
  <sheetData>
    <row r="1" spans="1:8" s="4022" customFormat="1" ht="11.25" customHeight="1" thickBot="1">
      <c r="A1" s="3132" t="s">
        <v>1865</v>
      </c>
      <c r="B1" s="4018"/>
      <c r="C1" s="4018"/>
      <c r="D1" s="4019"/>
      <c r="E1" s="4020">
        <v>69</v>
      </c>
      <c r="F1" s="4021"/>
      <c r="G1" s="4021"/>
      <c r="H1" s="4021"/>
    </row>
    <row r="2" spans="1:8" ht="15" customHeight="1">
      <c r="A2" s="4023" t="s">
        <v>2728</v>
      </c>
      <c r="B2" s="4024"/>
      <c r="C2" s="4024"/>
      <c r="D2" s="4024"/>
      <c r="E2" s="4025"/>
      <c r="F2" s="4026"/>
      <c r="G2" s="4026"/>
      <c r="H2" s="4026"/>
    </row>
    <row r="3" spans="1:8" ht="14.25" customHeight="1">
      <c r="A3" s="4028" t="s">
        <v>808</v>
      </c>
      <c r="B3" s="4029"/>
      <c r="C3" s="4029"/>
      <c r="D3" s="4029"/>
      <c r="E3" s="4030"/>
      <c r="F3" s="4026"/>
      <c r="G3" s="4026"/>
      <c r="H3" s="4026"/>
    </row>
    <row r="4" spans="1:8" ht="11.25" customHeight="1">
      <c r="A4" s="4028"/>
      <c r="B4" s="4029"/>
      <c r="C4" s="4029"/>
      <c r="D4" s="4029"/>
      <c r="E4" s="4030"/>
      <c r="F4" s="4026"/>
      <c r="G4" s="4026"/>
      <c r="H4" s="4026"/>
    </row>
    <row r="5" spans="1:8" ht="11.25" customHeight="1">
      <c r="A5" s="3499"/>
      <c r="B5" s="4031" t="s">
        <v>2729</v>
      </c>
      <c r="C5" s="4031"/>
      <c r="D5" s="4031"/>
      <c r="E5" s="4032"/>
      <c r="F5" s="4026"/>
      <c r="G5" s="4026"/>
      <c r="H5" s="4026"/>
    </row>
    <row r="6" spans="1:8" ht="16.5" customHeight="1">
      <c r="A6" s="4033"/>
      <c r="B6" s="4031"/>
      <c r="C6" s="4031"/>
      <c r="D6" s="4031"/>
      <c r="E6" s="4032"/>
      <c r="F6" s="4026"/>
      <c r="G6" s="4026"/>
      <c r="H6" s="4026"/>
    </row>
    <row r="7" spans="1:8" ht="11.25" customHeight="1">
      <c r="A7" s="4034" t="s">
        <v>2730</v>
      </c>
      <c r="B7" s="4029"/>
      <c r="C7" s="4029"/>
      <c r="D7" s="4029"/>
      <c r="E7" s="4030"/>
      <c r="F7" s="4026"/>
      <c r="G7" s="4026"/>
      <c r="H7" s="4026"/>
    </row>
    <row r="8" spans="1:8" ht="11.25" customHeight="1">
      <c r="A8" s="4035"/>
      <c r="B8" s="4036"/>
      <c r="C8" s="4036"/>
      <c r="D8" s="4036"/>
      <c r="E8" s="4037"/>
      <c r="F8" s="4026"/>
      <c r="G8" s="4026"/>
      <c r="H8" s="4026"/>
    </row>
    <row r="9" spans="1:8" ht="11.25" customHeight="1">
      <c r="A9" s="4038" t="s">
        <v>704</v>
      </c>
      <c r="B9" s="4039" t="s">
        <v>509</v>
      </c>
      <c r="C9" s="4040" t="s">
        <v>970</v>
      </c>
      <c r="D9" s="4039" t="s">
        <v>374</v>
      </c>
      <c r="E9" s="4030" t="s">
        <v>143</v>
      </c>
      <c r="F9" s="4026"/>
      <c r="G9" s="4026"/>
      <c r="H9" s="4026"/>
    </row>
    <row r="10" spans="1:8" ht="11.25" customHeight="1">
      <c r="A10" s="4038" t="s">
        <v>750</v>
      </c>
      <c r="B10" s="4041" t="s">
        <v>750</v>
      </c>
      <c r="C10" s="3056"/>
      <c r="D10" s="4041"/>
      <c r="E10" s="4030" t="s">
        <v>2731</v>
      </c>
      <c r="F10" s="4026"/>
      <c r="G10" s="4026"/>
      <c r="H10" s="4026"/>
    </row>
    <row r="11" spans="1:8" s="4048" customFormat="1" ht="11.25" customHeight="1" thickBot="1">
      <c r="A11" s="4042"/>
      <c r="B11" s="4043" t="s">
        <v>756</v>
      </c>
      <c r="C11" s="4044" t="s">
        <v>757</v>
      </c>
      <c r="D11" s="4045" t="s">
        <v>640</v>
      </c>
      <c r="E11" s="4046" t="s">
        <v>641</v>
      </c>
      <c r="F11" s="4047"/>
      <c r="G11" s="4047"/>
      <c r="H11" s="4047"/>
    </row>
    <row r="12" spans="1:8" ht="11.65" customHeight="1" thickTop="1">
      <c r="A12" s="4049">
        <v>1</v>
      </c>
      <c r="B12" s="4050" t="s">
        <v>2732</v>
      </c>
      <c r="C12" s="4051" t="s">
        <v>2733</v>
      </c>
      <c r="D12" s="4052" t="s">
        <v>2734</v>
      </c>
      <c r="E12" s="4053">
        <v>0</v>
      </c>
      <c r="F12" s="4026"/>
      <c r="G12" s="4026"/>
      <c r="H12" s="4026"/>
    </row>
    <row r="13" spans="1:8" ht="11.65" customHeight="1">
      <c r="A13" s="4049">
        <v>2</v>
      </c>
      <c r="B13" s="4050" t="s">
        <v>2735</v>
      </c>
      <c r="C13" s="4051" t="s">
        <v>2736</v>
      </c>
      <c r="D13" s="4052" t="s">
        <v>2737</v>
      </c>
      <c r="E13" s="4054">
        <v>15053</v>
      </c>
      <c r="F13" s="4026"/>
      <c r="G13" s="4026"/>
      <c r="H13" s="4026"/>
    </row>
    <row r="14" spans="1:8" ht="11.65" customHeight="1">
      <c r="A14" s="4049">
        <v>3</v>
      </c>
      <c r="B14" s="4050" t="s">
        <v>2738</v>
      </c>
      <c r="C14" s="4051" t="s">
        <v>2739</v>
      </c>
      <c r="D14" s="4052" t="s">
        <v>2740</v>
      </c>
      <c r="E14" s="4054">
        <v>134128</v>
      </c>
      <c r="F14" s="4026"/>
      <c r="G14" s="4026"/>
      <c r="H14" s="4026"/>
    </row>
    <row r="15" spans="1:8" ht="11.65" customHeight="1">
      <c r="A15" s="4049">
        <v>4</v>
      </c>
      <c r="B15" s="4050" t="s">
        <v>2741</v>
      </c>
      <c r="C15" s="4051" t="s">
        <v>2742</v>
      </c>
      <c r="D15" s="4052" t="s">
        <v>2743</v>
      </c>
      <c r="E15" s="4054">
        <v>0</v>
      </c>
      <c r="F15" s="4026"/>
      <c r="G15" s="4026"/>
      <c r="H15" s="4026"/>
    </row>
    <row r="16" spans="1:8" ht="11.65" customHeight="1">
      <c r="A16" s="4049">
        <v>5</v>
      </c>
      <c r="B16" s="4050" t="s">
        <v>2744</v>
      </c>
      <c r="C16" s="4051" t="s">
        <v>2745</v>
      </c>
      <c r="D16" s="4052" t="s">
        <v>2746</v>
      </c>
      <c r="E16" s="4054">
        <v>69894</v>
      </c>
      <c r="F16" s="4026"/>
      <c r="G16" s="4026"/>
      <c r="H16" s="4026"/>
    </row>
    <row r="17" spans="1:8" ht="11.65" customHeight="1">
      <c r="A17" s="4049">
        <v>6</v>
      </c>
      <c r="B17" s="4055" t="s">
        <v>2747</v>
      </c>
      <c r="C17" s="4051" t="s">
        <v>2748</v>
      </c>
      <c r="D17" s="4052" t="s">
        <v>2749</v>
      </c>
      <c r="E17" s="4054">
        <v>0</v>
      </c>
      <c r="F17" s="4026"/>
      <c r="G17" s="4026"/>
      <c r="H17" s="4026"/>
    </row>
    <row r="18" spans="1:8" ht="11.65" customHeight="1">
      <c r="A18" s="4049">
        <v>7</v>
      </c>
      <c r="B18" s="4056">
        <v>769</v>
      </c>
      <c r="C18" s="4051" t="s">
        <v>2750</v>
      </c>
      <c r="D18" s="4052" t="s">
        <v>2751</v>
      </c>
      <c r="E18" s="4054">
        <v>4891000</v>
      </c>
      <c r="F18" s="4026"/>
      <c r="G18" s="4026"/>
      <c r="H18" s="4026"/>
    </row>
    <row r="19" spans="1:8" ht="11.65" customHeight="1">
      <c r="A19" s="4049">
        <v>8</v>
      </c>
      <c r="B19" s="4050" t="s">
        <v>2752</v>
      </c>
      <c r="C19" s="4051" t="s">
        <v>2753</v>
      </c>
      <c r="D19" s="4052" t="s">
        <v>2754</v>
      </c>
      <c r="E19" s="4054">
        <v>-4287</v>
      </c>
      <c r="F19" s="4026"/>
      <c r="G19" s="4026"/>
      <c r="H19" s="4026"/>
    </row>
    <row r="20" spans="1:8" ht="11.65" customHeight="1">
      <c r="A20" s="4049">
        <v>9</v>
      </c>
      <c r="B20" s="4050"/>
      <c r="C20" s="4051" t="s">
        <v>2755</v>
      </c>
      <c r="D20" s="4052" t="s">
        <v>2756</v>
      </c>
      <c r="E20" s="4054">
        <f>SUM(E12:E19)</f>
        <v>5105788</v>
      </c>
      <c r="F20" s="4026"/>
      <c r="G20" s="4026"/>
      <c r="H20" s="4026"/>
    </row>
    <row r="21" spans="1:8" ht="11.65" customHeight="1">
      <c r="A21" s="4057">
        <v>10</v>
      </c>
      <c r="B21" s="4058"/>
      <c r="C21" s="4059" t="s">
        <v>2757</v>
      </c>
      <c r="D21" s="4060" t="s">
        <v>2758</v>
      </c>
      <c r="E21" s="4054">
        <v>0</v>
      </c>
      <c r="F21" s="4026"/>
      <c r="G21" s="4026"/>
      <c r="H21" s="4026"/>
    </row>
    <row r="22" spans="1:8" ht="11.65" customHeight="1">
      <c r="A22" s="4057">
        <v>11</v>
      </c>
      <c r="B22" s="4058"/>
      <c r="C22" s="4059" t="s">
        <v>2759</v>
      </c>
      <c r="D22" s="4060" t="s">
        <v>2758</v>
      </c>
      <c r="E22" s="4054">
        <v>84946</v>
      </c>
      <c r="F22" s="4061"/>
      <c r="G22" s="4026"/>
      <c r="H22" s="4026"/>
    </row>
    <row r="23" spans="1:8" ht="11.65" customHeight="1">
      <c r="A23" s="4049">
        <v>12</v>
      </c>
      <c r="B23" s="4050"/>
      <c r="C23" s="4051" t="s">
        <v>2760</v>
      </c>
      <c r="D23" s="4052" t="s">
        <v>2761</v>
      </c>
      <c r="E23" s="4054">
        <f>SUM(E21:E22)</f>
        <v>84946</v>
      </c>
      <c r="F23" s="4026"/>
      <c r="G23" s="4026"/>
      <c r="H23" s="4026"/>
    </row>
    <row r="24" spans="1:8" ht="11.25" customHeight="1">
      <c r="A24" s="4038">
        <v>13</v>
      </c>
      <c r="B24" s="4039"/>
      <c r="C24" s="4062" t="s">
        <v>2762</v>
      </c>
      <c r="D24" s="4063" t="s">
        <v>2763</v>
      </c>
      <c r="E24" s="4064">
        <f>E21/E23</f>
        <v>0</v>
      </c>
      <c r="F24" s="4026"/>
      <c r="G24" s="4065"/>
      <c r="H24" s="4026"/>
    </row>
    <row r="25" spans="1:8" ht="11.25" customHeight="1">
      <c r="A25" s="4049"/>
      <c r="B25" s="4050"/>
      <c r="C25" s="4051"/>
      <c r="D25" s="4052" t="s">
        <v>2764</v>
      </c>
      <c r="E25" s="4054"/>
      <c r="F25" s="4026"/>
      <c r="G25" s="4026"/>
      <c r="H25" s="4026"/>
    </row>
    <row r="26" spans="1:8" ht="11.25" customHeight="1">
      <c r="A26" s="4038">
        <v>14</v>
      </c>
      <c r="B26" s="4039"/>
      <c r="C26" s="4062" t="s">
        <v>2765</v>
      </c>
      <c r="D26" s="4063" t="s">
        <v>2766</v>
      </c>
      <c r="E26" s="4066">
        <f>E22/E23</f>
        <v>1</v>
      </c>
      <c r="F26" s="4026"/>
      <c r="G26" s="4065"/>
      <c r="H26" s="4026"/>
    </row>
    <row r="27" spans="1:8" ht="11.25" customHeight="1">
      <c r="A27" s="4049"/>
      <c r="B27" s="4050"/>
      <c r="C27" s="4051"/>
      <c r="D27" s="4052" t="s">
        <v>2764</v>
      </c>
      <c r="E27" s="4067"/>
      <c r="F27" s="4026"/>
      <c r="G27" s="4026"/>
      <c r="H27" s="4026"/>
    </row>
    <row r="28" spans="1:8" ht="11.65" customHeight="1">
      <c r="A28" s="4049">
        <v>15</v>
      </c>
      <c r="B28" s="4050"/>
      <c r="C28" s="4051" t="s">
        <v>2767</v>
      </c>
      <c r="D28" s="4052" t="s">
        <v>2768</v>
      </c>
      <c r="E28" s="4054">
        <f>E20-E23</f>
        <v>5020842</v>
      </c>
      <c r="F28" s="4026"/>
      <c r="G28" s="4026"/>
      <c r="H28" s="4026"/>
    </row>
    <row r="29" spans="1:8" ht="11.65" customHeight="1">
      <c r="A29" s="4049">
        <v>16</v>
      </c>
      <c r="B29" s="4050"/>
      <c r="C29" s="4051" t="s">
        <v>2769</v>
      </c>
      <c r="D29" s="4052" t="s">
        <v>2770</v>
      </c>
      <c r="E29" s="4054">
        <f>(E24*E28)+E21</f>
        <v>0</v>
      </c>
      <c r="F29" s="4026"/>
      <c r="G29" s="4026"/>
      <c r="H29" s="4026"/>
    </row>
    <row r="30" spans="1:8" ht="11.65" customHeight="1" thickBot="1">
      <c r="A30" s="4049">
        <v>17</v>
      </c>
      <c r="B30" s="4050"/>
      <c r="C30" s="4051" t="s">
        <v>2771</v>
      </c>
      <c r="D30" s="4052" t="s">
        <v>2772</v>
      </c>
      <c r="E30" s="4068">
        <f>(E26*E28)+E22</f>
        <v>5105788</v>
      </c>
      <c r="F30" s="4026"/>
      <c r="G30" s="4069"/>
      <c r="H30" s="4026"/>
    </row>
    <row r="31" spans="1:8" ht="16.5" customHeight="1" thickTop="1">
      <c r="A31" s="4038"/>
      <c r="B31" s="4070"/>
      <c r="C31" s="4062"/>
      <c r="D31" s="4062"/>
      <c r="E31" s="4032"/>
      <c r="F31" s="4026"/>
      <c r="G31" s="4026"/>
      <c r="H31" s="4026"/>
    </row>
    <row r="32" spans="1:8" ht="11.25" customHeight="1">
      <c r="A32" s="4034" t="s">
        <v>2773</v>
      </c>
      <c r="B32" s="4029"/>
      <c r="C32" s="4029"/>
      <c r="D32" s="4029"/>
      <c r="E32" s="4030"/>
      <c r="F32" s="4026"/>
      <c r="G32" s="4026"/>
      <c r="H32" s="4026"/>
    </row>
    <row r="33" spans="1:8" ht="11.25" customHeight="1">
      <c r="A33" s="4035"/>
      <c r="B33" s="4071"/>
      <c r="C33" s="4036"/>
      <c r="D33" s="4036"/>
      <c r="E33" s="4037"/>
      <c r="F33" s="4026"/>
      <c r="G33" s="4026"/>
      <c r="H33" s="4026"/>
    </row>
    <row r="34" spans="1:8" ht="11.25" customHeight="1">
      <c r="A34" s="4038" t="s">
        <v>704</v>
      </c>
      <c r="B34" s="4039" t="s">
        <v>509</v>
      </c>
      <c r="C34" s="4040" t="s">
        <v>970</v>
      </c>
      <c r="D34" s="4039" t="s">
        <v>374</v>
      </c>
      <c r="E34" s="4030" t="s">
        <v>143</v>
      </c>
      <c r="F34" s="4026"/>
      <c r="G34" s="4026"/>
      <c r="H34" s="4026"/>
    </row>
    <row r="35" spans="1:8" ht="11.25" customHeight="1">
      <c r="A35" s="4038" t="s">
        <v>750</v>
      </c>
      <c r="B35" s="4041" t="s">
        <v>750</v>
      </c>
      <c r="C35" s="3056"/>
      <c r="D35" s="4041"/>
      <c r="E35" s="4030" t="s">
        <v>2731</v>
      </c>
      <c r="F35" s="4026"/>
      <c r="G35" s="4026"/>
      <c r="H35" s="4026"/>
    </row>
    <row r="36" spans="1:8" ht="11.25" customHeight="1" thickBot="1">
      <c r="A36" s="4042"/>
      <c r="B36" s="4043" t="s">
        <v>756</v>
      </c>
      <c r="C36" s="4044" t="s">
        <v>757</v>
      </c>
      <c r="D36" s="4045" t="s">
        <v>640</v>
      </c>
      <c r="E36" s="4046" t="s">
        <v>641</v>
      </c>
      <c r="F36" s="4026"/>
      <c r="G36" s="4026"/>
      <c r="H36" s="4026"/>
    </row>
    <row r="37" spans="1:8" ht="11.65" customHeight="1" thickTop="1">
      <c r="A37" s="4049">
        <v>18</v>
      </c>
      <c r="B37" s="4050" t="s">
        <v>2774</v>
      </c>
      <c r="C37" s="4051" t="s">
        <v>2775</v>
      </c>
      <c r="D37" s="4052" t="s">
        <v>2776</v>
      </c>
      <c r="E37" s="4053">
        <v>337122</v>
      </c>
      <c r="F37" s="4026"/>
      <c r="G37" s="4026"/>
      <c r="H37" s="4026"/>
    </row>
    <row r="38" spans="1:8" ht="11.65" customHeight="1">
      <c r="A38" s="4049">
        <v>19</v>
      </c>
      <c r="B38" s="4050" t="s">
        <v>2777</v>
      </c>
      <c r="C38" s="4051" t="s">
        <v>2778</v>
      </c>
      <c r="D38" s="4052" t="s">
        <v>2779</v>
      </c>
      <c r="E38" s="4054">
        <v>0</v>
      </c>
      <c r="F38" s="4026"/>
      <c r="G38" s="4026"/>
      <c r="H38" s="4026"/>
    </row>
    <row r="39" spans="1:8" ht="11.65" customHeight="1">
      <c r="A39" s="4049">
        <v>20</v>
      </c>
      <c r="B39" s="4050" t="s">
        <v>2780</v>
      </c>
      <c r="C39" s="4051" t="s">
        <v>2781</v>
      </c>
      <c r="D39" s="4052" t="s">
        <v>2782</v>
      </c>
      <c r="E39" s="4054">
        <v>0</v>
      </c>
      <c r="F39" s="4026"/>
      <c r="G39" s="4026"/>
      <c r="H39" s="4026"/>
    </row>
    <row r="40" spans="1:8" ht="11.65" customHeight="1">
      <c r="A40" s="4049">
        <v>21</v>
      </c>
      <c r="B40" s="4050"/>
      <c r="C40" s="4051" t="s">
        <v>2783</v>
      </c>
      <c r="D40" s="4072" t="s">
        <v>2784</v>
      </c>
      <c r="E40" s="4054">
        <f>E37+E38-E39</f>
        <v>337122</v>
      </c>
      <c r="F40" s="4026"/>
      <c r="G40" s="4026"/>
      <c r="H40" s="4026"/>
    </row>
    <row r="41" spans="1:8" ht="11.65" customHeight="1">
      <c r="A41" s="4049">
        <v>22</v>
      </c>
      <c r="B41" s="4050"/>
      <c r="C41" s="4051" t="s">
        <v>2785</v>
      </c>
      <c r="D41" s="4052" t="s">
        <v>2786</v>
      </c>
      <c r="E41" s="4054">
        <v>0</v>
      </c>
      <c r="F41" s="4026"/>
      <c r="G41" s="4026"/>
      <c r="H41" s="4026"/>
    </row>
    <row r="42" spans="1:8" ht="11.65" customHeight="1">
      <c r="A42" s="4057">
        <v>23</v>
      </c>
      <c r="B42" s="4058"/>
      <c r="C42" s="4059" t="s">
        <v>2787</v>
      </c>
      <c r="D42" s="4060" t="s">
        <v>2786</v>
      </c>
      <c r="E42" s="4054">
        <v>3803</v>
      </c>
      <c r="F42" s="4061"/>
      <c r="G42" s="4026"/>
      <c r="H42" s="4026"/>
    </row>
    <row r="43" spans="1:8" ht="11.65" customHeight="1">
      <c r="A43" s="4049">
        <v>24</v>
      </c>
      <c r="B43" s="4050"/>
      <c r="C43" s="4051" t="s">
        <v>2788</v>
      </c>
      <c r="D43" s="4052" t="s">
        <v>2789</v>
      </c>
      <c r="E43" s="4054">
        <f>E40-(E41+E42)</f>
        <v>333319</v>
      </c>
      <c r="F43" s="4026"/>
      <c r="G43" s="4026"/>
      <c r="H43" s="4026"/>
    </row>
    <row r="44" spans="1:8" ht="11.65" customHeight="1">
      <c r="A44" s="4049">
        <v>25</v>
      </c>
      <c r="B44" s="4050"/>
      <c r="C44" s="4051" t="s">
        <v>2790</v>
      </c>
      <c r="D44" s="4052" t="s">
        <v>2791</v>
      </c>
      <c r="E44" s="4054">
        <f>E41+(E43*E24)</f>
        <v>0</v>
      </c>
      <c r="F44" s="4026"/>
      <c r="G44" s="4026"/>
      <c r="H44" s="4026"/>
    </row>
    <row r="45" spans="1:8" ht="11.65" customHeight="1">
      <c r="A45" s="4049">
        <v>26</v>
      </c>
      <c r="B45" s="4050"/>
      <c r="C45" s="4051" t="s">
        <v>2792</v>
      </c>
      <c r="D45" s="4052" t="s">
        <v>2793</v>
      </c>
      <c r="E45" s="4054">
        <f>E42+(E43*E26)</f>
        <v>337122</v>
      </c>
      <c r="F45" s="4026"/>
      <c r="G45" s="4026"/>
      <c r="H45" s="4026"/>
    </row>
    <row r="46" spans="1:8" ht="11.65" customHeight="1">
      <c r="A46" s="4049">
        <v>27</v>
      </c>
      <c r="B46" s="4050"/>
      <c r="C46" s="4051" t="s">
        <v>2794</v>
      </c>
      <c r="D46" s="4052" t="s">
        <v>2795</v>
      </c>
      <c r="E46" s="4054">
        <v>0</v>
      </c>
      <c r="F46" s="4026"/>
      <c r="G46" s="4026"/>
      <c r="H46" s="4026"/>
    </row>
    <row r="47" spans="1:8" ht="11.65" customHeight="1" thickBot="1">
      <c r="A47" s="4049">
        <v>28</v>
      </c>
      <c r="B47" s="4050"/>
      <c r="C47" s="4051" t="s">
        <v>2796</v>
      </c>
      <c r="D47" s="4052" t="s">
        <v>2797</v>
      </c>
      <c r="E47" s="4073">
        <f>E45/E30</f>
        <v>6.6027418294688306E-2</v>
      </c>
      <c r="F47" s="4026"/>
      <c r="G47" s="4026"/>
      <c r="H47" s="4026"/>
    </row>
    <row r="48" spans="1:8" ht="11.25" customHeight="1" thickTop="1">
      <c r="A48" s="4038"/>
      <c r="B48" s="4070"/>
      <c r="C48" s="4062"/>
      <c r="D48" s="4062"/>
      <c r="E48" s="4032"/>
      <c r="F48" s="4026"/>
      <c r="G48" s="4026"/>
      <c r="H48" s="4026"/>
    </row>
    <row r="49" spans="1:8" ht="15" customHeight="1">
      <c r="A49" s="3499"/>
      <c r="B49" s="4074" t="s">
        <v>2798</v>
      </c>
      <c r="C49" s="4031" t="s">
        <v>2799</v>
      </c>
      <c r="D49" s="4031"/>
      <c r="E49" s="4032"/>
      <c r="F49" s="4026"/>
      <c r="G49" s="4026"/>
      <c r="H49" s="4026"/>
    </row>
    <row r="50" spans="1:8" ht="15" customHeight="1">
      <c r="A50" s="3499"/>
      <c r="B50" s="4074" t="s">
        <v>2800</v>
      </c>
      <c r="C50" s="4031" t="s">
        <v>2801</v>
      </c>
      <c r="D50" s="4031"/>
      <c r="E50" s="4032"/>
      <c r="F50" s="4026"/>
      <c r="G50" s="4026"/>
      <c r="H50" s="4026"/>
    </row>
    <row r="51" spans="1:8" ht="15" customHeight="1">
      <c r="A51" s="3499"/>
      <c r="B51" s="4074" t="s">
        <v>2802</v>
      </c>
      <c r="C51" s="4031" t="s">
        <v>2803</v>
      </c>
      <c r="D51" s="4031"/>
      <c r="E51" s="4032"/>
      <c r="F51" s="4026"/>
      <c r="G51" s="4026"/>
      <c r="H51" s="4026"/>
    </row>
    <row r="52" spans="1:8" ht="15" customHeight="1">
      <c r="A52" s="3499"/>
      <c r="B52" s="4074" t="s">
        <v>2804</v>
      </c>
      <c r="C52" s="4031" t="s">
        <v>2805</v>
      </c>
      <c r="D52" s="4031"/>
      <c r="E52" s="4032"/>
      <c r="F52" s="4026"/>
      <c r="G52" s="4026"/>
      <c r="H52" s="4026"/>
    </row>
    <row r="53" spans="1:8" ht="15" customHeight="1">
      <c r="A53" s="3499"/>
      <c r="B53" s="4074" t="s">
        <v>2806</v>
      </c>
      <c r="C53" s="4031" t="s">
        <v>2807</v>
      </c>
      <c r="D53" s="4031"/>
      <c r="E53" s="4032"/>
      <c r="F53" s="4026"/>
      <c r="G53" s="4026"/>
      <c r="H53" s="4026"/>
    </row>
    <row r="54" spans="1:8" ht="15" customHeight="1">
      <c r="A54" s="3499"/>
      <c r="B54" s="4074"/>
      <c r="C54" s="4031"/>
      <c r="D54" s="4031"/>
      <c r="E54" s="4032"/>
      <c r="F54" s="4026"/>
      <c r="G54" s="4026"/>
      <c r="H54" s="4026"/>
    </row>
    <row r="55" spans="1:8" ht="15" customHeight="1">
      <c r="A55" s="3499"/>
      <c r="B55" s="4074"/>
      <c r="C55" s="4031"/>
      <c r="D55" s="4031"/>
      <c r="E55" s="4032"/>
      <c r="F55" s="4026"/>
      <c r="G55" s="4026"/>
      <c r="H55" s="4026"/>
    </row>
    <row r="56" spans="1:8" ht="15" customHeight="1">
      <c r="A56" s="3499"/>
      <c r="B56" s="4074"/>
      <c r="C56" s="4031"/>
      <c r="D56" s="4031"/>
      <c r="E56" s="4032"/>
      <c r="F56" s="4026"/>
      <c r="G56" s="4026"/>
      <c r="H56" s="4026"/>
    </row>
    <row r="57" spans="1:8" ht="15" customHeight="1">
      <c r="A57" s="3499"/>
      <c r="B57" s="4074"/>
      <c r="C57" s="4031"/>
      <c r="D57" s="4031"/>
      <c r="E57" s="4032"/>
      <c r="F57" s="4026"/>
      <c r="G57" s="4026"/>
      <c r="H57" s="4026"/>
    </row>
    <row r="58" spans="1:8" ht="15" customHeight="1">
      <c r="A58" s="3499"/>
      <c r="B58" s="4074"/>
      <c r="C58" s="4031"/>
      <c r="D58" s="4031"/>
      <c r="E58" s="4032"/>
      <c r="F58" s="4026"/>
      <c r="G58" s="4026"/>
      <c r="H58" s="4026"/>
    </row>
    <row r="59" spans="1:8" ht="11.25" customHeight="1">
      <c r="A59" s="4033"/>
      <c r="B59" s="4031"/>
      <c r="C59" s="4031"/>
      <c r="D59" s="4031"/>
      <c r="E59" s="4032"/>
      <c r="F59" s="4026"/>
      <c r="G59" s="4026"/>
      <c r="H59" s="4026"/>
    </row>
    <row r="60" spans="1:8" ht="11.25" customHeight="1">
      <c r="A60" s="4033"/>
      <c r="B60" s="4031"/>
      <c r="C60" s="4031"/>
      <c r="D60" s="4031"/>
      <c r="E60" s="4032"/>
      <c r="F60" s="4026"/>
      <c r="G60" s="4026"/>
      <c r="H60" s="4026"/>
    </row>
    <row r="61" spans="1:8" ht="11.25" customHeight="1">
      <c r="A61" s="4033"/>
      <c r="B61" s="4031"/>
      <c r="C61" s="4031"/>
      <c r="D61" s="4031"/>
      <c r="E61" s="4032"/>
      <c r="F61" s="4026"/>
      <c r="G61" s="4026"/>
      <c r="H61" s="4026"/>
    </row>
    <row r="62" spans="1:8" ht="11.25" customHeight="1" thickBot="1">
      <c r="A62" s="4075"/>
      <c r="B62" s="4076"/>
      <c r="C62" s="4076"/>
      <c r="D62" s="4076"/>
      <c r="E62" s="4077"/>
      <c r="F62" s="4026"/>
      <c r="G62" s="4026"/>
      <c r="H62" s="4026"/>
    </row>
    <row r="63" spans="1:8" s="4022" customFormat="1" ht="11.25" customHeight="1">
      <c r="A63" s="4078" t="s">
        <v>195</v>
      </c>
      <c r="B63" s="4078"/>
      <c r="C63" s="4078"/>
      <c r="D63" s="4078"/>
      <c r="E63" s="4079"/>
    </row>
    <row r="64" spans="1:8" ht="11.25" customHeight="1"/>
    <row r="65" ht="11.25" customHeight="1"/>
  </sheetData>
  <printOptions horizontalCentered="1"/>
  <pageMargins left="0.5" right="0.5" top="0.5" bottom="0.25" header="0" footer="0"/>
  <pageSetup scale="98" orientation="portrait" horizontalDpi="4294967292" verticalDpi="4294967292" r:id="rId1"/>
  <headerFooter alignWithMargins="0">
    <oddHeader xml:space="preserve">&amp;C </oddHeader>
    <oddFooter xml:space="preserve">&amp;C </oddFooter>
  </headerFooter>
</worksheet>
</file>

<file path=xl/worksheets/sheet76.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885" customWidth="1"/>
    <col min="2" max="2" width="66.08984375" style="885" customWidth="1"/>
    <col min="3" max="3" width="19.1796875" style="885" customWidth="1"/>
    <col min="4" max="16384" width="9.81640625" style="885"/>
  </cols>
  <sheetData>
    <row r="1" spans="1:3" s="3130" customFormat="1" ht="12" thickBot="1">
      <c r="A1" s="2565">
        <v>70</v>
      </c>
      <c r="B1" s="3128"/>
      <c r="C1" s="3129" t="s">
        <v>1865</v>
      </c>
    </row>
    <row r="2" spans="1:3" s="3130" customFormat="1" ht="30" customHeight="1">
      <c r="A2" s="2697" t="s">
        <v>1153</v>
      </c>
      <c r="B2" s="2698"/>
      <c r="C2" s="2699"/>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4"/>
      <c r="B49" s="895"/>
      <c r="C49" s="896"/>
    </row>
    <row r="50" spans="1:3">
      <c r="A50" s="898"/>
      <c r="B50" s="895"/>
      <c r="C50" s="896"/>
    </row>
    <row r="51" spans="1:3">
      <c r="A51" s="894"/>
      <c r="B51" s="895"/>
      <c r="C51" s="896"/>
    </row>
    <row r="52" spans="1:3">
      <c r="A52" s="894"/>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0" customHeight="1">
      <c r="A60" s="899"/>
      <c r="B60" s="900"/>
      <c r="C60" s="901"/>
    </row>
    <row r="61" spans="1:3" ht="40" customHeight="1">
      <c r="A61" s="903"/>
      <c r="B61" s="904"/>
      <c r="C61" s="905"/>
    </row>
    <row r="62" spans="1:3" ht="60" customHeight="1" thickBot="1">
      <c r="A62" s="906"/>
      <c r="B62" s="907"/>
      <c r="C62" s="908"/>
    </row>
    <row r="63" spans="1:3" s="3130" customFormat="1" ht="15" customHeight="1">
      <c r="A63" s="2565"/>
      <c r="B63" s="3131"/>
      <c r="C63" s="3131" t="s">
        <v>195</v>
      </c>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5" right="0.5" top="0.5" bottom="0.5" header="0" footer="0"/>
  <pageSetup scale="93" orientation="portrait" horizontalDpi="4294967293" verticalDpi="300" r:id="rId1"/>
  <headerFooter alignWithMargins="0"/>
</worksheet>
</file>

<file path=xl/worksheets/sheet77.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B1:Z326"/>
  <sheetViews>
    <sheetView showGridLines="0" workbookViewId="0">
      <selection activeCell="G16" sqref="G16"/>
    </sheetView>
  </sheetViews>
  <sheetFormatPr defaultColWidth="15.6328125" defaultRowHeight="10.5"/>
  <cols>
    <col min="1" max="1" width="3.36328125" style="4085" customWidth="1"/>
    <col min="2" max="2" width="1.7265625" style="4085" customWidth="1"/>
    <col min="3" max="3" width="2.1796875" style="4085" customWidth="1"/>
    <col min="4" max="4" width="5.81640625" style="4085" customWidth="1"/>
    <col min="5" max="5" width="3.36328125" style="4085" customWidth="1"/>
    <col min="6" max="6" width="31.6328125" style="4085" customWidth="1"/>
    <col min="7" max="7" width="22.453125" style="4085" customWidth="1"/>
    <col min="8" max="8" width="5.81640625" style="4085" customWidth="1"/>
    <col min="9" max="9" width="10.7265625" style="4085" customWidth="1"/>
    <col min="10" max="10" width="8.26953125" style="4085" customWidth="1"/>
    <col min="11" max="11" width="15.6328125" style="4085" customWidth="1"/>
    <col min="12" max="12" width="12.6328125" style="4085" customWidth="1"/>
    <col min="13" max="13" width="3.36328125" style="4085" customWidth="1"/>
    <col min="14" max="14" width="3.90625" style="4085" customWidth="1"/>
    <col min="15" max="15" width="8.26953125" style="4085" customWidth="1"/>
    <col min="16" max="24" width="15.6328125" style="4085"/>
    <col min="25" max="26" width="0" style="4085" hidden="1" customWidth="1"/>
    <col min="27" max="16384" width="15.6328125" style="4085"/>
  </cols>
  <sheetData>
    <row r="1" spans="2:14" ht="10" customHeight="1">
      <c r="B1" s="4081"/>
      <c r="C1" s="4082"/>
      <c r="D1" s="4082"/>
      <c r="E1" s="4082"/>
      <c r="F1" s="4082"/>
      <c r="G1" s="4082"/>
      <c r="H1" s="4082"/>
      <c r="I1" s="4082"/>
      <c r="J1" s="4082"/>
      <c r="K1" s="4082"/>
      <c r="L1" s="4082"/>
      <c r="M1" s="4083"/>
      <c r="N1" s="4084" t="s">
        <v>1865</v>
      </c>
    </row>
    <row r="2" spans="2:14" ht="10" customHeight="1">
      <c r="B2" s="4086" t="s">
        <v>2808</v>
      </c>
      <c r="C2" s="4087"/>
      <c r="D2" s="4087"/>
      <c r="E2" s="4087"/>
      <c r="F2" s="4087"/>
      <c r="G2" s="4087"/>
      <c r="H2" s="4087"/>
      <c r="I2" s="4087"/>
      <c r="J2" s="4087"/>
      <c r="K2" s="4087"/>
      <c r="L2" s="4087"/>
      <c r="M2" s="4088"/>
      <c r="N2" s="4084"/>
    </row>
    <row r="3" spans="2:14" ht="10" customHeight="1">
      <c r="B3" s="4089"/>
      <c r="C3" s="4090"/>
      <c r="D3" s="4090"/>
      <c r="E3" s="4090"/>
      <c r="F3" s="4090"/>
      <c r="G3" s="4090"/>
      <c r="H3" s="4090"/>
      <c r="I3" s="4090"/>
      <c r="J3" s="4090"/>
      <c r="K3" s="4090"/>
      <c r="L3" s="4090"/>
      <c r="M3" s="4091"/>
      <c r="N3" s="4084"/>
    </row>
    <row r="4" spans="2:14" ht="10" customHeight="1">
      <c r="B4" s="4089"/>
      <c r="C4" s="4090"/>
      <c r="D4" s="4090"/>
      <c r="E4" s="4090"/>
      <c r="F4" s="4090"/>
      <c r="G4" s="4090"/>
      <c r="H4" s="4090"/>
      <c r="I4" s="4090"/>
      <c r="J4" s="4090"/>
      <c r="K4" s="4090"/>
      <c r="L4" s="4090"/>
      <c r="M4" s="4091"/>
      <c r="N4" s="4084"/>
    </row>
    <row r="5" spans="2:14" ht="10" customHeight="1">
      <c r="B5" s="4089"/>
      <c r="C5" s="4090"/>
      <c r="D5" s="4090"/>
      <c r="E5" s="4090"/>
      <c r="F5" s="4090"/>
      <c r="G5" s="4090"/>
      <c r="H5" s="4090"/>
      <c r="I5" s="4090"/>
      <c r="J5" s="4090"/>
      <c r="K5" s="4090"/>
      <c r="L5" s="4090"/>
      <c r="M5" s="4091"/>
      <c r="N5" s="4084"/>
    </row>
    <row r="6" spans="2:14" ht="10" customHeight="1">
      <c r="B6" s="4089"/>
      <c r="C6" s="4092" t="s">
        <v>2809</v>
      </c>
      <c r="D6" s="4087"/>
      <c r="E6" s="4087"/>
      <c r="F6" s="4087"/>
      <c r="G6" s="4087"/>
      <c r="H6" s="4092" t="s">
        <v>2810</v>
      </c>
      <c r="I6" s="4087"/>
      <c r="J6" s="4087"/>
      <c r="K6" s="4087"/>
      <c r="L6" s="4087"/>
      <c r="M6" s="4091"/>
      <c r="N6" s="4084"/>
    </row>
    <row r="7" spans="2:14" ht="10" customHeight="1">
      <c r="B7" s="4089"/>
      <c r="C7" s="4092" t="s">
        <v>2811</v>
      </c>
      <c r="D7" s="4087"/>
      <c r="E7" s="4087"/>
      <c r="F7" s="4087"/>
      <c r="G7" s="4087"/>
      <c r="H7" s="4092" t="s">
        <v>2812</v>
      </c>
      <c r="I7" s="4087"/>
      <c r="J7" s="4087"/>
      <c r="K7" s="4087"/>
      <c r="L7" s="4087"/>
      <c r="M7" s="4091"/>
      <c r="N7" s="4084"/>
    </row>
    <row r="8" spans="2:14" ht="10" customHeight="1">
      <c r="B8" s="4089"/>
      <c r="C8" s="4092" t="s">
        <v>2813</v>
      </c>
      <c r="D8" s="4087"/>
      <c r="E8" s="4087"/>
      <c r="F8" s="4087"/>
      <c r="G8" s="4087"/>
      <c r="H8" s="4093"/>
      <c r="I8" s="4087"/>
      <c r="J8" s="4087"/>
      <c r="K8" s="4087"/>
      <c r="L8" s="4087"/>
      <c r="M8" s="4091"/>
      <c r="N8" s="4084"/>
    </row>
    <row r="9" spans="2:14" ht="10" customHeight="1">
      <c r="B9" s="4089"/>
      <c r="C9" s="4092" t="s">
        <v>2814</v>
      </c>
      <c r="D9" s="4087"/>
      <c r="E9" s="4087"/>
      <c r="F9" s="4087"/>
      <c r="G9" s="4087"/>
      <c r="H9" s="4092" t="s">
        <v>2815</v>
      </c>
      <c r="I9" s="4087"/>
      <c r="J9" s="4087"/>
      <c r="K9" s="4087"/>
      <c r="L9" s="4087"/>
      <c r="M9" s="4091"/>
      <c r="N9" s="4084"/>
    </row>
    <row r="10" spans="2:14" ht="10" customHeight="1">
      <c r="B10" s="4089"/>
      <c r="C10" s="4092" t="s">
        <v>2816</v>
      </c>
      <c r="D10" s="4087"/>
      <c r="E10" s="4087"/>
      <c r="F10" s="4087"/>
      <c r="G10" s="4087"/>
      <c r="H10" s="4093"/>
      <c r="I10" s="4087"/>
      <c r="J10" s="4087"/>
      <c r="K10" s="4087"/>
      <c r="L10" s="4087"/>
      <c r="M10" s="4091"/>
      <c r="N10" s="4084"/>
    </row>
    <row r="11" spans="2:14" ht="10" customHeight="1">
      <c r="B11" s="4089"/>
      <c r="C11" s="4092" t="s">
        <v>2817</v>
      </c>
      <c r="D11" s="4087"/>
      <c r="E11" s="4087"/>
      <c r="F11" s="4087"/>
      <c r="G11" s="4087"/>
      <c r="H11" s="4092" t="s">
        <v>2818</v>
      </c>
      <c r="I11" s="4087"/>
      <c r="J11" s="4087"/>
      <c r="K11" s="4087"/>
      <c r="L11" s="4087"/>
      <c r="M11" s="4091"/>
      <c r="N11" s="4084"/>
    </row>
    <row r="12" spans="2:14" ht="10" customHeight="1">
      <c r="B12" s="4089"/>
      <c r="C12" s="4092" t="s">
        <v>2819</v>
      </c>
      <c r="D12" s="4087"/>
      <c r="E12" s="4087"/>
      <c r="F12" s="4087"/>
      <c r="G12" s="4087"/>
      <c r="H12" s="4092"/>
      <c r="I12" s="4087"/>
      <c r="J12" s="4087"/>
      <c r="K12" s="4087"/>
      <c r="L12" s="4087"/>
      <c r="M12" s="4091"/>
      <c r="N12" s="4084"/>
    </row>
    <row r="13" spans="2:14" ht="10" customHeight="1">
      <c r="B13" s="4089"/>
      <c r="C13" s="4092"/>
      <c r="D13" s="4087"/>
      <c r="E13" s="4087"/>
      <c r="F13" s="4087"/>
      <c r="G13" s="4087"/>
      <c r="H13" s="4092" t="s">
        <v>2820</v>
      </c>
      <c r="I13" s="4087"/>
      <c r="J13" s="4087"/>
      <c r="K13" s="4087"/>
      <c r="L13" s="4087"/>
      <c r="M13" s="4091"/>
      <c r="N13" s="4084"/>
    </row>
    <row r="14" spans="2:14" ht="10" customHeight="1">
      <c r="B14" s="4094"/>
      <c r="C14" s="4092" t="s">
        <v>2821</v>
      </c>
      <c r="D14" s="4087"/>
      <c r="E14" s="4087"/>
      <c r="F14" s="4087"/>
      <c r="G14" s="4087"/>
      <c r="H14" s="4092"/>
      <c r="I14" s="4087"/>
      <c r="J14" s="4087"/>
      <c r="K14" s="4087"/>
      <c r="L14" s="4087"/>
      <c r="M14" s="4091"/>
      <c r="N14" s="4084"/>
    </row>
    <row r="15" spans="2:14" ht="10" customHeight="1">
      <c r="B15" s="4094"/>
      <c r="C15" s="4092"/>
      <c r="D15" s="4087"/>
      <c r="E15" s="4087"/>
      <c r="F15" s="4087"/>
      <c r="G15" s="4087"/>
      <c r="H15" s="4092" t="s">
        <v>2822</v>
      </c>
      <c r="I15" s="4087"/>
      <c r="J15" s="4087"/>
      <c r="K15" s="4087"/>
      <c r="L15" s="4087"/>
      <c r="M15" s="4091"/>
      <c r="N15" s="4084"/>
    </row>
    <row r="16" spans="2:14" ht="10" customHeight="1">
      <c r="B16" s="4094"/>
      <c r="C16" s="4092" t="s">
        <v>2823</v>
      </c>
      <c r="D16" s="4095"/>
      <c r="E16" s="4087"/>
      <c r="F16" s="4087"/>
      <c r="G16" s="4087"/>
      <c r="H16" s="4092" t="s">
        <v>2824</v>
      </c>
      <c r="I16" s="4093"/>
      <c r="J16" s="4093"/>
      <c r="K16" s="4093"/>
      <c r="L16" s="4087"/>
      <c r="M16" s="4091"/>
      <c r="N16" s="4084"/>
    </row>
    <row r="17" spans="2:15" ht="10" customHeight="1">
      <c r="B17" s="4094"/>
      <c r="C17" s="4092"/>
      <c r="D17" s="4095"/>
      <c r="E17" s="4087"/>
      <c r="F17" s="4087"/>
      <c r="G17" s="4087"/>
      <c r="H17" s="4092"/>
      <c r="I17" s="4095"/>
      <c r="J17" s="4095"/>
      <c r="K17" s="4095"/>
      <c r="L17" s="4095"/>
      <c r="M17" s="4091"/>
      <c r="N17" s="4096"/>
    </row>
    <row r="18" spans="2:15" ht="10" customHeight="1">
      <c r="B18" s="4094"/>
      <c r="C18" s="4092" t="s">
        <v>2825</v>
      </c>
      <c r="D18" s="4095"/>
      <c r="E18" s="4087"/>
      <c r="F18" s="4087"/>
      <c r="G18" s="4095"/>
      <c r="H18" s="4092" t="s">
        <v>2826</v>
      </c>
      <c r="I18" s="4093"/>
      <c r="J18" s="4093"/>
      <c r="K18" s="4093"/>
      <c r="L18" s="4093"/>
      <c r="M18" s="4091"/>
    </row>
    <row r="19" spans="2:15" ht="10" customHeight="1">
      <c r="B19" s="4094"/>
      <c r="C19" s="4092" t="s">
        <v>2827</v>
      </c>
      <c r="D19" s="4095"/>
      <c r="E19" s="4087"/>
      <c r="F19" s="4087"/>
      <c r="G19" s="4095"/>
      <c r="H19" s="4092" t="s">
        <v>2828</v>
      </c>
      <c r="I19" s="4095"/>
      <c r="J19" s="4095"/>
      <c r="K19" s="4095"/>
      <c r="L19" s="4095"/>
      <c r="M19" s="4091"/>
      <c r="N19" s="4097"/>
      <c r="O19" s="4097"/>
    </row>
    <row r="20" spans="2:15" ht="10" customHeight="1">
      <c r="B20" s="4094"/>
      <c r="C20" s="4092"/>
      <c r="D20" s="4095"/>
      <c r="E20" s="4087"/>
      <c r="F20" s="4087"/>
      <c r="G20" s="4095"/>
      <c r="H20" s="4092" t="s">
        <v>2829</v>
      </c>
      <c r="I20" s="4095"/>
      <c r="J20" s="4095"/>
      <c r="K20" s="4095"/>
      <c r="L20" s="4095"/>
      <c r="M20" s="4091"/>
      <c r="N20" s="4097"/>
      <c r="O20" s="4097"/>
    </row>
    <row r="21" spans="2:15" ht="10" customHeight="1">
      <c r="B21" s="4094"/>
      <c r="C21" s="4092" t="s">
        <v>2830</v>
      </c>
      <c r="D21" s="4095"/>
      <c r="E21" s="4087"/>
      <c r="F21" s="4087"/>
      <c r="G21" s="4095"/>
      <c r="H21" s="4093"/>
      <c r="I21" s="4095"/>
      <c r="J21" s="4095"/>
      <c r="K21" s="4095"/>
      <c r="L21" s="4095"/>
      <c r="M21" s="4091"/>
      <c r="N21" s="4097"/>
      <c r="O21" s="4097"/>
    </row>
    <row r="22" spans="2:15" ht="10" customHeight="1">
      <c r="B22" s="4094"/>
      <c r="C22" s="4092" t="s">
        <v>2831</v>
      </c>
      <c r="D22" s="4095"/>
      <c r="E22" s="4087"/>
      <c r="F22" s="4087"/>
      <c r="G22" s="4095"/>
      <c r="H22" s="4092" t="s">
        <v>2832</v>
      </c>
      <c r="I22" s="4095"/>
      <c r="J22" s="4095"/>
      <c r="K22" s="4095"/>
      <c r="L22" s="4095"/>
      <c r="M22" s="4091"/>
      <c r="N22" s="4097"/>
      <c r="O22" s="4097"/>
    </row>
    <row r="23" spans="2:15" ht="10" customHeight="1">
      <c r="B23" s="4094"/>
      <c r="C23" s="4092" t="s">
        <v>2833</v>
      </c>
      <c r="D23" s="4095"/>
      <c r="E23" s="4087"/>
      <c r="F23" s="4087"/>
      <c r="G23" s="4095"/>
      <c r="H23" s="4092" t="s">
        <v>2834</v>
      </c>
      <c r="I23" s="4095"/>
      <c r="J23" s="4095"/>
      <c r="K23" s="4095"/>
      <c r="L23" s="4095"/>
      <c r="M23" s="4091"/>
      <c r="N23" s="4097"/>
      <c r="O23" s="4097"/>
    </row>
    <row r="24" spans="2:15" ht="10" customHeight="1">
      <c r="B24" s="4094"/>
      <c r="C24" s="4093"/>
      <c r="D24" s="4093"/>
      <c r="E24" s="4093"/>
      <c r="F24" s="4093"/>
      <c r="G24" s="4093"/>
      <c r="H24" s="4098" t="s">
        <v>2835</v>
      </c>
      <c r="I24" s="4095"/>
      <c r="J24" s="4095"/>
      <c r="K24" s="4095"/>
      <c r="L24" s="4095"/>
      <c r="M24" s="4091"/>
      <c r="N24" s="4097"/>
      <c r="O24" s="4097"/>
    </row>
    <row r="25" spans="2:15" ht="10" customHeight="1">
      <c r="B25" s="4094"/>
      <c r="C25" s="4092"/>
      <c r="D25" s="4095"/>
      <c r="E25" s="4087"/>
      <c r="F25" s="4087"/>
      <c r="G25" s="4095"/>
      <c r="H25" s="4092" t="s">
        <v>2836</v>
      </c>
      <c r="I25" s="4095"/>
      <c r="J25" s="4095"/>
      <c r="K25" s="4095"/>
      <c r="L25" s="4095"/>
      <c r="M25" s="4091"/>
      <c r="N25" s="4097"/>
      <c r="O25" s="4097"/>
    </row>
    <row r="26" spans="2:15" ht="10" customHeight="1">
      <c r="B26" s="4094"/>
      <c r="C26" s="4092" t="s">
        <v>2837</v>
      </c>
      <c r="D26" s="4095"/>
      <c r="E26" s="4087"/>
      <c r="F26" s="4087"/>
      <c r="G26" s="4095"/>
      <c r="H26" s="4092" t="s">
        <v>2838</v>
      </c>
      <c r="I26" s="4095"/>
      <c r="J26" s="4095"/>
      <c r="K26" s="4095"/>
      <c r="L26" s="4095"/>
      <c r="M26" s="4091"/>
      <c r="N26" s="4097"/>
      <c r="O26" s="4097"/>
    </row>
    <row r="27" spans="2:15" ht="10" customHeight="1">
      <c r="B27" s="4094"/>
      <c r="C27" s="4092" t="s">
        <v>2839</v>
      </c>
      <c r="D27" s="4095"/>
      <c r="E27" s="4087"/>
      <c r="F27" s="4087"/>
      <c r="G27" s="4095"/>
      <c r="H27" s="4092" t="s">
        <v>2840</v>
      </c>
      <c r="I27" s="4095"/>
      <c r="J27" s="4095"/>
      <c r="K27" s="4095"/>
      <c r="L27" s="4095"/>
      <c r="M27" s="4091"/>
      <c r="N27" s="4097"/>
      <c r="O27" s="4097"/>
    </row>
    <row r="28" spans="2:15" ht="10" customHeight="1">
      <c r="B28" s="4094"/>
      <c r="C28" s="4092"/>
      <c r="D28" s="4095"/>
      <c r="E28" s="4087"/>
      <c r="F28" s="4087"/>
      <c r="G28" s="4095"/>
      <c r="H28" s="4093"/>
      <c r="I28" s="4095"/>
      <c r="J28" s="4095"/>
      <c r="K28" s="4095"/>
      <c r="L28" s="4095"/>
      <c r="M28" s="4091"/>
      <c r="N28" s="4097"/>
      <c r="O28" s="4097"/>
    </row>
    <row r="29" spans="2:15" ht="10" customHeight="1">
      <c r="B29" s="4094"/>
      <c r="C29" s="4092" t="s">
        <v>2841</v>
      </c>
      <c r="D29" s="4095"/>
      <c r="E29" s="4087"/>
      <c r="F29" s="4087"/>
      <c r="G29" s="4095"/>
      <c r="H29" s="4092" t="s">
        <v>2842</v>
      </c>
      <c r="I29" s="4095"/>
      <c r="J29" s="4095"/>
      <c r="K29" s="4095"/>
      <c r="L29" s="4095"/>
      <c r="M29" s="4091"/>
      <c r="N29" s="4097"/>
      <c r="O29" s="4097"/>
    </row>
    <row r="30" spans="2:15" ht="10" customHeight="1">
      <c r="B30" s="4094"/>
      <c r="C30" s="4092" t="s">
        <v>2843</v>
      </c>
      <c r="D30" s="4095"/>
      <c r="E30" s="4087"/>
      <c r="F30" s="4087"/>
      <c r="G30" s="4095"/>
      <c r="H30" s="4092" t="s">
        <v>2844</v>
      </c>
      <c r="I30" s="4095"/>
      <c r="J30" s="4095"/>
      <c r="K30" s="4095"/>
      <c r="L30" s="4095"/>
      <c r="M30" s="4091"/>
      <c r="N30" s="4097"/>
      <c r="O30" s="4097"/>
    </row>
    <row r="31" spans="2:15" ht="10" customHeight="1">
      <c r="B31" s="4094"/>
      <c r="C31" s="4092" t="s">
        <v>2845</v>
      </c>
      <c r="D31" s="4095"/>
      <c r="E31" s="4087"/>
      <c r="F31" s="4087"/>
      <c r="G31" s="4095"/>
      <c r="H31" s="4092" t="s">
        <v>2846</v>
      </c>
      <c r="I31" s="4095"/>
      <c r="J31" s="4095"/>
      <c r="K31" s="4095"/>
      <c r="L31" s="4095"/>
      <c r="M31" s="4091"/>
      <c r="N31" s="4097"/>
      <c r="O31" s="4097"/>
    </row>
    <row r="32" spans="2:15" ht="10" customHeight="1">
      <c r="B32" s="4094"/>
      <c r="C32" s="4092" t="s">
        <v>2847</v>
      </c>
      <c r="D32" s="4095"/>
      <c r="E32" s="4087"/>
      <c r="F32" s="4087"/>
      <c r="G32" s="4095"/>
      <c r="H32" s="4093"/>
      <c r="I32" s="4095"/>
      <c r="J32" s="4095"/>
      <c r="K32" s="4095"/>
      <c r="L32" s="4095"/>
      <c r="M32" s="4091"/>
      <c r="N32" s="4097"/>
      <c r="O32" s="4097"/>
    </row>
    <row r="33" spans="2:15" ht="10" customHeight="1">
      <c r="B33" s="4094"/>
      <c r="C33" s="4092" t="s">
        <v>2848</v>
      </c>
      <c r="D33" s="4095"/>
      <c r="E33" s="4087"/>
      <c r="F33" s="4087"/>
      <c r="G33" s="4095"/>
      <c r="H33" s="4092" t="s">
        <v>2849</v>
      </c>
      <c r="I33" s="4095"/>
      <c r="J33" s="4095"/>
      <c r="K33" s="4095"/>
      <c r="L33" s="4095"/>
      <c r="M33" s="4091"/>
      <c r="N33" s="4097"/>
      <c r="O33" s="4097"/>
    </row>
    <row r="34" spans="2:15" ht="10" customHeight="1">
      <c r="B34" s="4094"/>
      <c r="C34" s="4092" t="s">
        <v>2850</v>
      </c>
      <c r="D34" s="4095"/>
      <c r="E34" s="4087"/>
      <c r="F34" s="4087"/>
      <c r="G34" s="4095"/>
      <c r="H34" s="4092" t="s">
        <v>2851</v>
      </c>
      <c r="I34" s="4095"/>
      <c r="J34" s="4095"/>
      <c r="K34" s="4095"/>
      <c r="L34" s="4095"/>
      <c r="M34" s="4091"/>
      <c r="N34" s="4097"/>
      <c r="O34" s="4097"/>
    </row>
    <row r="35" spans="2:15" ht="10" customHeight="1">
      <c r="B35" s="4094"/>
      <c r="C35" s="4092" t="s">
        <v>2852</v>
      </c>
      <c r="D35" s="4095"/>
      <c r="E35" s="4087"/>
      <c r="F35" s="4087"/>
      <c r="G35" s="4095"/>
      <c r="H35" s="4092" t="s">
        <v>2853</v>
      </c>
      <c r="I35" s="4095"/>
      <c r="J35" s="4095"/>
      <c r="K35" s="4095"/>
      <c r="L35" s="4095"/>
      <c r="M35" s="4091"/>
      <c r="N35" s="4097"/>
      <c r="O35" s="4097"/>
    </row>
    <row r="36" spans="2:15" ht="10" customHeight="1">
      <c r="B36" s="4094"/>
      <c r="C36" s="4092" t="s">
        <v>2854</v>
      </c>
      <c r="D36" s="4095"/>
      <c r="E36" s="4087"/>
      <c r="F36" s="4087"/>
      <c r="G36" s="4095"/>
      <c r="H36" s="4099"/>
      <c r="I36" s="4093"/>
      <c r="J36" s="4093"/>
      <c r="K36" s="4093"/>
      <c r="L36" s="4093"/>
      <c r="M36" s="4100"/>
      <c r="N36" s="4097"/>
      <c r="O36" s="4097"/>
    </row>
    <row r="37" spans="2:15" ht="10" customHeight="1">
      <c r="B37" s="4094"/>
      <c r="C37" s="4092" t="s">
        <v>2855</v>
      </c>
      <c r="D37" s="4095"/>
      <c r="E37" s="4087"/>
      <c r="F37" s="4087"/>
      <c r="G37" s="4095"/>
      <c r="H37" s="4099"/>
      <c r="I37" s="4095"/>
      <c r="J37" s="4095"/>
      <c r="K37" s="4095"/>
      <c r="L37" s="4095"/>
      <c r="M37" s="4091"/>
      <c r="N37" s="4097"/>
      <c r="O37" s="4097"/>
    </row>
    <row r="38" spans="2:15" ht="10" customHeight="1">
      <c r="B38" s="4094"/>
      <c r="C38" s="4092" t="s">
        <v>2856</v>
      </c>
      <c r="D38" s="4095"/>
      <c r="E38" s="4087"/>
      <c r="F38" s="4087"/>
      <c r="G38" s="4095"/>
      <c r="H38" s="4099"/>
      <c r="I38" s="4095"/>
      <c r="J38" s="4095"/>
      <c r="K38" s="4095"/>
      <c r="L38" s="4095"/>
      <c r="M38" s="4091"/>
      <c r="N38" s="4097"/>
      <c r="O38" s="4097"/>
    </row>
    <row r="39" spans="2:15" ht="10" customHeight="1">
      <c r="B39" s="4094"/>
      <c r="C39" s="4092"/>
      <c r="D39" s="4095"/>
      <c r="E39" s="4087"/>
      <c r="F39" s="4087"/>
      <c r="G39" s="4095"/>
      <c r="H39" s="4099"/>
      <c r="I39" s="4095"/>
      <c r="J39" s="4095"/>
      <c r="K39" s="4095"/>
      <c r="L39" s="4095"/>
      <c r="M39" s="4091"/>
      <c r="N39" s="4097"/>
      <c r="O39" s="4097"/>
    </row>
    <row r="40" spans="2:15" ht="10" customHeight="1">
      <c r="B40" s="4094"/>
      <c r="C40" s="4092" t="s">
        <v>2857</v>
      </c>
      <c r="D40" s="4095"/>
      <c r="E40" s="4087"/>
      <c r="F40" s="4087"/>
      <c r="G40" s="4095"/>
      <c r="H40" s="4099"/>
      <c r="I40" s="4093"/>
      <c r="J40" s="4093"/>
      <c r="K40" s="4093"/>
      <c r="L40" s="4093"/>
      <c r="M40" s="4100"/>
      <c r="N40" s="4097"/>
      <c r="O40" s="4097"/>
    </row>
    <row r="41" spans="2:15" ht="10" customHeight="1">
      <c r="B41" s="4094"/>
      <c r="C41" s="4092" t="s">
        <v>2858</v>
      </c>
      <c r="D41" s="4095"/>
      <c r="E41" s="4087"/>
      <c r="F41" s="4087"/>
      <c r="G41" s="4095"/>
      <c r="H41" s="4099"/>
      <c r="I41" s="4095"/>
      <c r="J41" s="4095"/>
      <c r="K41" s="4095"/>
      <c r="L41" s="4095"/>
      <c r="M41" s="4091"/>
      <c r="N41" s="4097"/>
      <c r="O41" s="4097"/>
    </row>
    <row r="42" spans="2:15" ht="10" customHeight="1">
      <c r="B42" s="4094"/>
      <c r="C42" s="4092" t="s">
        <v>2859</v>
      </c>
      <c r="D42" s="4095"/>
      <c r="E42" s="4087"/>
      <c r="F42" s="4087"/>
      <c r="G42" s="4095"/>
      <c r="H42" s="4099"/>
      <c r="I42" s="4095"/>
      <c r="J42" s="4095"/>
      <c r="K42" s="4095"/>
      <c r="L42" s="4095"/>
      <c r="M42" s="4091"/>
      <c r="N42" s="4097"/>
      <c r="O42" s="4097"/>
    </row>
    <row r="43" spans="2:15" ht="10" customHeight="1">
      <c r="B43" s="4089"/>
      <c r="C43" s="4092" t="s">
        <v>2860</v>
      </c>
      <c r="D43" s="4095"/>
      <c r="E43" s="4087"/>
      <c r="F43" s="4087"/>
      <c r="G43" s="4095"/>
      <c r="H43" s="4099"/>
      <c r="I43" s="4095"/>
      <c r="J43" s="4095"/>
      <c r="K43" s="4095"/>
      <c r="L43" s="4095"/>
      <c r="M43" s="4091"/>
      <c r="N43" s="4097"/>
      <c r="O43" s="4097"/>
    </row>
    <row r="44" spans="2:15" ht="10" customHeight="1">
      <c r="B44" s="4089"/>
      <c r="C44" s="4092" t="s">
        <v>2861</v>
      </c>
      <c r="D44" s="4095"/>
      <c r="E44" s="4087"/>
      <c r="F44" s="4087"/>
      <c r="G44" s="4095"/>
      <c r="H44" s="4087"/>
      <c r="I44" s="4095"/>
      <c r="J44" s="4095"/>
      <c r="K44" s="4095"/>
      <c r="L44" s="4095"/>
      <c r="M44" s="4091"/>
      <c r="N44" s="4097"/>
      <c r="O44" s="4097"/>
    </row>
    <row r="45" spans="2:15" ht="10" customHeight="1">
      <c r="B45" s="4089"/>
      <c r="C45" s="4092" t="s">
        <v>2862</v>
      </c>
      <c r="D45" s="4095"/>
      <c r="E45" s="4087"/>
      <c r="F45" s="4087"/>
      <c r="G45" s="4095"/>
      <c r="H45" s="4087"/>
      <c r="I45" s="4095"/>
      <c r="J45" s="4095"/>
      <c r="K45" s="4095"/>
      <c r="L45" s="4095"/>
      <c r="M45" s="4091"/>
      <c r="N45" s="4097"/>
      <c r="O45" s="4097"/>
    </row>
    <row r="46" spans="2:15" ht="10" customHeight="1">
      <c r="B46" s="4089"/>
      <c r="C46" s="4092" t="s">
        <v>2863</v>
      </c>
      <c r="D46" s="4095"/>
      <c r="E46" s="4087"/>
      <c r="F46" s="4087"/>
      <c r="G46" s="4095"/>
      <c r="H46" s="4087"/>
      <c r="I46" s="4095"/>
      <c r="J46" s="4095"/>
      <c r="K46" s="4095"/>
      <c r="L46" s="4095"/>
      <c r="M46" s="4091"/>
      <c r="N46" s="4097"/>
      <c r="O46" s="4097"/>
    </row>
    <row r="47" spans="2:15" ht="10" customHeight="1">
      <c r="B47" s="4089"/>
      <c r="C47" s="4092" t="s">
        <v>2864</v>
      </c>
      <c r="D47" s="4095"/>
      <c r="E47" s="4087"/>
      <c r="F47" s="4087"/>
      <c r="G47" s="4095"/>
      <c r="H47" s="4087"/>
      <c r="I47" s="4095"/>
      <c r="J47" s="4095"/>
      <c r="K47" s="4095"/>
      <c r="L47" s="4095"/>
      <c r="M47" s="4091"/>
      <c r="N47" s="4097"/>
      <c r="O47" s="4097"/>
    </row>
    <row r="48" spans="2:15" ht="10" customHeight="1">
      <c r="B48" s="4089"/>
      <c r="C48" s="4092" t="s">
        <v>2865</v>
      </c>
      <c r="D48" s="4095"/>
      <c r="E48" s="4087"/>
      <c r="F48" s="4087"/>
      <c r="G48" s="4095"/>
      <c r="H48" s="4087"/>
      <c r="I48" s="4095"/>
      <c r="J48" s="4095"/>
      <c r="K48" s="4095"/>
      <c r="L48" s="4095"/>
      <c r="M48" s="4091"/>
      <c r="O48" s="4097"/>
    </row>
    <row r="49" spans="2:17" ht="10" customHeight="1">
      <c r="B49" s="4089"/>
      <c r="C49" s="4092" t="s">
        <v>2866</v>
      </c>
      <c r="D49" s="4095"/>
      <c r="E49" s="4090"/>
      <c r="F49" s="4090"/>
      <c r="G49" s="4095"/>
      <c r="H49" s="4090"/>
      <c r="I49" s="4095"/>
      <c r="J49" s="4095"/>
      <c r="K49" s="4095"/>
      <c r="L49" s="4095"/>
      <c r="M49" s="4091"/>
      <c r="O49" s="4097"/>
    </row>
    <row r="50" spans="2:17" ht="10" customHeight="1">
      <c r="B50" s="4089"/>
      <c r="C50" s="4092"/>
      <c r="D50" s="4095"/>
      <c r="E50" s="4090"/>
      <c r="F50" s="4090"/>
      <c r="G50" s="4095"/>
      <c r="H50" s="4090"/>
      <c r="I50" s="4095"/>
      <c r="J50" s="4095"/>
      <c r="K50" s="4095"/>
      <c r="L50" s="4095"/>
      <c r="M50" s="4091"/>
      <c r="O50" s="4097"/>
    </row>
    <row r="51" spans="2:17" ht="10" customHeight="1">
      <c r="B51" s="4089"/>
      <c r="C51" s="4092"/>
      <c r="D51" s="4095"/>
      <c r="E51" s="4090"/>
      <c r="F51" s="4090"/>
      <c r="G51" s="4095"/>
      <c r="H51" s="4090"/>
      <c r="I51" s="4095"/>
      <c r="J51" s="4095"/>
      <c r="K51" s="4095"/>
      <c r="L51" s="4095"/>
      <c r="M51" s="4091"/>
      <c r="O51" s="4097"/>
    </row>
    <row r="52" spans="2:17" ht="10" customHeight="1">
      <c r="B52" s="4089"/>
      <c r="C52" s="4092"/>
      <c r="D52" s="4095"/>
      <c r="E52" s="4090"/>
      <c r="F52" s="4090"/>
      <c r="G52" s="4095"/>
      <c r="H52" s="4090"/>
      <c r="I52" s="4095"/>
      <c r="J52" s="4095"/>
      <c r="K52" s="4095"/>
      <c r="L52" s="4095"/>
      <c r="M52" s="4091"/>
      <c r="O52" s="4097"/>
    </row>
    <row r="53" spans="2:17" ht="9.65" customHeight="1">
      <c r="B53" s="4089"/>
      <c r="C53" s="4090"/>
      <c r="D53" s="4095"/>
      <c r="E53" s="4090"/>
      <c r="F53" s="4090"/>
      <c r="G53" s="4095"/>
      <c r="H53" s="4090"/>
      <c r="I53" s="4095"/>
      <c r="J53" s="4095"/>
      <c r="K53" s="4095"/>
      <c r="L53" s="4095"/>
      <c r="M53" s="4091"/>
      <c r="O53" s="4097"/>
    </row>
    <row r="54" spans="2:17" ht="10" customHeight="1" thickBot="1">
      <c r="B54" s="4101"/>
      <c r="C54" s="4102"/>
      <c r="D54" s="4103"/>
      <c r="E54" s="4102"/>
      <c r="F54" s="4102"/>
      <c r="G54" s="4102"/>
      <c r="H54" s="4103"/>
      <c r="I54" s="4102"/>
      <c r="J54" s="4102"/>
      <c r="K54" s="4102"/>
      <c r="L54" s="4102"/>
      <c r="M54" s="4104"/>
      <c r="N54" s="4105"/>
      <c r="O54" s="4097"/>
    </row>
    <row r="55" spans="2:17" ht="15.65" customHeight="1">
      <c r="B55" s="4106"/>
      <c r="D55" s="4097"/>
      <c r="H55" s="4097"/>
      <c r="N55" s="4105"/>
      <c r="O55" s="4097"/>
    </row>
    <row r="56" spans="2:17">
      <c r="B56" s="4106"/>
      <c r="D56" s="4097"/>
      <c r="H56" s="4097"/>
      <c r="O56" s="4097"/>
    </row>
    <row r="57" spans="2:17">
      <c r="B57" s="4106"/>
      <c r="D57" s="4097"/>
      <c r="H57" s="4097"/>
      <c r="O57" s="4097"/>
    </row>
    <row r="58" spans="2:17">
      <c r="B58" s="4106"/>
      <c r="D58" s="4097"/>
      <c r="H58" s="4097"/>
      <c r="O58" s="4097"/>
    </row>
    <row r="59" spans="2:17">
      <c r="B59" s="4106"/>
      <c r="D59" s="4097"/>
      <c r="H59" s="4097"/>
      <c r="O59" s="4097"/>
    </row>
    <row r="60" spans="2:17">
      <c r="B60" s="4106"/>
      <c r="D60" s="4097"/>
      <c r="H60" s="4097"/>
      <c r="O60" s="4097"/>
    </row>
    <row r="61" spans="2:17">
      <c r="B61" s="4106"/>
      <c r="D61" s="4097"/>
      <c r="H61" s="4097"/>
      <c r="O61" s="4097"/>
    </row>
    <row r="62" spans="2:17">
      <c r="B62" s="4106"/>
      <c r="D62" s="4097"/>
      <c r="H62" s="4097"/>
      <c r="O62" s="4097"/>
    </row>
    <row r="63" spans="2:17">
      <c r="B63" s="4106"/>
      <c r="D63" s="4097"/>
      <c r="H63" s="4097"/>
      <c r="O63" s="4097"/>
      <c r="P63" s="4107"/>
      <c r="Q63" s="4107"/>
    </row>
    <row r="64" spans="2:17">
      <c r="B64" s="4106"/>
      <c r="D64" s="4097"/>
      <c r="H64" s="4097"/>
      <c r="O64" s="4097"/>
      <c r="Q64" s="4107"/>
    </row>
    <row r="65" spans="2:17">
      <c r="B65" s="4106"/>
      <c r="D65" s="4097"/>
      <c r="H65" s="4097"/>
      <c r="O65" s="4097"/>
      <c r="Q65" s="4107"/>
    </row>
    <row r="66" spans="2:17">
      <c r="B66" s="4106"/>
      <c r="D66" s="4097"/>
      <c r="H66" s="4097"/>
      <c r="O66" s="4097"/>
      <c r="Q66" s="4107"/>
    </row>
    <row r="67" spans="2:17">
      <c r="B67" s="4106"/>
      <c r="D67" s="4097"/>
      <c r="H67" s="4097"/>
      <c r="O67" s="4097"/>
      <c r="P67" s="4107"/>
      <c r="Q67" s="4107"/>
    </row>
    <row r="68" spans="2:17">
      <c r="B68" s="4106"/>
      <c r="D68" s="4097"/>
      <c r="H68" s="4097"/>
      <c r="O68" s="4097"/>
      <c r="Q68" s="4107"/>
    </row>
    <row r="69" spans="2:17">
      <c r="B69" s="4106"/>
      <c r="D69" s="4097"/>
      <c r="H69" s="4097"/>
      <c r="O69" s="4097"/>
      <c r="Q69" s="4107"/>
    </row>
    <row r="70" spans="2:17">
      <c r="B70" s="4106"/>
      <c r="D70" s="4097"/>
      <c r="H70" s="4097"/>
      <c r="O70" s="4097"/>
      <c r="Q70" s="4107"/>
    </row>
    <row r="71" spans="2:17">
      <c r="B71" s="4106"/>
      <c r="D71" s="4097"/>
      <c r="H71" s="4097"/>
      <c r="O71" s="4097"/>
      <c r="Q71" s="4107"/>
    </row>
    <row r="72" spans="2:17">
      <c r="B72" s="4106"/>
      <c r="D72" s="4097"/>
      <c r="H72" s="4097"/>
      <c r="O72" s="4097"/>
      <c r="P72" s="4107"/>
      <c r="Q72" s="4107"/>
    </row>
    <row r="73" spans="2:17">
      <c r="B73" s="4106"/>
      <c r="D73" s="4097"/>
      <c r="H73" s="4097"/>
      <c r="O73" s="4097"/>
      <c r="Q73" s="4107"/>
    </row>
    <row r="74" spans="2:17">
      <c r="B74" s="4106"/>
      <c r="D74" s="4097"/>
      <c r="H74" s="4097"/>
      <c r="O74" s="4097"/>
      <c r="P74" s="4107"/>
      <c r="Q74" s="4107"/>
    </row>
    <row r="75" spans="2:17">
      <c r="B75" s="4106"/>
      <c r="D75" s="4097"/>
      <c r="H75" s="4097"/>
      <c r="O75" s="4097"/>
      <c r="Q75" s="4107"/>
    </row>
    <row r="76" spans="2:17">
      <c r="B76" s="4106"/>
      <c r="D76" s="4097"/>
      <c r="H76" s="4097"/>
      <c r="O76" s="4097"/>
      <c r="P76" s="4107"/>
      <c r="Q76" s="4107"/>
    </row>
    <row r="77" spans="2:17">
      <c r="B77" s="4106"/>
      <c r="D77" s="4097"/>
      <c r="H77" s="4097"/>
      <c r="O77" s="4097"/>
      <c r="Q77" s="4107"/>
    </row>
    <row r="78" spans="2:17">
      <c r="B78" s="4106"/>
      <c r="D78" s="4097"/>
      <c r="H78" s="4097"/>
      <c r="O78" s="4097"/>
    </row>
    <row r="79" spans="2:17">
      <c r="B79" s="4106"/>
      <c r="D79" s="4097"/>
      <c r="H79" s="4097"/>
      <c r="O79" s="4097"/>
    </row>
    <row r="80" spans="2:17">
      <c r="B80" s="4106"/>
      <c r="D80" s="4097"/>
      <c r="H80" s="4097"/>
      <c r="O80" s="4097"/>
      <c r="P80" s="4107"/>
      <c r="Q80" s="4108"/>
    </row>
    <row r="81" spans="2:15">
      <c r="B81" s="4106"/>
      <c r="D81" s="4097"/>
      <c r="H81" s="4097"/>
      <c r="O81" s="4097"/>
    </row>
    <row r="82" spans="2:15">
      <c r="B82" s="4106"/>
      <c r="D82" s="4097"/>
      <c r="H82" s="4097"/>
      <c r="O82" s="4097"/>
    </row>
    <row r="83" spans="2:15">
      <c r="B83" s="4106"/>
      <c r="D83" s="4097"/>
      <c r="H83" s="4097"/>
      <c r="O83" s="4097"/>
    </row>
    <row r="84" spans="2:15">
      <c r="B84" s="4106"/>
      <c r="O84" s="4097"/>
    </row>
    <row r="85" spans="2:15">
      <c r="B85" s="4106"/>
      <c r="D85" s="4097"/>
      <c r="H85" s="4097"/>
      <c r="O85" s="4097"/>
    </row>
    <row r="86" spans="2:15">
      <c r="B86" s="4106"/>
      <c r="D86" s="4097"/>
      <c r="H86" s="4097"/>
      <c r="O86" s="4097"/>
    </row>
    <row r="87" spans="2:15">
      <c r="B87" s="4106"/>
      <c r="D87" s="4097"/>
      <c r="H87" s="4097"/>
      <c r="O87" s="4097"/>
    </row>
    <row r="88" spans="2:15">
      <c r="B88" s="4106"/>
      <c r="D88" s="4097"/>
      <c r="H88" s="4097"/>
      <c r="O88" s="4097"/>
    </row>
    <row r="89" spans="2:15">
      <c r="B89" s="4106"/>
      <c r="D89" s="4097"/>
      <c r="H89" s="4097"/>
      <c r="O89" s="4097"/>
    </row>
    <row r="90" spans="2:15">
      <c r="B90" s="4106"/>
      <c r="D90" s="4097"/>
      <c r="H90" s="4097"/>
      <c r="O90" s="4097"/>
    </row>
    <row r="91" spans="2:15">
      <c r="B91" s="4106"/>
      <c r="D91" s="4097"/>
      <c r="H91" s="4097"/>
      <c r="O91" s="4097"/>
    </row>
    <row r="92" spans="2:15">
      <c r="B92" s="4106"/>
      <c r="H92" s="4097"/>
      <c r="O92" s="4097"/>
    </row>
    <row r="93" spans="2:15">
      <c r="B93" s="4106"/>
      <c r="H93" s="4097"/>
      <c r="O93" s="4097"/>
    </row>
    <row r="94" spans="2:15">
      <c r="B94" s="4106"/>
      <c r="D94" s="4097"/>
      <c r="H94" s="4097"/>
      <c r="O94" s="4097"/>
    </row>
    <row r="95" spans="2:15">
      <c r="B95" s="4106"/>
      <c r="D95" s="4097"/>
      <c r="H95" s="4097"/>
      <c r="O95" s="4097"/>
    </row>
    <row r="96" spans="2:15">
      <c r="B96" s="4106"/>
      <c r="D96" s="4097"/>
      <c r="H96" s="4097"/>
      <c r="O96" s="4097"/>
    </row>
    <row r="97" spans="2:15">
      <c r="B97" s="4106"/>
      <c r="D97" s="4097"/>
      <c r="H97" s="4097"/>
      <c r="O97" s="4097"/>
    </row>
    <row r="98" spans="2:15">
      <c r="B98" s="4106"/>
      <c r="D98" s="4097"/>
      <c r="H98" s="4097"/>
      <c r="O98" s="4097"/>
    </row>
    <row r="99" spans="2:15">
      <c r="B99" s="4106"/>
      <c r="D99" s="4097"/>
      <c r="H99" s="4097"/>
      <c r="O99" s="4097"/>
    </row>
    <row r="100" spans="2:15">
      <c r="B100" s="4106"/>
      <c r="D100" s="4097"/>
      <c r="H100" s="4097"/>
      <c r="O100" s="4097"/>
    </row>
    <row r="101" spans="2:15">
      <c r="B101" s="4106"/>
      <c r="D101" s="4097"/>
      <c r="H101" s="4097"/>
      <c r="O101" s="4097"/>
    </row>
    <row r="102" spans="2:15">
      <c r="B102" s="4106"/>
      <c r="D102" s="4097"/>
      <c r="H102" s="4097"/>
      <c r="O102" s="4097"/>
    </row>
    <row r="103" spans="2:15">
      <c r="B103" s="4106"/>
      <c r="D103" s="4097"/>
      <c r="H103" s="4097"/>
      <c r="O103" s="4097"/>
    </row>
    <row r="104" spans="2:15">
      <c r="B104" s="4106"/>
      <c r="D104" s="4097"/>
      <c r="H104" s="4097"/>
      <c r="O104" s="4097"/>
    </row>
    <row r="105" spans="2:15">
      <c r="B105" s="4106"/>
      <c r="D105" s="4097"/>
      <c r="H105" s="4097"/>
      <c r="O105" s="4097"/>
    </row>
    <row r="106" spans="2:15">
      <c r="B106" s="4106"/>
      <c r="D106" s="4097"/>
      <c r="H106" s="4097"/>
      <c r="O106" s="4097"/>
    </row>
    <row r="107" spans="2:15">
      <c r="B107" s="4106"/>
      <c r="D107" s="4097"/>
      <c r="H107" s="4097"/>
      <c r="O107" s="4097"/>
    </row>
    <row r="108" spans="2:15">
      <c r="B108" s="4106"/>
      <c r="D108" s="4097"/>
      <c r="H108" s="4097"/>
      <c r="O108" s="4097"/>
    </row>
    <row r="109" spans="2:15">
      <c r="B109" s="4106"/>
      <c r="D109" s="4097"/>
      <c r="H109" s="4097"/>
      <c r="O109" s="4097"/>
    </row>
    <row r="110" spans="2:15">
      <c r="B110" s="4106"/>
      <c r="D110" s="4097"/>
      <c r="H110" s="4097"/>
      <c r="O110" s="4097"/>
    </row>
    <row r="111" spans="2:15">
      <c r="B111" s="4106"/>
      <c r="D111" s="4097"/>
      <c r="H111" s="4097"/>
      <c r="O111" s="4097"/>
    </row>
    <row r="112" spans="2:15">
      <c r="B112" s="4106"/>
      <c r="H112" s="4097"/>
      <c r="O112" s="4097"/>
    </row>
    <row r="113" spans="2:15">
      <c r="B113" s="4106"/>
      <c r="H113" s="4097"/>
      <c r="O113" s="4097"/>
    </row>
    <row r="114" spans="2:15">
      <c r="B114" s="4106"/>
      <c r="D114" s="4097"/>
      <c r="H114" s="4097"/>
      <c r="O114" s="4097"/>
    </row>
    <row r="115" spans="2:15">
      <c r="B115" s="4106"/>
      <c r="D115" s="4097"/>
      <c r="H115" s="4097"/>
      <c r="O115" s="4097"/>
    </row>
    <row r="116" spans="2:15">
      <c r="B116" s="4106"/>
      <c r="D116" s="4097"/>
      <c r="H116" s="4097"/>
      <c r="O116" s="4097"/>
    </row>
    <row r="117" spans="2:15">
      <c r="B117" s="4106"/>
      <c r="D117" s="4097"/>
      <c r="H117" s="4097"/>
      <c r="O117" s="4097"/>
    </row>
    <row r="118" spans="2:15">
      <c r="B118" s="4106"/>
      <c r="D118" s="4097"/>
      <c r="H118" s="4097"/>
      <c r="O118" s="4097"/>
    </row>
    <row r="119" spans="2:15">
      <c r="B119" s="4106"/>
      <c r="D119" s="4097"/>
      <c r="H119" s="4097"/>
      <c r="O119" s="4097"/>
    </row>
    <row r="120" spans="2:15">
      <c r="B120" s="4106"/>
      <c r="D120" s="4097"/>
      <c r="H120" s="4097"/>
      <c r="O120" s="4097"/>
    </row>
    <row r="121" spans="2:15">
      <c r="B121" s="4106"/>
      <c r="D121" s="4097"/>
      <c r="H121" s="4097"/>
      <c r="O121" s="4097"/>
    </row>
    <row r="122" spans="2:15">
      <c r="B122" s="4106"/>
      <c r="D122" s="4097"/>
      <c r="H122" s="4097"/>
      <c r="O122" s="4097"/>
    </row>
    <row r="123" spans="2:15">
      <c r="B123" s="4106"/>
      <c r="D123" s="4097"/>
      <c r="H123" s="4097"/>
      <c r="O123" s="4097"/>
    </row>
    <row r="124" spans="2:15">
      <c r="B124" s="4106"/>
      <c r="D124" s="4097"/>
      <c r="H124" s="4097"/>
      <c r="O124" s="4097"/>
    </row>
    <row r="125" spans="2:15">
      <c r="B125" s="4106"/>
      <c r="H125" s="4097"/>
      <c r="O125" s="4097"/>
    </row>
    <row r="126" spans="2:15">
      <c r="B126" s="4106"/>
      <c r="D126" s="4097"/>
      <c r="H126" s="4097"/>
      <c r="O126" s="4097"/>
    </row>
    <row r="127" spans="2:15">
      <c r="B127" s="4106"/>
      <c r="D127" s="4097"/>
      <c r="H127" s="4097"/>
      <c r="O127" s="4097"/>
    </row>
    <row r="128" spans="2:15">
      <c r="B128" s="4106"/>
      <c r="D128" s="4097"/>
      <c r="H128" s="4097"/>
      <c r="O128" s="4097"/>
    </row>
    <row r="129" spans="2:15">
      <c r="B129" s="4106"/>
      <c r="D129" s="4097"/>
      <c r="H129" s="4097"/>
      <c r="O129" s="4097"/>
    </row>
    <row r="130" spans="2:15">
      <c r="B130" s="4106"/>
      <c r="D130" s="4097"/>
      <c r="H130" s="4097"/>
      <c r="O130" s="4097"/>
    </row>
    <row r="131" spans="2:15">
      <c r="B131" s="4106"/>
      <c r="D131" s="4097"/>
      <c r="H131" s="4097"/>
      <c r="O131" s="4097"/>
    </row>
    <row r="132" spans="2:15">
      <c r="B132" s="4106"/>
      <c r="D132" s="4097"/>
      <c r="H132" s="4097"/>
      <c r="O132" s="4097"/>
    </row>
    <row r="133" spans="2:15">
      <c r="B133" s="4106"/>
      <c r="H133" s="4097"/>
      <c r="O133" s="4097"/>
    </row>
    <row r="134" spans="2:15">
      <c r="B134" s="4106"/>
      <c r="D134" s="4109"/>
      <c r="H134" s="4097"/>
      <c r="O134" s="4097"/>
    </row>
    <row r="135" spans="2:15">
      <c r="B135" s="4106"/>
      <c r="D135" s="4097"/>
      <c r="H135" s="4097"/>
      <c r="O135" s="4097"/>
    </row>
    <row r="136" spans="2:15">
      <c r="B136" s="4106"/>
      <c r="D136" s="4097"/>
      <c r="H136" s="4097"/>
      <c r="O136" s="4097"/>
    </row>
    <row r="137" spans="2:15">
      <c r="B137" s="4106"/>
      <c r="H137" s="4097"/>
      <c r="O137" s="4097"/>
    </row>
    <row r="138" spans="2:15">
      <c r="B138" s="4106"/>
      <c r="H138" s="4097"/>
      <c r="O138" s="4097"/>
    </row>
    <row r="139" spans="2:15">
      <c r="B139" s="4106"/>
      <c r="D139" s="4097"/>
      <c r="H139" s="4097"/>
      <c r="O139" s="4097"/>
    </row>
    <row r="140" spans="2:15">
      <c r="B140" s="4106"/>
      <c r="D140" s="4097"/>
      <c r="H140" s="4097"/>
      <c r="O140" s="4097"/>
    </row>
    <row r="141" spans="2:15">
      <c r="B141" s="4106"/>
      <c r="D141" s="4097"/>
      <c r="H141" s="4097"/>
      <c r="O141" s="4097"/>
    </row>
    <row r="142" spans="2:15">
      <c r="B142" s="4106"/>
      <c r="D142" s="4097"/>
      <c r="H142" s="4097"/>
      <c r="O142" s="4097"/>
    </row>
    <row r="143" spans="2:15">
      <c r="B143" s="4106"/>
      <c r="D143" s="4097"/>
      <c r="H143" s="4097"/>
      <c r="O143" s="4097"/>
    </row>
    <row r="144" spans="2:15">
      <c r="B144" s="4106"/>
      <c r="D144" s="4097"/>
      <c r="H144" s="4097"/>
      <c r="O144" s="4097"/>
    </row>
    <row r="145" spans="2:26">
      <c r="B145" s="4106"/>
      <c r="D145" s="4097"/>
      <c r="H145" s="4097"/>
      <c r="O145" s="4097"/>
    </row>
    <row r="146" spans="2:26">
      <c r="B146" s="4106"/>
      <c r="D146" s="4097"/>
      <c r="H146" s="4097"/>
      <c r="O146" s="4097"/>
    </row>
    <row r="147" spans="2:26">
      <c r="B147" s="4106"/>
      <c r="D147" s="4097"/>
      <c r="H147" s="4097"/>
      <c r="O147" s="4097"/>
      <c r="Z147" s="4110"/>
    </row>
    <row r="148" spans="2:26">
      <c r="B148" s="4106"/>
      <c r="D148" s="4097"/>
      <c r="H148" s="4097"/>
      <c r="O148" s="4097"/>
    </row>
    <row r="149" spans="2:26">
      <c r="B149" s="4106"/>
      <c r="D149" s="4097"/>
      <c r="H149" s="4097"/>
      <c r="O149" s="4097"/>
    </row>
    <row r="150" spans="2:26">
      <c r="B150" s="4106"/>
      <c r="D150" s="4097"/>
      <c r="H150" s="4097"/>
      <c r="O150" s="4097"/>
    </row>
    <row r="151" spans="2:26">
      <c r="B151" s="4106"/>
      <c r="D151" s="4097"/>
      <c r="H151" s="4097"/>
      <c r="O151" s="4097"/>
    </row>
    <row r="152" spans="2:26">
      <c r="B152" s="4106"/>
      <c r="D152" s="4097"/>
      <c r="H152" s="4097"/>
      <c r="O152" s="4097"/>
    </row>
    <row r="153" spans="2:26">
      <c r="B153" s="4106"/>
      <c r="D153" s="4097"/>
      <c r="H153" s="4097"/>
      <c r="O153" s="4097"/>
    </row>
    <row r="154" spans="2:26">
      <c r="B154" s="4106"/>
      <c r="D154" s="4097"/>
      <c r="H154" s="4097"/>
      <c r="O154" s="4097"/>
    </row>
    <row r="155" spans="2:26">
      <c r="B155" s="4106"/>
      <c r="D155" s="4097"/>
      <c r="H155" s="4097"/>
      <c r="O155" s="4097"/>
    </row>
    <row r="156" spans="2:26">
      <c r="B156" s="4106"/>
      <c r="H156" s="4097"/>
      <c r="O156" s="4097"/>
    </row>
    <row r="157" spans="2:26">
      <c r="B157" s="4106"/>
      <c r="D157" s="4109"/>
      <c r="H157" s="4097"/>
      <c r="O157" s="4097"/>
    </row>
    <row r="158" spans="2:26">
      <c r="B158" s="4106"/>
      <c r="D158" s="4097"/>
      <c r="H158" s="4097"/>
      <c r="O158" s="4097"/>
    </row>
    <row r="159" spans="2:26">
      <c r="B159" s="4106"/>
      <c r="D159" s="4097"/>
      <c r="H159" s="4097"/>
      <c r="O159" s="4097"/>
    </row>
    <row r="160" spans="2:26">
      <c r="B160" s="4106"/>
      <c r="D160" s="4097"/>
      <c r="H160" s="4097"/>
      <c r="O160" s="4097"/>
    </row>
    <row r="161" spans="2:15">
      <c r="B161" s="4106"/>
      <c r="D161" s="4097"/>
      <c r="H161" s="4097"/>
      <c r="O161" s="4097"/>
    </row>
    <row r="162" spans="2:15">
      <c r="B162" s="4106"/>
      <c r="D162" s="4097"/>
      <c r="H162" s="4097"/>
      <c r="O162" s="4097"/>
    </row>
    <row r="163" spans="2:15">
      <c r="B163" s="4106"/>
      <c r="D163" s="4097"/>
      <c r="H163" s="4097"/>
      <c r="O163" s="4097"/>
    </row>
    <row r="164" spans="2:15">
      <c r="B164" s="4106"/>
      <c r="D164" s="4097"/>
      <c r="H164" s="4097"/>
      <c r="O164" s="4097"/>
    </row>
    <row r="165" spans="2:15">
      <c r="B165" s="4106"/>
      <c r="D165" s="4097"/>
      <c r="H165" s="4097"/>
      <c r="O165" s="4097"/>
    </row>
    <row r="166" spans="2:15">
      <c r="B166" s="4106"/>
      <c r="D166" s="4097"/>
      <c r="H166" s="4097"/>
      <c r="O166" s="4097"/>
    </row>
    <row r="167" spans="2:15">
      <c r="B167" s="4106"/>
      <c r="D167" s="4097"/>
      <c r="H167" s="4097"/>
      <c r="O167" s="4097"/>
    </row>
    <row r="168" spans="2:15">
      <c r="B168" s="4106"/>
      <c r="D168" s="4097"/>
      <c r="H168" s="4097"/>
      <c r="O168" s="4097"/>
    </row>
    <row r="169" spans="2:15">
      <c r="B169" s="4106"/>
      <c r="H169" s="4097"/>
      <c r="O169" s="4097"/>
    </row>
    <row r="170" spans="2:15">
      <c r="B170" s="4106"/>
      <c r="D170" s="4097"/>
      <c r="H170" s="4097"/>
      <c r="O170" s="4097"/>
    </row>
    <row r="171" spans="2:15">
      <c r="B171" s="4106"/>
      <c r="D171" s="4097"/>
      <c r="H171" s="4097"/>
      <c r="O171" s="4097"/>
    </row>
    <row r="172" spans="2:15">
      <c r="B172" s="4106"/>
      <c r="D172" s="4097"/>
      <c r="H172" s="4097"/>
      <c r="O172" s="4097"/>
    </row>
    <row r="173" spans="2:15">
      <c r="B173" s="4106"/>
      <c r="D173" s="4097"/>
      <c r="H173" s="4097"/>
      <c r="O173" s="4097"/>
    </row>
    <row r="174" spans="2:15">
      <c r="B174" s="4106"/>
      <c r="D174" s="4097"/>
      <c r="H174" s="4097"/>
      <c r="O174" s="4097"/>
    </row>
    <row r="175" spans="2:15">
      <c r="B175" s="4106"/>
      <c r="D175" s="4097"/>
      <c r="H175" s="4097"/>
      <c r="O175" s="4097"/>
    </row>
    <row r="176" spans="2:15">
      <c r="B176" s="4106"/>
      <c r="D176" s="4097"/>
      <c r="H176" s="4097"/>
      <c r="O176" s="4097"/>
    </row>
    <row r="177" spans="2:24">
      <c r="B177" s="4106"/>
      <c r="H177" s="4097"/>
      <c r="O177" s="4097"/>
    </row>
    <row r="178" spans="2:24">
      <c r="B178" s="4106"/>
      <c r="D178" s="4097"/>
      <c r="H178" s="4097"/>
      <c r="O178" s="4097"/>
    </row>
    <row r="179" spans="2:24">
      <c r="B179" s="4106"/>
      <c r="D179" s="4097"/>
      <c r="H179" s="4097"/>
      <c r="O179" s="4097"/>
    </row>
    <row r="180" spans="2:24">
      <c r="B180" s="4106"/>
      <c r="D180" s="4097"/>
      <c r="H180" s="4097"/>
      <c r="O180" s="4097"/>
    </row>
    <row r="181" spans="2:24">
      <c r="B181" s="4106"/>
      <c r="D181" s="4097"/>
      <c r="H181" s="4097"/>
      <c r="O181" s="4097"/>
    </row>
    <row r="182" spans="2:24">
      <c r="B182" s="4106"/>
      <c r="D182" s="4097"/>
      <c r="H182" s="4097"/>
      <c r="O182" s="4097"/>
      <c r="X182" s="4110"/>
    </row>
    <row r="183" spans="2:24">
      <c r="B183" s="4106"/>
      <c r="H183" s="4097"/>
      <c r="O183" s="4097"/>
      <c r="S183" s="4110"/>
      <c r="X183" s="4110"/>
    </row>
    <row r="184" spans="2:24">
      <c r="B184" s="4106"/>
      <c r="D184" s="4109"/>
      <c r="H184" s="4097"/>
      <c r="O184" s="4097"/>
    </row>
    <row r="185" spans="2:24">
      <c r="B185" s="4106"/>
      <c r="H185" s="4097"/>
      <c r="O185" s="4097"/>
    </row>
    <row r="186" spans="2:24">
      <c r="B186" s="4106"/>
      <c r="H186" s="4097"/>
      <c r="O186" s="4097"/>
    </row>
    <row r="187" spans="2:24">
      <c r="B187" s="4106"/>
      <c r="D187" s="4097"/>
      <c r="H187" s="4097"/>
      <c r="O187" s="4097"/>
    </row>
    <row r="188" spans="2:24">
      <c r="B188" s="4106"/>
      <c r="D188" s="4097"/>
      <c r="H188" s="4097"/>
      <c r="O188" s="4097"/>
    </row>
    <row r="189" spans="2:24">
      <c r="B189" s="4106"/>
      <c r="D189" s="4097"/>
      <c r="H189" s="4097"/>
      <c r="O189" s="4097"/>
    </row>
    <row r="190" spans="2:24">
      <c r="B190" s="4106"/>
      <c r="D190" s="4097"/>
      <c r="H190" s="4097"/>
      <c r="O190" s="4097"/>
    </row>
    <row r="191" spans="2:24">
      <c r="B191" s="4106"/>
      <c r="D191" s="4097"/>
      <c r="H191" s="4097"/>
      <c r="O191" s="4097"/>
    </row>
    <row r="192" spans="2:24">
      <c r="B192" s="4106"/>
      <c r="D192" s="4097"/>
      <c r="H192" s="4097"/>
      <c r="O192" s="4097"/>
    </row>
    <row r="193" spans="2:15">
      <c r="B193" s="4106"/>
      <c r="D193" s="4097"/>
      <c r="H193" s="4097"/>
      <c r="O193" s="4097"/>
    </row>
    <row r="194" spans="2:15">
      <c r="B194" s="4106"/>
      <c r="H194" s="4097"/>
      <c r="O194" s="4097"/>
    </row>
    <row r="195" spans="2:15">
      <c r="B195" s="4106"/>
      <c r="D195" s="4109"/>
      <c r="H195" s="4097"/>
      <c r="O195" s="4097"/>
    </row>
    <row r="196" spans="2:15">
      <c r="B196" s="4106"/>
      <c r="H196" s="4097"/>
      <c r="O196" s="4097"/>
    </row>
    <row r="197" spans="2:15">
      <c r="B197" s="4106"/>
      <c r="H197" s="4097"/>
      <c r="O197" s="4097"/>
    </row>
    <row r="198" spans="2:15">
      <c r="B198" s="4106"/>
      <c r="D198" s="4097"/>
      <c r="H198" s="4097"/>
      <c r="O198" s="4097"/>
    </row>
    <row r="199" spans="2:15">
      <c r="B199" s="4106"/>
      <c r="D199" s="4097"/>
      <c r="H199" s="4097"/>
      <c r="O199" s="4097"/>
    </row>
    <row r="200" spans="2:15">
      <c r="B200" s="4106"/>
      <c r="D200" s="4097"/>
      <c r="H200" s="4097"/>
      <c r="O200" s="4097"/>
    </row>
    <row r="201" spans="2:15">
      <c r="B201" s="4106"/>
      <c r="D201" s="4097"/>
      <c r="H201" s="4097"/>
      <c r="O201" s="4097"/>
    </row>
    <row r="202" spans="2:15">
      <c r="B202" s="4106"/>
      <c r="D202" s="4097"/>
      <c r="H202" s="4097"/>
      <c r="O202" s="4097"/>
    </row>
    <row r="203" spans="2:15">
      <c r="B203" s="4106"/>
      <c r="D203" s="4097"/>
      <c r="H203" s="4097"/>
      <c r="O203" s="4097"/>
    </row>
    <row r="204" spans="2:15">
      <c r="B204" s="4106"/>
      <c r="D204" s="4097"/>
      <c r="H204" s="4097"/>
      <c r="O204" s="4097"/>
    </row>
    <row r="205" spans="2:15">
      <c r="B205" s="4106"/>
      <c r="D205" s="4097"/>
      <c r="H205" s="4097"/>
      <c r="O205" s="4097"/>
    </row>
    <row r="206" spans="2:15">
      <c r="B206" s="4106"/>
      <c r="H206" s="4097"/>
      <c r="O206" s="4097"/>
    </row>
    <row r="207" spans="2:15">
      <c r="B207" s="4106"/>
      <c r="D207" s="4109"/>
      <c r="H207" s="4097"/>
      <c r="O207" s="4097"/>
    </row>
    <row r="208" spans="2:15">
      <c r="B208" s="4106"/>
      <c r="D208" s="4109"/>
      <c r="H208" s="4097"/>
      <c r="O208" s="4097"/>
    </row>
    <row r="209" spans="2:15">
      <c r="B209" s="4106"/>
      <c r="D209" s="4109"/>
      <c r="H209" s="4097"/>
      <c r="O209" s="4097"/>
    </row>
    <row r="210" spans="2:15">
      <c r="B210" s="4106"/>
      <c r="H210" s="4097"/>
      <c r="O210" s="4097"/>
    </row>
    <row r="211" spans="2:15">
      <c r="B211" s="4106"/>
      <c r="H211" s="4097"/>
      <c r="O211" s="4097"/>
    </row>
    <row r="212" spans="2:15">
      <c r="B212" s="4106"/>
      <c r="D212" s="4097"/>
      <c r="H212" s="4097"/>
      <c r="O212" s="4097"/>
    </row>
    <row r="213" spans="2:15">
      <c r="B213" s="4106"/>
      <c r="O213" s="4097"/>
    </row>
    <row r="214" spans="2:15">
      <c r="B214" s="4106"/>
      <c r="D214" s="4097"/>
      <c r="H214" s="4097"/>
      <c r="O214" s="4097"/>
    </row>
    <row r="215" spans="2:15">
      <c r="B215" s="4106"/>
      <c r="D215" s="4097"/>
      <c r="H215" s="4097"/>
      <c r="O215" s="4097"/>
    </row>
    <row r="216" spans="2:15">
      <c r="B216" s="4106"/>
      <c r="D216" s="4097"/>
      <c r="H216" s="4097"/>
      <c r="O216" s="4097"/>
    </row>
    <row r="217" spans="2:15">
      <c r="B217" s="4106"/>
      <c r="D217" s="4097"/>
      <c r="H217" s="4097"/>
      <c r="O217" s="4097"/>
    </row>
    <row r="218" spans="2:15">
      <c r="B218" s="4106"/>
      <c r="D218" s="4097"/>
      <c r="H218" s="4097"/>
      <c r="O218" s="4097"/>
    </row>
    <row r="219" spans="2:15">
      <c r="B219" s="4106"/>
      <c r="D219" s="4097"/>
      <c r="H219" s="4097"/>
      <c r="O219" s="4097"/>
    </row>
    <row r="220" spans="2:15">
      <c r="B220" s="4106"/>
      <c r="D220" s="4097"/>
      <c r="H220" s="4097"/>
      <c r="O220" s="4097"/>
    </row>
    <row r="221" spans="2:15">
      <c r="B221" s="4106"/>
      <c r="D221" s="4097"/>
      <c r="H221" s="4097"/>
      <c r="O221" s="4097"/>
    </row>
    <row r="222" spans="2:15">
      <c r="B222" s="4106"/>
      <c r="D222" s="4097"/>
      <c r="H222" s="4097"/>
      <c r="O222" s="4097"/>
    </row>
    <row r="223" spans="2:15">
      <c r="B223" s="4106"/>
      <c r="D223" s="4097"/>
      <c r="H223" s="4097"/>
      <c r="O223" s="4097"/>
    </row>
    <row r="224" spans="2:15">
      <c r="B224" s="4106"/>
      <c r="D224" s="4097"/>
      <c r="H224" s="4097"/>
      <c r="O224" s="4097"/>
    </row>
    <row r="225" spans="2:15">
      <c r="B225" s="4106"/>
      <c r="D225" s="4097"/>
      <c r="H225" s="4097"/>
      <c r="O225" s="4097"/>
    </row>
    <row r="226" spans="2:15">
      <c r="B226" s="4106"/>
      <c r="D226" s="4097"/>
      <c r="H226" s="4097"/>
      <c r="O226" s="4097"/>
    </row>
    <row r="227" spans="2:15">
      <c r="B227" s="4106"/>
      <c r="D227" s="4097"/>
      <c r="H227" s="4097"/>
      <c r="O227" s="4097"/>
    </row>
    <row r="228" spans="2:15">
      <c r="B228" s="4106"/>
      <c r="H228" s="4097"/>
      <c r="O228" s="4097"/>
    </row>
    <row r="229" spans="2:15">
      <c r="B229" s="4106"/>
      <c r="D229" s="4109"/>
      <c r="H229" s="4097"/>
      <c r="O229" s="4097"/>
    </row>
    <row r="230" spans="2:15">
      <c r="B230" s="4106"/>
      <c r="D230" s="4109"/>
      <c r="H230" s="4097"/>
      <c r="O230" s="4097"/>
    </row>
    <row r="231" spans="2:15">
      <c r="B231" s="4106"/>
      <c r="H231" s="4097"/>
      <c r="O231" s="4097"/>
    </row>
    <row r="232" spans="2:15">
      <c r="B232" s="4106"/>
      <c r="D232" s="4109"/>
      <c r="H232" s="4097"/>
      <c r="O232" s="4097"/>
    </row>
    <row r="233" spans="2:15">
      <c r="B233" s="4106"/>
      <c r="H233" s="4097"/>
      <c r="O233" s="4097"/>
    </row>
    <row r="234" spans="2:15">
      <c r="B234" s="4106"/>
      <c r="H234" s="4097"/>
      <c r="O234" s="4097"/>
    </row>
    <row r="235" spans="2:15">
      <c r="B235" s="4106"/>
      <c r="H235" s="4097"/>
      <c r="O235" s="4097"/>
    </row>
    <row r="236" spans="2:15">
      <c r="B236" s="4106"/>
      <c r="H236" s="4097"/>
      <c r="O236" s="4097"/>
    </row>
    <row r="237" spans="2:15">
      <c r="B237" s="4106"/>
      <c r="H237" s="4097"/>
      <c r="O237" s="4097"/>
    </row>
    <row r="238" spans="2:15">
      <c r="B238" s="4106"/>
      <c r="H238" s="4097"/>
      <c r="O238" s="4097"/>
    </row>
    <row r="239" spans="2:15">
      <c r="B239" s="4106"/>
      <c r="H239" s="4097"/>
      <c r="O239" s="4097"/>
    </row>
    <row r="240" spans="2:15">
      <c r="B240" s="4106"/>
      <c r="H240" s="4097"/>
      <c r="O240" s="4097"/>
    </row>
    <row r="241" spans="2:15">
      <c r="B241" s="4106"/>
      <c r="H241" s="4097"/>
      <c r="O241" s="4097"/>
    </row>
    <row r="242" spans="2:15">
      <c r="B242" s="4106"/>
      <c r="D242" s="4097"/>
      <c r="H242" s="4097"/>
      <c r="O242" s="4097"/>
    </row>
    <row r="243" spans="2:15">
      <c r="B243" s="4106"/>
      <c r="D243" s="4097"/>
      <c r="H243" s="4097"/>
      <c r="O243" s="4097"/>
    </row>
    <row r="244" spans="2:15">
      <c r="B244" s="4106"/>
      <c r="D244" s="4097"/>
      <c r="H244" s="4097"/>
      <c r="O244" s="4097"/>
    </row>
    <row r="245" spans="2:15">
      <c r="B245" s="4106"/>
      <c r="D245" s="4097"/>
      <c r="H245" s="4097"/>
      <c r="O245" s="4097"/>
    </row>
    <row r="246" spans="2:15">
      <c r="B246" s="4106"/>
      <c r="D246" s="4097"/>
      <c r="H246" s="4097"/>
      <c r="O246" s="4097"/>
    </row>
    <row r="247" spans="2:15">
      <c r="B247" s="4106"/>
      <c r="D247" s="4097"/>
      <c r="H247" s="4097"/>
      <c r="O247" s="4097"/>
    </row>
    <row r="248" spans="2:15">
      <c r="B248" s="4106"/>
      <c r="D248" s="4097"/>
      <c r="H248" s="4097"/>
      <c r="O248" s="4097"/>
    </row>
    <row r="249" spans="2:15">
      <c r="B249" s="4106"/>
      <c r="D249" s="4097"/>
      <c r="H249" s="4097"/>
      <c r="O249" s="4097"/>
    </row>
    <row r="250" spans="2:15">
      <c r="B250" s="4106"/>
      <c r="D250" s="4097"/>
      <c r="H250" s="4097"/>
      <c r="O250" s="4097"/>
    </row>
    <row r="251" spans="2:15">
      <c r="B251" s="4106"/>
      <c r="D251" s="4097"/>
      <c r="H251" s="4097"/>
      <c r="O251" s="4097"/>
    </row>
    <row r="252" spans="2:15">
      <c r="B252" s="4106"/>
      <c r="H252" s="4097"/>
      <c r="O252" s="4097"/>
    </row>
    <row r="253" spans="2:15">
      <c r="B253" s="4106"/>
      <c r="D253" s="4097"/>
      <c r="H253" s="4097"/>
      <c r="O253" s="4097"/>
    </row>
    <row r="254" spans="2:15">
      <c r="B254" s="4106"/>
      <c r="H254" s="4097"/>
      <c r="O254" s="4097"/>
    </row>
    <row r="255" spans="2:15">
      <c r="B255" s="4106"/>
      <c r="H255" s="4097"/>
      <c r="O255" s="4097"/>
    </row>
    <row r="256" spans="2:15">
      <c r="B256" s="4106"/>
      <c r="H256" s="4097"/>
      <c r="O256" s="4097"/>
    </row>
    <row r="257" spans="2:15">
      <c r="B257" s="4106"/>
      <c r="H257" s="4097"/>
      <c r="O257" s="4097"/>
    </row>
    <row r="258" spans="2:15">
      <c r="B258" s="4106"/>
      <c r="H258" s="4097"/>
      <c r="O258" s="4097"/>
    </row>
    <row r="259" spans="2:15">
      <c r="B259" s="4106"/>
      <c r="H259" s="4097"/>
      <c r="O259" s="4097"/>
    </row>
    <row r="260" spans="2:15">
      <c r="B260" s="4106"/>
      <c r="H260" s="4097"/>
      <c r="O260" s="4097"/>
    </row>
    <row r="261" spans="2:15">
      <c r="B261" s="4106"/>
      <c r="H261" s="4097"/>
      <c r="O261" s="4097"/>
    </row>
    <row r="262" spans="2:15">
      <c r="B262" s="4106"/>
      <c r="H262" s="4097"/>
      <c r="O262" s="4097"/>
    </row>
    <row r="263" spans="2:15">
      <c r="B263" s="4106"/>
      <c r="H263" s="4097"/>
      <c r="O263" s="4097"/>
    </row>
    <row r="264" spans="2:15">
      <c r="B264" s="4106"/>
      <c r="H264" s="4097"/>
      <c r="O264" s="4097"/>
    </row>
    <row r="265" spans="2:15">
      <c r="B265" s="4106"/>
      <c r="H265" s="4097"/>
      <c r="O265" s="4097"/>
    </row>
    <row r="266" spans="2:15">
      <c r="B266" s="4106"/>
      <c r="H266" s="4097"/>
      <c r="O266" s="4097"/>
    </row>
    <row r="267" spans="2:15">
      <c r="B267" s="4106"/>
      <c r="H267" s="4097"/>
      <c r="O267" s="4097"/>
    </row>
    <row r="268" spans="2:15">
      <c r="B268" s="4106"/>
      <c r="H268" s="4097"/>
      <c r="O268" s="4097"/>
    </row>
    <row r="269" spans="2:15">
      <c r="B269" s="4106"/>
      <c r="H269" s="4097"/>
      <c r="O269" s="4097"/>
    </row>
    <row r="270" spans="2:15">
      <c r="B270" s="4106"/>
      <c r="H270" s="4097"/>
      <c r="O270" s="4097"/>
    </row>
    <row r="271" spans="2:15">
      <c r="B271" s="4106"/>
      <c r="H271" s="4097"/>
      <c r="O271" s="4097"/>
    </row>
    <row r="272" spans="2:15">
      <c r="B272" s="4106"/>
      <c r="H272" s="4097"/>
      <c r="O272" s="4097"/>
    </row>
    <row r="273" spans="2:15">
      <c r="B273" s="4106"/>
      <c r="H273" s="4097"/>
      <c r="O273" s="4097"/>
    </row>
    <row r="274" spans="2:15">
      <c r="B274" s="4106"/>
      <c r="H274" s="4097"/>
      <c r="O274" s="4097"/>
    </row>
    <row r="275" spans="2:15">
      <c r="B275" s="4106"/>
      <c r="H275" s="4097"/>
      <c r="O275" s="4097"/>
    </row>
    <row r="276" spans="2:15">
      <c r="B276" s="4106"/>
      <c r="H276" s="4097"/>
      <c r="O276" s="4097"/>
    </row>
    <row r="277" spans="2:15">
      <c r="B277" s="4106"/>
      <c r="H277" s="4097"/>
      <c r="O277" s="4097"/>
    </row>
    <row r="278" spans="2:15">
      <c r="B278" s="4106"/>
      <c r="H278" s="4097"/>
      <c r="O278" s="4097"/>
    </row>
    <row r="279" spans="2:15">
      <c r="B279" s="4106"/>
      <c r="H279" s="4097"/>
      <c r="O279" s="4097"/>
    </row>
    <row r="280" spans="2:15">
      <c r="B280" s="4106"/>
      <c r="H280" s="4097"/>
      <c r="O280" s="4097"/>
    </row>
    <row r="281" spans="2:15">
      <c r="B281" s="4106"/>
      <c r="H281" s="4097"/>
      <c r="O281" s="4097"/>
    </row>
    <row r="282" spans="2:15">
      <c r="B282" s="4106"/>
      <c r="H282" s="4097"/>
      <c r="O282" s="4097"/>
    </row>
    <row r="283" spans="2:15">
      <c r="B283" s="4106"/>
      <c r="H283" s="4097"/>
      <c r="O283" s="4097"/>
    </row>
    <row r="284" spans="2:15">
      <c r="B284" s="4106"/>
      <c r="H284" s="4097"/>
      <c r="O284" s="4097"/>
    </row>
    <row r="285" spans="2:15">
      <c r="B285" s="4106"/>
      <c r="H285" s="4097"/>
      <c r="O285" s="4097"/>
    </row>
    <row r="286" spans="2:15">
      <c r="B286" s="4106"/>
      <c r="H286" s="4097"/>
      <c r="O286" s="4097"/>
    </row>
    <row r="287" spans="2:15">
      <c r="B287" s="4106"/>
      <c r="H287" s="4097"/>
      <c r="O287" s="4097"/>
    </row>
    <row r="288" spans="2:15">
      <c r="B288" s="4106"/>
      <c r="H288" s="4097"/>
      <c r="O288" s="4097"/>
    </row>
    <row r="289" spans="2:15">
      <c r="B289" s="4106"/>
      <c r="H289" s="4097"/>
      <c r="O289" s="4097"/>
    </row>
    <row r="290" spans="2:15">
      <c r="B290" s="4106"/>
      <c r="H290" s="4097"/>
      <c r="O290" s="4097"/>
    </row>
    <row r="291" spans="2:15">
      <c r="B291" s="4106"/>
      <c r="H291" s="4097"/>
      <c r="O291" s="4097"/>
    </row>
    <row r="292" spans="2:15">
      <c r="B292" s="4106"/>
      <c r="H292" s="4097"/>
      <c r="O292" s="4097"/>
    </row>
    <row r="293" spans="2:15">
      <c r="B293" s="4106"/>
      <c r="D293" s="4097"/>
      <c r="H293" s="4097"/>
      <c r="O293" s="4097"/>
    </row>
    <row r="294" spans="2:15" ht="3" customHeight="1">
      <c r="B294" s="4106"/>
      <c r="H294" s="4097"/>
      <c r="O294" s="4097"/>
    </row>
    <row r="295" spans="2:15">
      <c r="B295" s="4106"/>
      <c r="H295" s="4111"/>
      <c r="O295" s="4097"/>
    </row>
    <row r="296" spans="2:15">
      <c r="H296" s="4097"/>
      <c r="O296" s="4097"/>
    </row>
    <row r="297" spans="2:15">
      <c r="H297" s="4097"/>
      <c r="O297" s="4097"/>
    </row>
    <row r="298" spans="2:15">
      <c r="H298" s="4097"/>
      <c r="O298" s="4097"/>
    </row>
    <row r="299" spans="2:15">
      <c r="H299" s="4097"/>
      <c r="O299" s="4097"/>
    </row>
    <row r="300" spans="2:15">
      <c r="H300" s="4097"/>
      <c r="O300" s="4097"/>
    </row>
    <row r="301" spans="2:15">
      <c r="H301" s="4097"/>
      <c r="O301" s="4097"/>
    </row>
    <row r="302" spans="2:15">
      <c r="H302" s="4097"/>
      <c r="O302" s="4097"/>
    </row>
    <row r="303" spans="2:15">
      <c r="H303" s="4097"/>
      <c r="O303" s="4097"/>
    </row>
    <row r="304" spans="2:15">
      <c r="H304" s="4097"/>
      <c r="O304" s="4097"/>
    </row>
    <row r="305" spans="8:15">
      <c r="H305" s="4097"/>
      <c r="O305" s="4097"/>
    </row>
    <row r="306" spans="8:15">
      <c r="H306" s="4097"/>
      <c r="O306" s="4097"/>
    </row>
    <row r="307" spans="8:15">
      <c r="H307" s="4097"/>
      <c r="O307" s="4097"/>
    </row>
    <row r="308" spans="8:15">
      <c r="H308" s="4111"/>
      <c r="O308" s="4097"/>
    </row>
    <row r="309" spans="8:15">
      <c r="H309" s="4097"/>
      <c r="O309" s="4097"/>
    </row>
    <row r="310" spans="8:15">
      <c r="H310" s="4097"/>
      <c r="O310" s="4097"/>
    </row>
    <row r="311" spans="8:15">
      <c r="H311" s="4111"/>
      <c r="O311" s="4097"/>
    </row>
    <row r="312" spans="8:15">
      <c r="O312" s="4097"/>
    </row>
    <row r="313" spans="8:15">
      <c r="O313" s="4097"/>
    </row>
    <row r="314" spans="8:15">
      <c r="O314" s="4097"/>
    </row>
    <row r="315" spans="8:15">
      <c r="O315" s="4097"/>
    </row>
    <row r="316" spans="8:15">
      <c r="O316" s="4097"/>
    </row>
    <row r="317" spans="8:15">
      <c r="O317" s="4097"/>
    </row>
    <row r="318" spans="8:15">
      <c r="O318" s="4097"/>
    </row>
    <row r="319" spans="8:15">
      <c r="O319" s="4097"/>
    </row>
    <row r="320" spans="8:15">
      <c r="O320" s="4097"/>
    </row>
    <row r="321" spans="15:15">
      <c r="O321" s="4097"/>
    </row>
    <row r="322" spans="15:15">
      <c r="O322" s="4097"/>
    </row>
    <row r="323" spans="15:15">
      <c r="O323" s="4097"/>
    </row>
    <row r="324" spans="15:15">
      <c r="O324" s="4097"/>
    </row>
    <row r="325" spans="15:15">
      <c r="O325" s="4097"/>
    </row>
    <row r="326" spans="15:15">
      <c r="O326" s="4097"/>
    </row>
  </sheetData>
  <mergeCells count="2">
    <mergeCell ref="N1:N16"/>
    <mergeCell ref="N54:N55"/>
  </mergeCells>
  <printOptions horizontalCentered="1" verticalCentered="1" gridLinesSet="0"/>
  <pageMargins left="0.35" right="0.5" top="0.5" bottom="0.5" header="0" footer="0"/>
  <pageSetup orientation="landscape" horizontalDpi="4294967292" verticalDpi="4294967292" r:id="rId1"/>
  <headerFooter alignWithMargins="0"/>
  <drawing r:id="rId2"/>
</worksheet>
</file>

<file path=xl/worksheets/sheet78.xml><?xml version="1.0" encoding="utf-8"?>
<worksheet xmlns="http://schemas.openxmlformats.org/spreadsheetml/2006/main" xmlns:r="http://schemas.openxmlformats.org/officeDocument/2006/relationships">
  <sheetPr>
    <tabColor rgb="FF92D050"/>
    <pageSetUpPr fitToPage="1"/>
  </sheetPr>
  <dimension ref="B1:O54"/>
  <sheetViews>
    <sheetView showGridLines="0" zoomScaleNormal="100" workbookViewId="0"/>
  </sheetViews>
  <sheetFormatPr defaultColWidth="9.81640625" defaultRowHeight="10.5"/>
  <cols>
    <col min="1" max="1" width="3.90625" style="4112" customWidth="1"/>
    <col min="2" max="2" width="3.90625" style="4165" customWidth="1"/>
    <col min="3" max="3" width="38.7265625" style="4112" bestFit="1" customWidth="1"/>
    <col min="4" max="4" width="3.08984375" style="4112" customWidth="1"/>
    <col min="5" max="6" width="27.90625" style="4112" customWidth="1"/>
    <col min="7" max="7" width="15.90625" style="4112" customWidth="1"/>
    <col min="8" max="8" width="11" style="4112" customWidth="1"/>
    <col min="9" max="9" width="1.7265625" style="4112" customWidth="1"/>
    <col min="10" max="10" width="3.90625" style="4112" customWidth="1"/>
    <col min="11" max="11" width="3.36328125" style="4112" customWidth="1"/>
    <col min="12" max="14" width="9.81640625" style="4112"/>
    <col min="15" max="15" width="12.6328125" style="4112" customWidth="1"/>
    <col min="16" max="19" width="9.81640625" style="4112"/>
    <col min="20" max="20" width="2.81640625" style="4112" customWidth="1"/>
    <col min="21" max="23" width="9.81640625" style="4112"/>
    <col min="24" max="24" width="12.08984375" style="4112" customWidth="1"/>
    <col min="25" max="27" width="9.81640625" style="4112"/>
    <col min="28" max="28" width="10.1796875" style="4112" customWidth="1"/>
    <col min="29" max="16384" width="9.81640625" style="4112"/>
  </cols>
  <sheetData>
    <row r="1" spans="2:13" ht="15.5">
      <c r="B1" s="4113" t="s">
        <v>2867</v>
      </c>
      <c r="C1" s="4114"/>
      <c r="D1" s="4115"/>
      <c r="E1" s="4113"/>
      <c r="F1" s="4116"/>
      <c r="G1" s="4116"/>
      <c r="H1" s="4116"/>
      <c r="I1" s="4116"/>
      <c r="J1" s="4115"/>
      <c r="K1" s="2747"/>
    </row>
    <row r="2" spans="2:13" ht="19.5" customHeight="1" thickBot="1">
      <c r="B2" s="4117" t="s">
        <v>2868</v>
      </c>
      <c r="C2" s="4116"/>
      <c r="D2" s="4118"/>
      <c r="E2" s="4116"/>
      <c r="F2" s="4116"/>
      <c r="G2" s="4115"/>
      <c r="H2" s="4115"/>
      <c r="I2" s="4115"/>
      <c r="J2" s="4115"/>
      <c r="K2" s="4119" t="s">
        <v>2869</v>
      </c>
    </row>
    <row r="3" spans="2:13" ht="11.25" customHeight="1">
      <c r="B3" s="4120"/>
      <c r="C3" s="4121" t="s">
        <v>2870</v>
      </c>
      <c r="D3" s="4122"/>
      <c r="E3" s="4122"/>
      <c r="F3" s="4122"/>
      <c r="G3" s="4122"/>
      <c r="H3" s="4123" t="s">
        <v>2871</v>
      </c>
      <c r="I3" s="4122"/>
      <c r="J3" s="4124"/>
      <c r="K3" s="4125"/>
    </row>
    <row r="4" spans="2:13" ht="11.25" customHeight="1">
      <c r="B4" s="4126" t="s">
        <v>704</v>
      </c>
      <c r="C4" s="4127" t="s">
        <v>2872</v>
      </c>
      <c r="D4" s="4127" t="s">
        <v>2505</v>
      </c>
      <c r="E4" s="4127" t="s">
        <v>2873</v>
      </c>
      <c r="F4" s="4127" t="s">
        <v>2874</v>
      </c>
      <c r="G4" s="4127" t="s">
        <v>2875</v>
      </c>
      <c r="H4" s="4128" t="s">
        <v>2876</v>
      </c>
      <c r="I4" s="4127"/>
      <c r="J4" s="4129" t="s">
        <v>704</v>
      </c>
    </row>
    <row r="5" spans="2:13" ht="11.25" customHeight="1">
      <c r="B5" s="4126" t="s">
        <v>1898</v>
      </c>
      <c r="C5" s="4127" t="s">
        <v>2877</v>
      </c>
      <c r="D5" s="4127"/>
      <c r="E5" s="4127"/>
      <c r="F5" s="4127" t="s">
        <v>2878</v>
      </c>
      <c r="G5" s="4127" t="s">
        <v>2879</v>
      </c>
      <c r="H5" s="4128" t="s">
        <v>2880</v>
      </c>
      <c r="I5" s="4127"/>
      <c r="J5" s="4129" t="s">
        <v>1898</v>
      </c>
    </row>
    <row r="6" spans="2:13" ht="11.25" customHeight="1">
      <c r="B6" s="4130"/>
      <c r="C6" s="4131" t="s">
        <v>756</v>
      </c>
      <c r="D6" s="4131"/>
      <c r="E6" s="4131" t="s">
        <v>757</v>
      </c>
      <c r="F6" s="4131" t="s">
        <v>640</v>
      </c>
      <c r="G6" s="4131" t="s">
        <v>641</v>
      </c>
      <c r="H6" s="4132" t="s">
        <v>642</v>
      </c>
      <c r="I6" s="4131"/>
      <c r="J6" s="4133"/>
    </row>
    <row r="7" spans="2:13" ht="11.25" customHeight="1">
      <c r="B7" s="4134">
        <v>1</v>
      </c>
      <c r="C7" s="4135" t="s">
        <v>1200</v>
      </c>
      <c r="D7" s="4136"/>
      <c r="E7" s="4137" t="s">
        <v>1200</v>
      </c>
      <c r="F7" s="4137" t="s">
        <v>1200</v>
      </c>
      <c r="G7" s="4137" t="s">
        <v>1200</v>
      </c>
      <c r="H7" s="4138" t="s">
        <v>1200</v>
      </c>
      <c r="I7" s="4137"/>
      <c r="J7" s="4139">
        <v>1</v>
      </c>
      <c r="L7" s="4140"/>
    </row>
    <row r="8" spans="2:13" ht="11.25" customHeight="1">
      <c r="B8" s="4134">
        <f>B7+1</f>
        <v>2</v>
      </c>
      <c r="C8" s="4135"/>
      <c r="D8" s="4137"/>
      <c r="E8" s="4137"/>
      <c r="F8" s="4137"/>
      <c r="G8" s="4137" t="s">
        <v>1200</v>
      </c>
      <c r="H8" s="4138"/>
      <c r="I8" s="4137"/>
      <c r="J8" s="4139">
        <f>J7+1</f>
        <v>2</v>
      </c>
      <c r="M8" s="4141"/>
    </row>
    <row r="9" spans="2:13" ht="11.25" customHeight="1">
      <c r="B9" s="4134">
        <f t="shared" ref="B9:B31" si="0">B8+1</f>
        <v>3</v>
      </c>
      <c r="C9" s="4142" t="s">
        <v>1175</v>
      </c>
      <c r="D9" s="4143"/>
      <c r="E9" s="4143" t="s">
        <v>2881</v>
      </c>
      <c r="F9" s="4143" t="s">
        <v>2882</v>
      </c>
      <c r="G9" s="4144">
        <f>SUM(E35:E36)</f>
        <v>-86067</v>
      </c>
      <c r="H9" s="4145">
        <v>138669</v>
      </c>
      <c r="I9" s="4143" t="s">
        <v>2883</v>
      </c>
      <c r="J9" s="4139">
        <f t="shared" ref="J9:J31" si="1">J8+1</f>
        <v>3</v>
      </c>
      <c r="M9" s="4141"/>
    </row>
    <row r="10" spans="2:13" ht="11.25" customHeight="1">
      <c r="B10" s="4134">
        <f t="shared" si="0"/>
        <v>4</v>
      </c>
      <c r="C10" s="4142" t="s">
        <v>1175</v>
      </c>
      <c r="D10" s="4143"/>
      <c r="E10" s="4143" t="s">
        <v>2881</v>
      </c>
      <c r="F10" s="4143" t="s">
        <v>2884</v>
      </c>
      <c r="G10" s="4144"/>
      <c r="H10" s="4145">
        <v>0</v>
      </c>
      <c r="I10" s="4143" t="s">
        <v>864</v>
      </c>
      <c r="J10" s="4139">
        <f t="shared" si="1"/>
        <v>4</v>
      </c>
      <c r="M10" s="4141"/>
    </row>
    <row r="11" spans="2:13" ht="11.25" customHeight="1">
      <c r="B11" s="4134">
        <f t="shared" si="0"/>
        <v>5</v>
      </c>
      <c r="C11" s="4142"/>
      <c r="D11" s="4143"/>
      <c r="E11" s="4143"/>
      <c r="F11" s="4143"/>
      <c r="G11" s="4144"/>
      <c r="H11" s="4145"/>
      <c r="I11" s="4143"/>
      <c r="J11" s="4139">
        <f t="shared" si="1"/>
        <v>5</v>
      </c>
      <c r="M11" s="4141"/>
    </row>
    <row r="12" spans="2:13" ht="11.25" customHeight="1">
      <c r="B12" s="4134">
        <f t="shared" si="0"/>
        <v>6</v>
      </c>
      <c r="C12" s="4142" t="s">
        <v>2885</v>
      </c>
      <c r="D12" s="4146"/>
      <c r="E12" s="4143" t="s">
        <v>2886</v>
      </c>
      <c r="F12" s="4143" t="s">
        <v>2884</v>
      </c>
      <c r="G12" s="4144"/>
      <c r="H12" s="4147">
        <v>8216</v>
      </c>
      <c r="I12" s="4143" t="s">
        <v>2883</v>
      </c>
      <c r="J12" s="4139">
        <f t="shared" si="1"/>
        <v>6</v>
      </c>
      <c r="M12" s="4141"/>
    </row>
    <row r="13" spans="2:13" ht="11.25" customHeight="1">
      <c r="B13" s="4134">
        <f t="shared" si="0"/>
        <v>7</v>
      </c>
      <c r="C13" s="4142" t="s">
        <v>2885</v>
      </c>
      <c r="D13" s="4143"/>
      <c r="E13" s="4143" t="s">
        <v>2887</v>
      </c>
      <c r="F13" s="4143" t="s">
        <v>2884</v>
      </c>
      <c r="G13" s="4144"/>
      <c r="H13" s="4148">
        <v>44386</v>
      </c>
      <c r="I13" s="4143" t="s">
        <v>864</v>
      </c>
      <c r="J13" s="4139">
        <f t="shared" si="1"/>
        <v>7</v>
      </c>
      <c r="M13" s="4141"/>
    </row>
    <row r="14" spans="2:13" ht="11.25" customHeight="1">
      <c r="B14" s="4134">
        <f t="shared" si="0"/>
        <v>8</v>
      </c>
      <c r="C14" s="4142"/>
      <c r="D14" s="4146"/>
      <c r="E14" s="4143"/>
      <c r="F14" s="4143"/>
      <c r="G14" s="4144"/>
      <c r="H14" s="4149"/>
      <c r="I14" s="4143"/>
      <c r="J14" s="4139">
        <f t="shared" si="1"/>
        <v>8</v>
      </c>
      <c r="M14" s="4141"/>
    </row>
    <row r="15" spans="2:13" ht="11.25" customHeight="1">
      <c r="B15" s="4134">
        <f t="shared" si="0"/>
        <v>9</v>
      </c>
      <c r="C15" s="4142" t="s">
        <v>2888</v>
      </c>
      <c r="D15" s="4146"/>
      <c r="E15" s="4143" t="s">
        <v>753</v>
      </c>
      <c r="F15" s="4143" t="s">
        <v>2889</v>
      </c>
      <c r="G15" s="4144"/>
      <c r="H15" s="4149">
        <v>3331</v>
      </c>
      <c r="I15" s="4143" t="s">
        <v>864</v>
      </c>
      <c r="J15" s="4139">
        <f t="shared" si="1"/>
        <v>9</v>
      </c>
      <c r="M15" s="4141"/>
    </row>
    <row r="16" spans="2:13" ht="11.25" customHeight="1">
      <c r="B16" s="4134">
        <f t="shared" si="0"/>
        <v>10</v>
      </c>
      <c r="C16" s="4142" t="s">
        <v>2888</v>
      </c>
      <c r="D16" s="4143"/>
      <c r="E16" s="4143" t="s">
        <v>753</v>
      </c>
      <c r="F16" s="4143" t="s">
        <v>1181</v>
      </c>
      <c r="G16" s="4144">
        <v>323354</v>
      </c>
      <c r="H16" s="4147"/>
      <c r="I16" s="4143"/>
      <c r="J16" s="4139">
        <f t="shared" si="1"/>
        <v>10</v>
      </c>
      <c r="L16" s="4141"/>
      <c r="M16" s="4141"/>
    </row>
    <row r="17" spans="2:15" ht="11.25" customHeight="1">
      <c r="B17" s="4134">
        <f t="shared" si="0"/>
        <v>11</v>
      </c>
      <c r="C17" s="4142" t="s">
        <v>2888</v>
      </c>
      <c r="D17" s="4143"/>
      <c r="E17" s="4143" t="s">
        <v>753</v>
      </c>
      <c r="F17" s="4143" t="s">
        <v>2890</v>
      </c>
      <c r="G17" s="4144">
        <v>-49100</v>
      </c>
      <c r="H17" s="4147">
        <v>4891000</v>
      </c>
      <c r="I17" s="4143" t="s">
        <v>2883</v>
      </c>
      <c r="J17" s="4139">
        <f t="shared" si="1"/>
        <v>11</v>
      </c>
      <c r="L17" s="4141"/>
      <c r="M17" s="4141"/>
    </row>
    <row r="18" spans="2:15" ht="11.25" customHeight="1">
      <c r="B18" s="4134">
        <f t="shared" si="0"/>
        <v>12</v>
      </c>
      <c r="C18" s="4135"/>
      <c r="D18" s="4136"/>
      <c r="E18" s="4137"/>
      <c r="F18" s="4150"/>
      <c r="G18" s="4151"/>
      <c r="H18" s="4138"/>
      <c r="I18" s="4137"/>
      <c r="J18" s="4139">
        <f t="shared" si="1"/>
        <v>12</v>
      </c>
      <c r="L18" s="4141"/>
      <c r="M18" s="4141"/>
    </row>
    <row r="19" spans="2:15" ht="11.25" customHeight="1">
      <c r="B19" s="4134">
        <f t="shared" si="0"/>
        <v>13</v>
      </c>
      <c r="C19" s="4135"/>
      <c r="D19" s="4136"/>
      <c r="E19" s="4137"/>
      <c r="F19" s="4137"/>
      <c r="G19" s="4151"/>
      <c r="H19" s="4138"/>
      <c r="I19" s="4137"/>
      <c r="J19" s="4139">
        <f t="shared" si="1"/>
        <v>13</v>
      </c>
    </row>
    <row r="20" spans="2:15" ht="11.25" customHeight="1">
      <c r="B20" s="4134">
        <f t="shared" si="0"/>
        <v>14</v>
      </c>
      <c r="C20" s="4135"/>
      <c r="D20" s="4137"/>
      <c r="E20" s="4137"/>
      <c r="F20" s="4137"/>
      <c r="G20" s="4137"/>
      <c r="H20" s="4138"/>
      <c r="I20" s="4137"/>
      <c r="J20" s="4139">
        <f t="shared" si="1"/>
        <v>14</v>
      </c>
    </row>
    <row r="21" spans="2:15" ht="11.25" customHeight="1">
      <c r="B21" s="4134">
        <f t="shared" si="0"/>
        <v>15</v>
      </c>
      <c r="C21" s="4135"/>
      <c r="D21" s="4137"/>
      <c r="E21" s="4137"/>
      <c r="F21" s="4137"/>
      <c r="G21" s="4137"/>
      <c r="H21" s="4138"/>
      <c r="I21" s="4137"/>
      <c r="J21" s="4139">
        <f t="shared" si="1"/>
        <v>15</v>
      </c>
    </row>
    <row r="22" spans="2:15" ht="11.25" customHeight="1">
      <c r="B22" s="4134">
        <f t="shared" si="0"/>
        <v>16</v>
      </c>
      <c r="C22" s="4135"/>
      <c r="D22" s="4137"/>
      <c r="E22" s="4137"/>
      <c r="F22" s="4137"/>
      <c r="G22" s="4137"/>
      <c r="H22" s="4138"/>
      <c r="I22" s="4137"/>
      <c r="J22" s="4139">
        <f t="shared" si="1"/>
        <v>16</v>
      </c>
    </row>
    <row r="23" spans="2:15" ht="11.25" customHeight="1">
      <c r="B23" s="4134">
        <f t="shared" si="0"/>
        <v>17</v>
      </c>
      <c r="C23" s="4135"/>
      <c r="D23" s="4137"/>
      <c r="E23" s="4137"/>
      <c r="F23" s="4137"/>
      <c r="G23" s="4137"/>
      <c r="H23" s="4138"/>
      <c r="I23" s="4137"/>
      <c r="J23" s="4139">
        <f t="shared" si="1"/>
        <v>17</v>
      </c>
    </row>
    <row r="24" spans="2:15" ht="11.25" customHeight="1">
      <c r="B24" s="4134">
        <f t="shared" si="0"/>
        <v>18</v>
      </c>
      <c r="C24" s="4135"/>
      <c r="D24" s="4137"/>
      <c r="E24" s="4137"/>
      <c r="F24" s="4137"/>
      <c r="G24" s="4137"/>
      <c r="H24" s="4138"/>
      <c r="I24" s="4137"/>
      <c r="J24" s="4139">
        <f t="shared" si="1"/>
        <v>18</v>
      </c>
    </row>
    <row r="25" spans="2:15" ht="11.25" customHeight="1">
      <c r="B25" s="4134">
        <f t="shared" si="0"/>
        <v>19</v>
      </c>
      <c r="C25" s="4152"/>
      <c r="D25" s="4137"/>
      <c r="E25" s="4137"/>
      <c r="F25" s="4137"/>
      <c r="G25" s="4137"/>
      <c r="H25" s="4138"/>
      <c r="I25" s="4137"/>
      <c r="J25" s="4139">
        <f t="shared" si="1"/>
        <v>19</v>
      </c>
    </row>
    <row r="26" spans="2:15" ht="11.25" customHeight="1">
      <c r="B26" s="4134">
        <f t="shared" si="0"/>
        <v>20</v>
      </c>
      <c r="C26" s="4135"/>
      <c r="D26" s="4137"/>
      <c r="E26" s="4137"/>
      <c r="F26" s="4137"/>
      <c r="G26" s="4137"/>
      <c r="H26" s="4138"/>
      <c r="I26" s="4137"/>
      <c r="J26" s="4139">
        <f t="shared" si="1"/>
        <v>20</v>
      </c>
    </row>
    <row r="27" spans="2:15" ht="11.25" customHeight="1">
      <c r="B27" s="4134">
        <f t="shared" si="0"/>
        <v>21</v>
      </c>
      <c r="C27" s="4152"/>
      <c r="D27" s="4152"/>
      <c r="E27" s="4152"/>
      <c r="F27" s="4152"/>
      <c r="G27" s="4152"/>
      <c r="H27" s="4138"/>
      <c r="I27" s="4137"/>
      <c r="J27" s="4139">
        <f t="shared" si="1"/>
        <v>21</v>
      </c>
    </row>
    <row r="28" spans="2:15" ht="11.25" customHeight="1">
      <c r="B28" s="4134">
        <f t="shared" si="0"/>
        <v>22</v>
      </c>
      <c r="C28" s="4152"/>
      <c r="D28" s="4152"/>
      <c r="E28" s="4152"/>
      <c r="F28" s="4152"/>
      <c r="G28" s="4152"/>
      <c r="H28" s="4138"/>
      <c r="I28" s="4137"/>
      <c r="J28" s="4139">
        <f t="shared" si="1"/>
        <v>22</v>
      </c>
    </row>
    <row r="29" spans="2:15" ht="11.25" customHeight="1">
      <c r="B29" s="4134">
        <f t="shared" si="0"/>
        <v>23</v>
      </c>
      <c r="C29" s="4152"/>
      <c r="D29" s="4152"/>
      <c r="E29" s="4152"/>
      <c r="F29" s="4152"/>
      <c r="G29" s="4152"/>
      <c r="H29" s="4138"/>
      <c r="I29" s="4137"/>
      <c r="J29" s="4139">
        <f t="shared" si="1"/>
        <v>23</v>
      </c>
      <c r="N29" s="4115"/>
    </row>
    <row r="30" spans="2:15" ht="11.25" customHeight="1">
      <c r="B30" s="4134">
        <f t="shared" si="0"/>
        <v>24</v>
      </c>
      <c r="C30" s="4152"/>
      <c r="D30" s="4152"/>
      <c r="E30" s="4152"/>
      <c r="F30" s="4152"/>
      <c r="G30" s="4152"/>
      <c r="H30" s="4138"/>
      <c r="I30" s="4137"/>
      <c r="J30" s="4139">
        <f t="shared" si="1"/>
        <v>24</v>
      </c>
      <c r="M30" s="4115"/>
      <c r="N30" s="4115"/>
      <c r="O30" s="4115"/>
    </row>
    <row r="31" spans="2:15" ht="11.25" customHeight="1">
      <c r="B31" s="4134">
        <f t="shared" si="0"/>
        <v>25</v>
      </c>
      <c r="C31" s="4152"/>
      <c r="D31" s="4152"/>
      <c r="E31" s="4152"/>
      <c r="F31" s="4152"/>
      <c r="G31" s="4152"/>
      <c r="H31" s="4138"/>
      <c r="I31" s="4137"/>
      <c r="J31" s="4139">
        <f t="shared" si="1"/>
        <v>25</v>
      </c>
      <c r="K31" s="4153"/>
      <c r="N31" s="4115"/>
    </row>
    <row r="32" spans="2:15" ht="11.25" customHeight="1">
      <c r="B32" s="4154"/>
      <c r="J32" s="4155"/>
      <c r="K32" s="4156" t="s">
        <v>1865</v>
      </c>
      <c r="N32" s="4115"/>
    </row>
    <row r="33" spans="2:14" ht="11.25" customHeight="1">
      <c r="B33" s="4154"/>
      <c r="J33" s="4155"/>
      <c r="K33" s="4156"/>
      <c r="N33" s="4115"/>
    </row>
    <row r="34" spans="2:14" ht="11.25" customHeight="1">
      <c r="B34" s="4154"/>
      <c r="C34" s="4157" t="s">
        <v>2891</v>
      </c>
      <c r="E34" s="4158">
        <v>224736</v>
      </c>
      <c r="F34" s="2747"/>
      <c r="J34" s="4155"/>
      <c r="K34" s="4156"/>
      <c r="N34" s="4115"/>
    </row>
    <row r="35" spans="2:14" ht="11.25" customHeight="1">
      <c r="B35" s="4154"/>
      <c r="C35" s="4112" t="s">
        <v>2892</v>
      </c>
      <c r="E35" s="4158">
        <v>73309</v>
      </c>
      <c r="F35" s="2747"/>
      <c r="J35" s="4155"/>
      <c r="K35" s="4156"/>
      <c r="N35" s="4115"/>
    </row>
    <row r="36" spans="2:14" ht="11.25" customHeight="1">
      <c r="B36" s="4154"/>
      <c r="C36" s="4112" t="s">
        <v>369</v>
      </c>
      <c r="E36" s="4158">
        <f>-(E34+E35-E37)</f>
        <v>-159376</v>
      </c>
      <c r="F36" s="2747"/>
      <c r="J36" s="4155"/>
      <c r="K36" s="4156"/>
      <c r="N36" s="4115"/>
    </row>
    <row r="37" spans="2:14" ht="11.25" customHeight="1" thickBot="1">
      <c r="B37" s="4154"/>
      <c r="C37" s="4157" t="s">
        <v>2893</v>
      </c>
      <c r="E37" s="4159">
        <v>138669</v>
      </c>
      <c r="F37" s="2747"/>
      <c r="J37" s="4155"/>
      <c r="K37" s="4156"/>
      <c r="N37" s="4115"/>
    </row>
    <row r="38" spans="2:14" ht="11.25" customHeight="1" thickTop="1">
      <c r="B38" s="4154"/>
      <c r="F38" s="2747"/>
      <c r="J38" s="4155"/>
      <c r="K38" s="4156"/>
      <c r="N38" s="4115"/>
    </row>
    <row r="39" spans="2:14" ht="11.25" customHeight="1">
      <c r="B39" s="4154"/>
      <c r="J39" s="4155"/>
      <c r="K39" s="4156"/>
      <c r="N39" s="4115"/>
    </row>
    <row r="40" spans="2:14" ht="11.25" customHeight="1">
      <c r="B40" s="4154"/>
      <c r="J40" s="4155"/>
      <c r="K40" s="4156"/>
      <c r="N40" s="4115"/>
    </row>
    <row r="41" spans="2:14" ht="11.25" customHeight="1">
      <c r="B41" s="4154"/>
      <c r="J41" s="4155"/>
      <c r="K41" s="4156"/>
      <c r="N41" s="4115"/>
    </row>
    <row r="42" spans="2:14" ht="11.25" customHeight="1">
      <c r="B42" s="4154"/>
      <c r="J42" s="4155"/>
      <c r="K42" s="4156"/>
      <c r="N42" s="4115"/>
    </row>
    <row r="43" spans="2:14" ht="11.25" customHeight="1">
      <c r="B43" s="4154"/>
      <c r="J43" s="4155"/>
      <c r="K43" s="4156"/>
      <c r="N43" s="4115"/>
    </row>
    <row r="44" spans="2:14" ht="11.25" customHeight="1">
      <c r="B44" s="4154"/>
      <c r="J44" s="4155"/>
      <c r="K44" s="4156"/>
      <c r="N44" s="4115"/>
    </row>
    <row r="45" spans="2:14" ht="11.25" customHeight="1">
      <c r="B45" s="4154"/>
      <c r="J45" s="4155"/>
      <c r="K45" s="4156"/>
      <c r="N45" s="4115"/>
    </row>
    <row r="46" spans="2:14" ht="11.25" customHeight="1">
      <c r="B46" s="4154"/>
      <c r="J46" s="4155"/>
      <c r="K46" s="4156"/>
      <c r="N46" s="4115"/>
    </row>
    <row r="47" spans="2:14" ht="11.25" customHeight="1">
      <c r="B47" s="4160"/>
      <c r="J47" s="4161"/>
      <c r="K47" s="4156"/>
    </row>
    <row r="48" spans="2:14" ht="11.25" customHeight="1">
      <c r="B48" s="4160"/>
      <c r="J48" s="4161"/>
      <c r="K48" s="4156"/>
    </row>
    <row r="49" spans="2:11" ht="11.25" customHeight="1" thickBot="1">
      <c r="B49" s="4162"/>
      <c r="C49" s="4163"/>
      <c r="D49" s="4163"/>
      <c r="E49" s="4163"/>
      <c r="F49" s="4163"/>
      <c r="G49" s="4163"/>
      <c r="H49" s="4163"/>
      <c r="I49" s="4163"/>
      <c r="J49" s="4164"/>
      <c r="K49" s="4156"/>
    </row>
    <row r="50" spans="2:11" ht="11.25" customHeight="1"/>
    <row r="51" spans="2:11" ht="11.25" customHeight="1"/>
    <row r="52" spans="2:11" ht="11.25" customHeight="1"/>
    <row r="53" spans="2:11" ht="11.25" customHeight="1"/>
    <row r="54" spans="2:11" ht="11.25" customHeight="1"/>
  </sheetData>
  <mergeCells count="2">
    <mergeCell ref="K2:K3"/>
    <mergeCell ref="K32:K49"/>
  </mergeCells>
  <printOptions horizontalCentered="1" verticalCentered="1"/>
  <pageMargins left="0.5" right="0.35" top="0.5" bottom="0.5" header="0.59" footer="0.5"/>
  <pageSetup scale="92" orientation="landscape" horizontalDpi="4294967292" verticalDpi="4294967292" r:id="rId1"/>
  <headerFooter alignWithMargins="0"/>
  <drawing r:id="rId2"/>
</worksheet>
</file>

<file path=xl/worksheets/sheet79.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T167"/>
  <sheetViews>
    <sheetView showGridLines="0" workbookViewId="0"/>
  </sheetViews>
  <sheetFormatPr defaultColWidth="14.26953125" defaultRowHeight="13"/>
  <cols>
    <col min="1" max="1" width="12.54296875" style="4168" customWidth="1"/>
    <col min="2" max="2" width="4.81640625" style="4168" customWidth="1"/>
    <col min="3" max="3" width="3.54296875" style="4168" customWidth="1"/>
    <col min="4" max="4" width="12.54296875" style="4168" customWidth="1"/>
    <col min="5" max="7" width="11.26953125" style="4168" customWidth="1"/>
    <col min="8" max="8" width="21.54296875" style="4168" customWidth="1"/>
    <col min="9" max="9" width="12.453125" style="4168" customWidth="1"/>
    <col min="10" max="16384" width="14.26953125" style="4168"/>
  </cols>
  <sheetData>
    <row r="1" spans="1:10" ht="11.25" customHeight="1" thickBot="1">
      <c r="A1" s="3132" t="s">
        <v>2894</v>
      </c>
      <c r="B1" s="4166"/>
      <c r="C1" s="4166"/>
      <c r="D1" s="4166"/>
      <c r="E1" s="4166"/>
      <c r="F1" s="4166"/>
      <c r="G1" s="4166"/>
      <c r="H1" s="4166"/>
      <c r="I1" s="4167" t="s">
        <v>2895</v>
      </c>
    </row>
    <row r="2" spans="1:10" ht="15.75" customHeight="1">
      <c r="A2" s="4169" t="s">
        <v>2896</v>
      </c>
      <c r="B2" s="4170"/>
      <c r="C2" s="4170"/>
      <c r="D2" s="4170"/>
      <c r="E2" s="4170"/>
      <c r="F2" s="4170"/>
      <c r="G2" s="4170"/>
      <c r="H2" s="4170"/>
      <c r="I2" s="4171"/>
    </row>
    <row r="3" spans="1:10" s="4175" customFormat="1" ht="11.25" customHeight="1">
      <c r="A3" s="4172"/>
      <c r="B3" s="4173"/>
      <c r="C3" s="4173"/>
      <c r="D3" s="4173"/>
      <c r="E3" s="4173"/>
      <c r="F3" s="4173"/>
      <c r="G3" s="4173"/>
      <c r="H3" s="4173"/>
      <c r="I3" s="4174"/>
    </row>
    <row r="4" spans="1:10" s="4175" customFormat="1" ht="11.25" customHeight="1">
      <c r="A4" s="4176" t="s">
        <v>2897</v>
      </c>
      <c r="B4" s="4177"/>
      <c r="C4" s="4177"/>
      <c r="D4" s="4177"/>
      <c r="E4" s="4177"/>
      <c r="F4" s="4177"/>
      <c r="G4" s="4177"/>
      <c r="H4" s="4177"/>
      <c r="I4" s="4174"/>
    </row>
    <row r="5" spans="1:10" s="4175" customFormat="1" ht="11.25" customHeight="1">
      <c r="A5" s="4176" t="s">
        <v>2898</v>
      </c>
      <c r="B5" s="4177"/>
      <c r="C5" s="4177"/>
      <c r="D5" s="4177"/>
      <c r="E5" s="4177"/>
      <c r="F5" s="4177"/>
      <c r="G5" s="4177"/>
      <c r="H5" s="4177"/>
      <c r="I5" s="4174"/>
    </row>
    <row r="6" spans="1:10" s="4175" customFormat="1" ht="11.25" customHeight="1">
      <c r="A6" s="4176" t="s">
        <v>2899</v>
      </c>
      <c r="B6" s="4177"/>
      <c r="C6" s="4177"/>
      <c r="D6" s="4177"/>
      <c r="E6" s="4177"/>
      <c r="F6" s="4177"/>
      <c r="G6" s="4177"/>
      <c r="H6" s="4177"/>
      <c r="I6" s="4174"/>
    </row>
    <row r="7" spans="1:10" s="4175" customFormat="1" ht="11.25" customHeight="1">
      <c r="A7" s="4176" t="s">
        <v>2900</v>
      </c>
      <c r="B7" s="4177"/>
      <c r="C7" s="4177"/>
      <c r="D7" s="4177"/>
      <c r="E7" s="4177"/>
      <c r="F7" s="4177"/>
      <c r="G7" s="4177"/>
      <c r="H7" s="4177"/>
      <c r="I7" s="4174"/>
    </row>
    <row r="8" spans="1:10" s="4175" customFormat="1" ht="11.25" customHeight="1">
      <c r="A8" s="4176" t="s">
        <v>2901</v>
      </c>
      <c r="B8" s="4177"/>
      <c r="C8" s="4177"/>
      <c r="D8" s="4177"/>
      <c r="E8" s="4177"/>
      <c r="F8" s="4177"/>
      <c r="G8" s="4177"/>
      <c r="H8" s="4177"/>
      <c r="I8" s="4174"/>
    </row>
    <row r="9" spans="1:10" s="4175" customFormat="1" ht="11.25" customHeight="1">
      <c r="A9" s="4176" t="s">
        <v>2902</v>
      </c>
      <c r="B9" s="4177"/>
      <c r="C9" s="4177"/>
      <c r="D9" s="4177"/>
      <c r="E9" s="4177"/>
      <c r="F9" s="4177"/>
      <c r="G9" s="4177"/>
      <c r="H9" s="4177"/>
      <c r="I9" s="4174"/>
    </row>
    <row r="10" spans="1:10" s="4175" customFormat="1" ht="11.25" customHeight="1">
      <c r="A10" s="4176" t="s">
        <v>2903</v>
      </c>
      <c r="B10" s="4177"/>
      <c r="C10" s="4177"/>
      <c r="D10" s="4177"/>
      <c r="E10" s="4177"/>
      <c r="F10" s="4177"/>
      <c r="G10" s="4177"/>
      <c r="H10" s="4178"/>
      <c r="I10" s="4174"/>
    </row>
    <row r="11" spans="1:10" s="4175" customFormat="1" ht="12" customHeight="1">
      <c r="A11" s="4176"/>
      <c r="B11" s="4177"/>
      <c r="C11" s="4177"/>
      <c r="D11" s="4177"/>
      <c r="E11" s="4177"/>
      <c r="F11" s="4177"/>
      <c r="G11" s="4177"/>
      <c r="H11" s="4178"/>
      <c r="I11" s="4174"/>
    </row>
    <row r="12" spans="1:10" s="4175" customFormat="1" ht="11.25" customHeight="1">
      <c r="A12" s="4176" t="s">
        <v>2904</v>
      </c>
      <c r="B12" s="4177"/>
      <c r="C12" s="4177"/>
      <c r="D12" s="4177"/>
      <c r="E12" s="4177"/>
      <c r="F12" s="4177"/>
      <c r="G12" s="4177"/>
      <c r="H12" s="4178"/>
      <c r="I12" s="4174"/>
      <c r="J12" s="4179"/>
    </row>
    <row r="13" spans="1:10" s="4175" customFormat="1" ht="12" customHeight="1">
      <c r="A13" s="4176"/>
      <c r="B13" s="4177"/>
      <c r="C13" s="4177"/>
      <c r="D13" s="4177"/>
      <c r="E13" s="4177"/>
      <c r="F13" s="4177"/>
      <c r="G13" s="4177"/>
      <c r="H13" s="4178"/>
      <c r="I13" s="4174"/>
      <c r="J13" s="4179"/>
    </row>
    <row r="14" spans="1:10" s="4175" customFormat="1" ht="11.25" customHeight="1">
      <c r="A14" s="4176" t="s">
        <v>2905</v>
      </c>
      <c r="B14" s="4177"/>
      <c r="C14" s="4177"/>
      <c r="D14" s="4177"/>
      <c r="E14" s="4177"/>
      <c r="F14" s="4177"/>
      <c r="G14" s="4177"/>
      <c r="H14" s="4178"/>
      <c r="I14" s="4174"/>
    </row>
    <row r="15" spans="1:10" s="4175" customFormat="1" ht="11.25" customHeight="1">
      <c r="A15" s="4176" t="s">
        <v>2906</v>
      </c>
      <c r="B15" s="4177"/>
      <c r="C15" s="4177"/>
      <c r="D15" s="4177"/>
      <c r="E15" s="4177"/>
      <c r="F15" s="4177"/>
      <c r="G15" s="4177"/>
      <c r="H15" s="4178"/>
      <c r="I15" s="4174"/>
    </row>
    <row r="16" spans="1:10" s="4175" customFormat="1" ht="12" customHeight="1">
      <c r="A16" s="4176"/>
      <c r="B16" s="4177"/>
      <c r="C16" s="4177"/>
      <c r="D16" s="4177"/>
      <c r="E16" s="4177"/>
      <c r="F16" s="4177"/>
      <c r="G16" s="4177"/>
      <c r="H16" s="4178"/>
      <c r="I16" s="4174"/>
    </row>
    <row r="17" spans="1:9" s="4175" customFormat="1" ht="11.25" customHeight="1">
      <c r="A17" s="4176" t="s">
        <v>2907</v>
      </c>
      <c r="B17" s="4177"/>
      <c r="C17" s="4177"/>
      <c r="D17" s="4177"/>
      <c r="E17" s="4177"/>
      <c r="F17" s="4177"/>
      <c r="G17" s="4177"/>
      <c r="H17" s="4178"/>
      <c r="I17" s="4174"/>
    </row>
    <row r="18" spans="1:9" s="4175" customFormat="1" ht="12" customHeight="1">
      <c r="A18" s="4176"/>
      <c r="B18" s="4177"/>
      <c r="C18" s="4177"/>
      <c r="D18" s="4177"/>
      <c r="E18" s="4177"/>
      <c r="F18" s="4177"/>
      <c r="G18" s="4177"/>
      <c r="H18" s="4178"/>
      <c r="I18" s="4174"/>
    </row>
    <row r="19" spans="1:9" s="4175" customFormat="1" ht="11.25" customHeight="1">
      <c r="A19" s="4176" t="s">
        <v>2908</v>
      </c>
      <c r="B19" s="4177"/>
      <c r="C19" s="4177"/>
      <c r="D19" s="4177"/>
      <c r="E19" s="4177"/>
      <c r="F19" s="4177"/>
      <c r="G19" s="4177"/>
      <c r="H19" s="4178"/>
      <c r="I19" s="4174"/>
    </row>
    <row r="20" spans="1:9" s="4175" customFormat="1" ht="11.25" customHeight="1">
      <c r="A20" s="4176" t="s">
        <v>2909</v>
      </c>
      <c r="B20" s="4177"/>
      <c r="C20" s="4177"/>
      <c r="D20" s="4177"/>
      <c r="E20" s="4177"/>
      <c r="F20" s="4177"/>
      <c r="G20" s="4177"/>
      <c r="H20" s="4178"/>
      <c r="I20" s="4174"/>
    </row>
    <row r="21" spans="1:9" s="4175" customFormat="1" ht="11.25" customHeight="1">
      <c r="A21" s="4176" t="s">
        <v>2910</v>
      </c>
      <c r="B21" s="4177"/>
      <c r="C21" s="4177"/>
      <c r="D21" s="4177"/>
      <c r="E21" s="4177"/>
      <c r="F21" s="4177"/>
      <c r="G21" s="4177"/>
      <c r="H21" s="4178"/>
      <c r="I21" s="4174"/>
    </row>
    <row r="22" spans="1:9" s="4175" customFormat="1" ht="11.25" customHeight="1">
      <c r="A22" s="4176" t="s">
        <v>2911</v>
      </c>
      <c r="B22" s="4177"/>
      <c r="C22" s="4177"/>
      <c r="D22" s="4177"/>
      <c r="E22" s="4177"/>
      <c r="F22" s="4177"/>
      <c r="G22" s="4177"/>
      <c r="H22" s="4178"/>
      <c r="I22" s="4174"/>
    </row>
    <row r="23" spans="1:9" s="4175" customFormat="1" ht="12" customHeight="1">
      <c r="A23" s="4176"/>
      <c r="B23" s="4177"/>
      <c r="C23" s="4177"/>
      <c r="D23" s="4177"/>
      <c r="E23" s="4177"/>
      <c r="F23" s="4177"/>
      <c r="G23" s="4177"/>
      <c r="H23" s="4178"/>
      <c r="I23" s="4174"/>
    </row>
    <row r="24" spans="1:9" s="4175" customFormat="1" ht="11.25" customHeight="1">
      <c r="A24" s="4176" t="s">
        <v>2912</v>
      </c>
      <c r="B24" s="4177"/>
      <c r="C24" s="4177"/>
      <c r="D24" s="4177"/>
      <c r="E24" s="4177"/>
      <c r="F24" s="4177"/>
      <c r="G24" s="4177"/>
      <c r="H24" s="4178"/>
      <c r="I24" s="4174"/>
    </row>
    <row r="25" spans="1:9" s="4175" customFormat="1" ht="11.25" customHeight="1">
      <c r="A25" s="4176" t="s">
        <v>2913</v>
      </c>
      <c r="B25" s="4177"/>
      <c r="C25" s="4177"/>
      <c r="D25" s="4177"/>
      <c r="E25" s="4177"/>
      <c r="F25" s="4177"/>
      <c r="G25" s="4177"/>
      <c r="H25" s="4178"/>
      <c r="I25" s="4174"/>
    </row>
    <row r="26" spans="1:9" s="4175" customFormat="1" ht="11.25" customHeight="1">
      <c r="A26" s="4176" t="s">
        <v>2914</v>
      </c>
      <c r="B26" s="4177"/>
      <c r="C26" s="4177"/>
      <c r="D26" s="4177"/>
      <c r="E26" s="4177"/>
      <c r="F26" s="4177"/>
      <c r="G26" s="4177"/>
      <c r="H26" s="4178"/>
      <c r="I26" s="4174"/>
    </row>
    <row r="27" spans="1:9" s="4175" customFormat="1" ht="11.25" customHeight="1">
      <c r="A27" s="4176" t="s">
        <v>2915</v>
      </c>
      <c r="B27" s="4177"/>
      <c r="C27" s="4177"/>
      <c r="D27" s="4177"/>
      <c r="E27" s="4177"/>
      <c r="F27" s="4177"/>
      <c r="G27" s="4177"/>
      <c r="H27" s="4177"/>
      <c r="I27" s="4174"/>
    </row>
    <row r="28" spans="1:9" s="4175" customFormat="1" ht="12" customHeight="1">
      <c r="A28" s="4176"/>
      <c r="B28" s="4177"/>
      <c r="C28" s="4177"/>
      <c r="D28" s="4177"/>
      <c r="E28" s="4177"/>
      <c r="F28" s="4177"/>
      <c r="G28" s="4177"/>
      <c r="H28" s="4177"/>
      <c r="I28" s="4174"/>
    </row>
    <row r="29" spans="1:9" s="4175" customFormat="1" ht="11.25" customHeight="1">
      <c r="A29" s="4176" t="s">
        <v>2916</v>
      </c>
      <c r="B29" s="4177"/>
      <c r="C29" s="4177"/>
      <c r="D29" s="4177"/>
      <c r="E29" s="4177"/>
      <c r="F29" s="4177"/>
      <c r="G29" s="4177"/>
      <c r="H29" s="4177"/>
      <c r="I29" s="4174"/>
    </row>
    <row r="30" spans="1:9" s="4175" customFormat="1" ht="11.25" customHeight="1">
      <c r="A30" s="4176" t="s">
        <v>2917</v>
      </c>
      <c r="B30" s="4177"/>
      <c r="C30" s="4177"/>
      <c r="D30" s="4177"/>
      <c r="E30" s="4177"/>
      <c r="F30" s="4177"/>
      <c r="G30" s="4177"/>
      <c r="H30" s="4177"/>
      <c r="I30" s="4174"/>
    </row>
    <row r="31" spans="1:9" s="4175" customFormat="1" ht="12" customHeight="1">
      <c r="A31" s="4176"/>
      <c r="B31" s="4177"/>
      <c r="C31" s="4177"/>
      <c r="D31" s="4177"/>
      <c r="E31" s="4177"/>
      <c r="F31" s="4177"/>
      <c r="G31" s="4177"/>
      <c r="H31" s="4177"/>
      <c r="I31" s="4174"/>
    </row>
    <row r="32" spans="1:9" s="4175" customFormat="1" ht="11.25" customHeight="1">
      <c r="A32" s="4176" t="s">
        <v>2918</v>
      </c>
      <c r="B32" s="4178"/>
      <c r="C32" s="4177"/>
      <c r="D32" s="4177"/>
      <c r="E32" s="4178"/>
      <c r="F32" s="4178"/>
      <c r="G32" s="4178"/>
      <c r="H32" s="4178"/>
      <c r="I32" s="4174"/>
    </row>
    <row r="33" spans="1:9" s="4175" customFormat="1" ht="11.25" customHeight="1">
      <c r="A33" s="4176" t="s">
        <v>2919</v>
      </c>
      <c r="B33" s="4177"/>
      <c r="C33" s="4177"/>
      <c r="D33" s="4177"/>
      <c r="E33" s="4177"/>
      <c r="F33" s="4177"/>
      <c r="G33" s="4177"/>
      <c r="H33" s="4177"/>
      <c r="I33" s="4174"/>
    </row>
    <row r="34" spans="1:9" s="4175" customFormat="1" ht="12" customHeight="1">
      <c r="A34" s="4176"/>
      <c r="B34" s="4177"/>
      <c r="C34" s="4177"/>
      <c r="D34" s="4177"/>
      <c r="E34" s="4177"/>
      <c r="F34" s="4177"/>
      <c r="G34" s="4177"/>
      <c r="H34" s="4177"/>
      <c r="I34" s="4174"/>
    </row>
    <row r="35" spans="1:9" s="4175" customFormat="1" ht="11.25" customHeight="1">
      <c r="A35" s="4176" t="s">
        <v>2920</v>
      </c>
      <c r="B35" s="4178"/>
      <c r="C35" s="4177"/>
      <c r="D35" s="4177"/>
      <c r="E35" s="4178"/>
      <c r="F35" s="4178"/>
      <c r="G35" s="4178"/>
      <c r="H35" s="4178"/>
      <c r="I35" s="4174"/>
    </row>
    <row r="36" spans="1:9" s="4175" customFormat="1" ht="12" customHeight="1">
      <c r="A36" s="4176"/>
      <c r="B36" s="4178"/>
      <c r="C36" s="4177"/>
      <c r="D36" s="4177"/>
      <c r="E36" s="4178"/>
      <c r="F36" s="4178"/>
      <c r="G36" s="4178"/>
      <c r="H36" s="4178"/>
      <c r="I36" s="4174"/>
    </row>
    <row r="37" spans="1:9" s="4175" customFormat="1" ht="11.25" customHeight="1">
      <c r="A37" s="4176" t="s">
        <v>2921</v>
      </c>
      <c r="B37" s="4178"/>
      <c r="C37" s="4177"/>
      <c r="D37" s="4177"/>
      <c r="E37" s="4178"/>
      <c r="F37" s="4178"/>
      <c r="G37" s="4178"/>
      <c r="H37" s="4178"/>
      <c r="I37" s="4174"/>
    </row>
    <row r="38" spans="1:9" s="4175" customFormat="1" ht="11.25" customHeight="1">
      <c r="A38" s="4176" t="s">
        <v>2922</v>
      </c>
      <c r="B38" s="4178"/>
      <c r="C38" s="4177"/>
      <c r="D38" s="4177"/>
      <c r="E38" s="4178"/>
      <c r="F38" s="4178"/>
      <c r="G38" s="4178"/>
      <c r="H38" s="4178"/>
      <c r="I38" s="4174"/>
    </row>
    <row r="39" spans="1:9" s="4175" customFormat="1" ht="11.25" customHeight="1">
      <c r="A39" s="4176" t="s">
        <v>2923</v>
      </c>
      <c r="B39" s="4178"/>
      <c r="C39" s="4177"/>
      <c r="D39" s="4177"/>
      <c r="E39" s="4178"/>
      <c r="F39" s="4178"/>
      <c r="G39" s="4178"/>
      <c r="H39" s="4178"/>
      <c r="I39" s="4174"/>
    </row>
    <row r="40" spans="1:9" s="4175" customFormat="1" ht="11.25" customHeight="1">
      <c r="A40" s="4176" t="s">
        <v>2924</v>
      </c>
      <c r="B40" s="4178"/>
      <c r="C40" s="4177"/>
      <c r="D40" s="4177"/>
      <c r="E40" s="4178"/>
      <c r="F40" s="4178"/>
      <c r="G40" s="4178"/>
      <c r="H40" s="4178"/>
      <c r="I40" s="4174"/>
    </row>
    <row r="41" spans="1:9" s="4175" customFormat="1" ht="11.25" customHeight="1">
      <c r="A41" s="4176" t="s">
        <v>2925</v>
      </c>
      <c r="B41" s="4178"/>
      <c r="C41" s="4177"/>
      <c r="D41" s="4177"/>
      <c r="E41" s="4178"/>
      <c r="F41" s="4178"/>
      <c r="G41" s="4178"/>
      <c r="H41" s="4178"/>
      <c r="I41" s="4174"/>
    </row>
    <row r="42" spans="1:9" s="4175" customFormat="1" ht="11.25" customHeight="1">
      <c r="A42" s="4176" t="s">
        <v>2926</v>
      </c>
      <c r="B42" s="4178"/>
      <c r="C42" s="4177"/>
      <c r="D42" s="4177"/>
      <c r="E42" s="4178"/>
      <c r="F42" s="4178"/>
      <c r="G42" s="4178"/>
      <c r="H42" s="4178"/>
      <c r="I42" s="4174"/>
    </row>
    <row r="43" spans="1:9" s="4175" customFormat="1" ht="11.25" customHeight="1">
      <c r="A43" s="4176" t="s">
        <v>2927</v>
      </c>
      <c r="B43" s="4178"/>
      <c r="C43" s="4177"/>
      <c r="D43" s="4177"/>
      <c r="E43" s="4178"/>
      <c r="F43" s="4178"/>
      <c r="G43" s="4178"/>
      <c r="H43" s="4178"/>
      <c r="I43" s="4174"/>
    </row>
    <row r="44" spans="1:9" s="4175" customFormat="1" ht="12" customHeight="1">
      <c r="A44" s="4176"/>
      <c r="B44" s="4178"/>
      <c r="C44" s="4177"/>
      <c r="D44" s="4177"/>
      <c r="E44" s="4178"/>
      <c r="F44" s="4178"/>
      <c r="G44" s="4178"/>
      <c r="H44" s="4178"/>
      <c r="I44" s="4174"/>
    </row>
    <row r="45" spans="1:9" s="4175" customFormat="1" ht="11.25" customHeight="1">
      <c r="A45" s="4176" t="s">
        <v>2928</v>
      </c>
      <c r="B45" s="4178"/>
      <c r="C45" s="4177"/>
      <c r="D45" s="4177"/>
      <c r="E45" s="4178"/>
      <c r="F45" s="4178"/>
      <c r="G45" s="4178"/>
      <c r="H45" s="4178"/>
      <c r="I45" s="4174"/>
    </row>
    <row r="46" spans="1:9" s="4175" customFormat="1" ht="11.25" customHeight="1">
      <c r="A46" s="4176" t="s">
        <v>2929</v>
      </c>
      <c r="B46" s="4178"/>
      <c r="C46" s="4177"/>
      <c r="D46" s="4177"/>
      <c r="E46" s="4178"/>
      <c r="F46" s="4178"/>
      <c r="G46" s="4178"/>
      <c r="H46" s="4178"/>
      <c r="I46" s="4174"/>
    </row>
    <row r="47" spans="1:9" s="4175" customFormat="1" ht="11.25" customHeight="1">
      <c r="A47" s="4176" t="s">
        <v>2930</v>
      </c>
      <c r="B47" s="4178"/>
      <c r="C47" s="4177"/>
      <c r="D47" s="4177"/>
      <c r="E47" s="4178"/>
      <c r="F47" s="4178"/>
      <c r="G47" s="4178"/>
      <c r="H47" s="4178"/>
      <c r="I47" s="4174"/>
    </row>
    <row r="48" spans="1:9" s="4175" customFormat="1" ht="12" customHeight="1">
      <c r="A48" s="4176"/>
      <c r="B48" s="4178"/>
      <c r="C48" s="4177"/>
      <c r="D48" s="4177"/>
      <c r="E48" s="4178"/>
      <c r="F48" s="4178"/>
      <c r="G48" s="4178"/>
      <c r="H48" s="4178"/>
      <c r="I48" s="4174"/>
    </row>
    <row r="49" spans="1:9" s="4175" customFormat="1" ht="11.25" customHeight="1">
      <c r="A49" s="4176" t="s">
        <v>2931</v>
      </c>
      <c r="B49" s="4178"/>
      <c r="C49" s="4177"/>
      <c r="D49" s="4177"/>
      <c r="E49" s="4178"/>
      <c r="F49" s="4178"/>
      <c r="G49" s="4178"/>
      <c r="H49" s="4178"/>
      <c r="I49" s="4174"/>
    </row>
    <row r="50" spans="1:9" s="4175" customFormat="1" ht="12" customHeight="1">
      <c r="A50" s="4176"/>
      <c r="B50" s="4178"/>
      <c r="C50" s="4177"/>
      <c r="D50" s="4177"/>
      <c r="E50" s="4178"/>
      <c r="F50" s="4178"/>
      <c r="G50" s="4178"/>
      <c r="H50" s="4178"/>
      <c r="I50" s="4174"/>
    </row>
    <row r="51" spans="1:9" s="4175" customFormat="1" ht="11.25" customHeight="1">
      <c r="A51" s="4176" t="s">
        <v>2932</v>
      </c>
      <c r="B51" s="4178"/>
      <c r="C51" s="4177"/>
      <c r="D51" s="4177"/>
      <c r="E51" s="4178"/>
      <c r="F51" s="4178"/>
      <c r="G51" s="4178"/>
      <c r="H51" s="4178"/>
      <c r="I51" s="4174"/>
    </row>
    <row r="52" spans="1:9" s="4175" customFormat="1" ht="11.25" customHeight="1">
      <c r="A52" s="4176" t="s">
        <v>2933</v>
      </c>
      <c r="B52" s="4178"/>
      <c r="C52" s="4177"/>
      <c r="D52" s="4177"/>
      <c r="E52" s="4178"/>
      <c r="F52" s="4178"/>
      <c r="G52" s="4178"/>
      <c r="H52" s="4178"/>
      <c r="I52" s="4174"/>
    </row>
    <row r="53" spans="1:9" s="4175" customFormat="1" ht="11.25" customHeight="1">
      <c r="A53" s="4176" t="s">
        <v>2934</v>
      </c>
      <c r="B53" s="4178"/>
      <c r="C53" s="4177"/>
      <c r="D53" s="4177"/>
      <c r="E53" s="4178"/>
      <c r="F53" s="4178"/>
      <c r="G53" s="4178"/>
      <c r="H53" s="4178"/>
      <c r="I53" s="4174"/>
    </row>
    <row r="54" spans="1:9" s="4175" customFormat="1" ht="11.25" customHeight="1">
      <c r="A54" s="4176" t="s">
        <v>2935</v>
      </c>
      <c r="B54" s="4178"/>
      <c r="C54" s="4177"/>
      <c r="D54" s="4177"/>
      <c r="E54" s="4178"/>
      <c r="F54" s="4178"/>
      <c r="G54" s="4178"/>
      <c r="H54" s="4178"/>
      <c r="I54" s="4174"/>
    </row>
    <row r="55" spans="1:9" s="4175" customFormat="1" ht="12" customHeight="1">
      <c r="A55" s="4176"/>
      <c r="B55" s="4178"/>
      <c r="C55" s="4177"/>
      <c r="D55" s="4177"/>
      <c r="E55" s="4178"/>
      <c r="F55" s="4178"/>
      <c r="G55" s="4178"/>
      <c r="H55" s="4178"/>
      <c r="I55" s="4174"/>
    </row>
    <row r="56" spans="1:9" s="4175" customFormat="1" ht="11.25" customHeight="1">
      <c r="A56" s="4176" t="s">
        <v>2936</v>
      </c>
      <c r="B56" s="4178"/>
      <c r="C56" s="4177"/>
      <c r="D56" s="4177"/>
      <c r="E56" s="4178"/>
      <c r="F56" s="4178"/>
      <c r="G56" s="4178"/>
      <c r="H56" s="4178"/>
      <c r="I56" s="4174"/>
    </row>
    <row r="57" spans="1:9" s="4175" customFormat="1" ht="11.25" customHeight="1">
      <c r="A57" s="4176" t="s">
        <v>2937</v>
      </c>
      <c r="B57" s="4177"/>
      <c r="C57" s="4177"/>
      <c r="D57" s="4177"/>
      <c r="E57" s="4177"/>
      <c r="F57" s="4177"/>
      <c r="G57" s="4177"/>
      <c r="H57" s="4177"/>
      <c r="I57" s="4174"/>
    </row>
    <row r="58" spans="1:9" s="4175" customFormat="1" ht="12" customHeight="1">
      <c r="A58" s="4176"/>
      <c r="B58" s="4177"/>
      <c r="C58" s="4177"/>
      <c r="D58" s="4177"/>
      <c r="E58" s="4177"/>
      <c r="F58" s="4177"/>
      <c r="G58" s="4177"/>
      <c r="H58" s="4177"/>
      <c r="I58" s="4174"/>
    </row>
    <row r="59" spans="1:9" s="4175" customFormat="1" ht="11.25" customHeight="1">
      <c r="A59" s="4176" t="s">
        <v>2938</v>
      </c>
      <c r="B59" s="4178"/>
      <c r="C59" s="4177"/>
      <c r="D59" s="4177"/>
      <c r="E59" s="4178"/>
      <c r="F59" s="4178"/>
      <c r="G59" s="4178"/>
      <c r="H59" s="4178"/>
      <c r="I59" s="4174"/>
    </row>
    <row r="60" spans="1:9" s="4175" customFormat="1" ht="11.25" customHeight="1">
      <c r="A60" s="4180"/>
      <c r="B60" s="4178"/>
      <c r="C60" s="4177"/>
      <c r="D60" s="4177"/>
      <c r="E60" s="4178"/>
      <c r="F60" s="4178"/>
      <c r="G60" s="4178"/>
      <c r="H60" s="4178"/>
      <c r="I60" s="4174"/>
    </row>
    <row r="61" spans="1:9" s="4175" customFormat="1" ht="11.25" customHeight="1">
      <c r="A61" s="4180"/>
      <c r="B61" s="4178"/>
      <c r="C61" s="4177"/>
      <c r="D61" s="4177"/>
      <c r="E61" s="4178"/>
      <c r="F61" s="4178"/>
      <c r="G61" s="4178"/>
      <c r="H61" s="4178"/>
      <c r="I61" s="4174"/>
    </row>
    <row r="62" spans="1:9" s="4175" customFormat="1" ht="11.25" customHeight="1">
      <c r="A62" s="4180"/>
      <c r="B62" s="4178"/>
      <c r="C62" s="4177"/>
      <c r="D62" s="4177"/>
      <c r="E62" s="4178"/>
      <c r="F62" s="4178"/>
      <c r="G62" s="4178"/>
      <c r="H62" s="4178"/>
      <c r="I62" s="4174"/>
    </row>
    <row r="63" spans="1:9" s="4175" customFormat="1" ht="11.25" customHeight="1">
      <c r="A63" s="4180"/>
      <c r="B63" s="4177"/>
      <c r="C63" s="4177"/>
      <c r="D63" s="4177"/>
      <c r="E63" s="4177"/>
      <c r="F63" s="4177"/>
      <c r="G63" s="4177"/>
      <c r="H63" s="4177"/>
      <c r="I63" s="4174"/>
    </row>
    <row r="64" spans="1:9" s="4175" customFormat="1" ht="11.25" customHeight="1" thickBot="1">
      <c r="A64" s="4181"/>
      <c r="B64" s="4182"/>
      <c r="C64" s="4182"/>
      <c r="D64" s="4182"/>
      <c r="E64" s="4183"/>
      <c r="F64" s="4183"/>
      <c r="G64" s="4183"/>
      <c r="H64" s="4183"/>
      <c r="I64" s="4184"/>
    </row>
    <row r="65" spans="1:9" s="4175" customFormat="1" ht="11.25" customHeight="1">
      <c r="A65" s="4185" t="s">
        <v>195</v>
      </c>
      <c r="B65" s="4166"/>
      <c r="C65" s="4166"/>
      <c r="D65" s="4166"/>
      <c r="E65" s="4166"/>
      <c r="F65" s="4166"/>
      <c r="G65" s="4166"/>
      <c r="H65" s="4166"/>
      <c r="I65" s="4166"/>
    </row>
    <row r="66" spans="1:9" s="4175" customFormat="1" ht="11.25" customHeight="1"/>
    <row r="67" spans="1:9" s="4175" customFormat="1" ht="11.25" customHeight="1"/>
    <row r="68" spans="1:9" s="4175" customFormat="1" ht="11.25" customHeight="1"/>
    <row r="69" spans="1:9" s="4175" customFormat="1" ht="11.25" customHeight="1"/>
    <row r="70" spans="1:9" s="4175" customFormat="1" ht="11.25" customHeight="1"/>
    <row r="71" spans="1:9" s="4175" customFormat="1" ht="11.25" customHeight="1"/>
    <row r="72" spans="1:9" s="4175" customFormat="1" ht="11.25" customHeight="1"/>
    <row r="73" spans="1:9" s="4175" customFormat="1" ht="11.25" customHeight="1"/>
    <row r="74" spans="1:9" s="4175" customFormat="1" ht="11.25" customHeight="1"/>
    <row r="75" spans="1:9" s="4175" customFormat="1" ht="11.25" customHeight="1"/>
    <row r="76" spans="1:9" s="4175" customFormat="1" ht="11.25" customHeight="1"/>
    <row r="77" spans="1:9" s="4175" customFormat="1" ht="11.25" customHeight="1"/>
    <row r="78" spans="1:9" ht="9" customHeight="1">
      <c r="C78" s="4186"/>
      <c r="D78" s="4186"/>
      <c r="E78" s="4186"/>
    </row>
    <row r="79" spans="1:9" ht="9" customHeight="1">
      <c r="C79" s="4186"/>
      <c r="D79" s="4186"/>
      <c r="E79" s="4186"/>
      <c r="F79" s="4186"/>
      <c r="G79" s="4186"/>
      <c r="H79" s="4186"/>
    </row>
    <row r="80" spans="1:9" ht="9" customHeight="1">
      <c r="C80" s="4186"/>
      <c r="D80" s="4186"/>
      <c r="E80" s="4186"/>
      <c r="F80" s="4186"/>
      <c r="G80" s="4186"/>
      <c r="H80" s="4186"/>
      <c r="I80" s="4187"/>
    </row>
    <row r="81" spans="3:12" ht="9" customHeight="1">
      <c r="C81" s="4186"/>
      <c r="D81" s="4186"/>
      <c r="E81" s="4186"/>
      <c r="F81" s="4186"/>
      <c r="G81" s="4186"/>
      <c r="H81" s="4186"/>
      <c r="I81" s="4187"/>
    </row>
    <row r="82" spans="3:12" ht="9" customHeight="1">
      <c r="C82" s="4186"/>
      <c r="D82" s="4186"/>
      <c r="E82" s="4186"/>
      <c r="F82" s="4186"/>
      <c r="G82" s="4186"/>
      <c r="H82" s="4186"/>
      <c r="I82" s="4187"/>
    </row>
    <row r="83" spans="3:12" ht="9" customHeight="1">
      <c r="C83" s="4186"/>
      <c r="D83" s="4186"/>
      <c r="E83" s="4186"/>
      <c r="F83" s="4186"/>
      <c r="G83" s="4186"/>
      <c r="H83" s="4186"/>
      <c r="I83" s="4187"/>
    </row>
    <row r="84" spans="3:12" ht="9" customHeight="1">
      <c r="C84" s="4186"/>
      <c r="D84" s="4186"/>
      <c r="E84" s="4186"/>
      <c r="F84" s="4186"/>
      <c r="G84" s="4186"/>
      <c r="H84" s="4186"/>
      <c r="I84" s="4187"/>
    </row>
    <row r="85" spans="3:12">
      <c r="C85" s="4186"/>
      <c r="D85" s="4186"/>
      <c r="E85" s="4186"/>
      <c r="F85" s="4186"/>
      <c r="G85" s="4186"/>
      <c r="H85" s="4186"/>
      <c r="I85" s="4187"/>
    </row>
    <row r="86" spans="3:12">
      <c r="C86" s="4186"/>
      <c r="D86" s="4186"/>
      <c r="E86" s="4186"/>
      <c r="F86" s="4186"/>
      <c r="G86" s="4186"/>
      <c r="H86" s="4186"/>
      <c r="I86" s="4187"/>
    </row>
    <row r="87" spans="3:12">
      <c r="C87" s="4186"/>
      <c r="D87" s="4186"/>
      <c r="E87" s="4186"/>
      <c r="F87" s="4186"/>
      <c r="G87" s="4186"/>
      <c r="H87" s="4186"/>
      <c r="K87" s="4188"/>
      <c r="L87" s="4188"/>
    </row>
    <row r="88" spans="3:12">
      <c r="C88" s="4186"/>
      <c r="D88" s="4186"/>
      <c r="E88" s="4186"/>
      <c r="F88" s="4186"/>
      <c r="G88" s="4186"/>
      <c r="H88" s="4186"/>
      <c r="L88" s="4188"/>
    </row>
    <row r="89" spans="3:12">
      <c r="C89" s="4186"/>
      <c r="D89" s="4186"/>
      <c r="E89" s="4186"/>
      <c r="F89" s="4186"/>
      <c r="G89" s="4186"/>
      <c r="H89" s="4186"/>
      <c r="L89" s="4188"/>
    </row>
    <row r="90" spans="3:12">
      <c r="C90" s="4186"/>
      <c r="D90" s="4186"/>
      <c r="E90" s="4186"/>
      <c r="F90" s="4186"/>
      <c r="G90" s="4186"/>
      <c r="H90" s="4186"/>
      <c r="L90" s="4188"/>
    </row>
    <row r="91" spans="3:12">
      <c r="K91" s="4188"/>
      <c r="L91" s="4188"/>
    </row>
    <row r="92" spans="3:12">
      <c r="L92" s="4188"/>
    </row>
    <row r="93" spans="3:12">
      <c r="L93" s="4188"/>
    </row>
    <row r="94" spans="3:12">
      <c r="K94" s="4188"/>
      <c r="L94" s="4188"/>
    </row>
    <row r="95" spans="3:12">
      <c r="L95" s="4188"/>
    </row>
    <row r="96" spans="3:12">
      <c r="K96" s="4188"/>
      <c r="L96" s="4188"/>
    </row>
    <row r="97" spans="12:12">
      <c r="L97" s="4188"/>
    </row>
    <row r="138" spans="20:20">
      <c r="T138" s="4189"/>
    </row>
    <row r="166" spans="13:18">
      <c r="M166" s="4189"/>
      <c r="R166" s="4189"/>
    </row>
    <row r="167" spans="13:18">
      <c r="R167" s="4189"/>
    </row>
  </sheetData>
  <printOptions horizontalCentered="1" gridLinesSet="0"/>
  <pageMargins left="0.43" right="0.31496062992126" top="0.4" bottom="0.3" header="0" footer="0"/>
  <pageSetup scale="97" orientation="portrait" horizontalDpi="4294967292" verticalDpi="4294967292" r:id="rId1"/>
  <headerFooter alignWithMargins="0"/>
</worksheet>
</file>

<file path=xl/worksheets/sheet80.xml><?xml version="1.0" encoding="utf-8"?>
<worksheet xmlns="http://schemas.openxmlformats.org/spreadsheetml/2006/main" xmlns:r="http://schemas.openxmlformats.org/officeDocument/2006/relationships">
  <sheetPr>
    <tabColor rgb="FF92D050"/>
    <pageSetUpPr fitToPage="1"/>
  </sheetPr>
  <dimension ref="A1:U68"/>
  <sheetViews>
    <sheetView showGridLines="0" showZeros="0" zoomScaleNormal="100" zoomScaleSheetLayoutView="100" workbookViewId="0"/>
  </sheetViews>
  <sheetFormatPr defaultColWidth="10.7265625" defaultRowHeight="13"/>
  <cols>
    <col min="1" max="1" width="4.26953125" style="4194" customWidth="1"/>
    <col min="2" max="2" width="2.7265625" style="4194" customWidth="1"/>
    <col min="3" max="3" width="4" style="4194" customWidth="1"/>
    <col min="4" max="4" width="17.7265625" style="4194" customWidth="1"/>
    <col min="5" max="7" width="8.7265625" style="4194" customWidth="1"/>
    <col min="8" max="8" width="10.7265625" style="4194" customWidth="1"/>
    <col min="9" max="11" width="8.7265625" style="4194" customWidth="1"/>
    <col min="12" max="12" width="4.7265625" style="4194" customWidth="1"/>
    <col min="13" max="13" width="1.7265625" style="4194" customWidth="1"/>
    <col min="14" max="16384" width="10.7265625" style="4194"/>
  </cols>
  <sheetData>
    <row r="1" spans="1:21" ht="11.15" customHeight="1">
      <c r="A1" s="4190" t="s">
        <v>2939</v>
      </c>
      <c r="B1" s="4191"/>
      <c r="C1" s="4191"/>
      <c r="D1" s="4191"/>
      <c r="E1" s="4191"/>
      <c r="F1" s="4191"/>
      <c r="G1" s="4191"/>
      <c r="H1" s="4191"/>
      <c r="I1" s="4192"/>
      <c r="J1" s="4192"/>
      <c r="K1" s="4192"/>
      <c r="L1" s="4193" t="s">
        <v>2894</v>
      </c>
    </row>
    <row r="2" spans="1:21" ht="12.65" customHeight="1">
      <c r="A2" s="4195" t="s">
        <v>2940</v>
      </c>
      <c r="B2" s="4196"/>
      <c r="C2" s="4196"/>
      <c r="D2" s="4196"/>
      <c r="E2" s="4197"/>
      <c r="F2" s="4197"/>
      <c r="G2" s="4197"/>
      <c r="H2" s="4197"/>
      <c r="I2" s="4197"/>
      <c r="J2" s="4196"/>
      <c r="K2" s="4196"/>
      <c r="L2" s="4198"/>
    </row>
    <row r="3" spans="1:21" ht="12.65" customHeight="1">
      <c r="A3" s="4199"/>
      <c r="B3" s="4200"/>
      <c r="C3" s="4201"/>
      <c r="D3" s="4200"/>
      <c r="E3" s="4197" t="s">
        <v>2941</v>
      </c>
      <c r="F3" s="4197"/>
      <c r="G3" s="4197"/>
      <c r="H3" s="4202"/>
      <c r="I3" s="4201"/>
      <c r="J3" s="4200"/>
      <c r="K3" s="4203"/>
      <c r="L3" s="4203"/>
    </row>
    <row r="4" spans="1:21" ht="12.65" customHeight="1">
      <c r="A4" s="4199"/>
      <c r="B4" s="4200"/>
      <c r="C4" s="4201"/>
      <c r="D4" s="4204" t="s">
        <v>2942</v>
      </c>
      <c r="E4" s="4201"/>
      <c r="F4" s="4204" t="s">
        <v>2943</v>
      </c>
      <c r="G4" s="4205" t="s">
        <v>2944</v>
      </c>
      <c r="H4" s="4204" t="s">
        <v>2945</v>
      </c>
      <c r="I4" s="4205" t="s">
        <v>2944</v>
      </c>
      <c r="J4" s="4204" t="s">
        <v>2944</v>
      </c>
      <c r="K4" s="4203"/>
      <c r="L4" s="4203"/>
    </row>
    <row r="5" spans="1:21" ht="12.65" customHeight="1">
      <c r="A5" s="4206" t="s">
        <v>454</v>
      </c>
      <c r="B5" s="4200"/>
      <c r="C5" s="4205" t="s">
        <v>378</v>
      </c>
      <c r="D5" s="4204" t="s">
        <v>2946</v>
      </c>
      <c r="E5" s="4205" t="s">
        <v>2943</v>
      </c>
      <c r="F5" s="4204" t="s">
        <v>2947</v>
      </c>
      <c r="G5" s="4205" t="s">
        <v>2948</v>
      </c>
      <c r="H5" s="4204" t="s">
        <v>2949</v>
      </c>
      <c r="I5" s="4205" t="s">
        <v>2950</v>
      </c>
      <c r="J5" s="4204" t="s">
        <v>2951</v>
      </c>
      <c r="K5" s="4203"/>
      <c r="L5" s="4207" t="s">
        <v>454</v>
      </c>
    </row>
    <row r="6" spans="1:21" ht="12.65" customHeight="1">
      <c r="A6" s="4206" t="s">
        <v>750</v>
      </c>
      <c r="B6" s="4200"/>
      <c r="C6" s="4201"/>
      <c r="D6" s="4204" t="s">
        <v>2952</v>
      </c>
      <c r="E6" s="4205" t="s">
        <v>2953</v>
      </c>
      <c r="F6" s="4204" t="s">
        <v>2954</v>
      </c>
      <c r="G6" s="4205" t="s">
        <v>2954</v>
      </c>
      <c r="H6" s="4204" t="s">
        <v>2955</v>
      </c>
      <c r="I6" s="4205" t="s">
        <v>2956</v>
      </c>
      <c r="J6" s="4204" t="s">
        <v>2956</v>
      </c>
      <c r="K6" s="4207" t="s">
        <v>650</v>
      </c>
      <c r="L6" s="4207" t="s">
        <v>750</v>
      </c>
    </row>
    <row r="7" spans="1:21" ht="12.65" customHeight="1">
      <c r="A7" s="4199"/>
      <c r="B7" s="4200"/>
      <c r="C7" s="4201"/>
      <c r="D7" s="4200"/>
      <c r="E7" s="4201"/>
      <c r="F7" s="4204" t="s">
        <v>2957</v>
      </c>
      <c r="G7" s="4205" t="s">
        <v>2958</v>
      </c>
      <c r="H7" s="4204" t="s">
        <v>2959</v>
      </c>
      <c r="I7" s="4205" t="s">
        <v>2958</v>
      </c>
      <c r="J7" s="4204" t="s">
        <v>2958</v>
      </c>
      <c r="K7" s="4203"/>
      <c r="L7" s="4203"/>
    </row>
    <row r="8" spans="1:21" ht="12.65" customHeight="1">
      <c r="A8" s="4208"/>
      <c r="B8" s="4209"/>
      <c r="C8" s="4196" t="s">
        <v>756</v>
      </c>
      <c r="D8" s="4210" t="s">
        <v>757</v>
      </c>
      <c r="E8" s="4196" t="s">
        <v>640</v>
      </c>
      <c r="F8" s="4210" t="s">
        <v>641</v>
      </c>
      <c r="G8" s="4196" t="s">
        <v>642</v>
      </c>
      <c r="H8" s="4210" t="s">
        <v>643</v>
      </c>
      <c r="I8" s="4196" t="s">
        <v>644</v>
      </c>
      <c r="J8" s="4210" t="s">
        <v>645</v>
      </c>
      <c r="K8" s="4198" t="s">
        <v>646</v>
      </c>
      <c r="L8" s="4211"/>
    </row>
    <row r="9" spans="1:21" ht="11.5" customHeight="1">
      <c r="A9" s="4212">
        <v>1</v>
      </c>
      <c r="B9" s="4209"/>
      <c r="C9" s="4196"/>
      <c r="D9" s="4213"/>
      <c r="E9" s="4214"/>
      <c r="F9" s="4214"/>
      <c r="G9" s="4190"/>
      <c r="H9" s="4214"/>
      <c r="I9" s="4190"/>
      <c r="J9" s="4214"/>
      <c r="K9" s="4215"/>
      <c r="L9" s="4216">
        <v>1</v>
      </c>
    </row>
    <row r="10" spans="1:21" ht="11.5" customHeight="1">
      <c r="A10" s="4212">
        <v>2</v>
      </c>
      <c r="B10" s="4209"/>
      <c r="C10" s="4196">
        <v>1</v>
      </c>
      <c r="D10" s="4217">
        <v>1</v>
      </c>
      <c r="E10" s="4218">
        <v>5847</v>
      </c>
      <c r="F10" s="4218">
        <v>530</v>
      </c>
      <c r="G10" s="4218">
        <v>116</v>
      </c>
      <c r="H10" s="4218">
        <v>657</v>
      </c>
      <c r="I10" s="4218">
        <v>176</v>
      </c>
      <c r="J10" s="4218">
        <v>1945</v>
      </c>
      <c r="K10" s="4219">
        <f>SUM(E10:J10)</f>
        <v>9271</v>
      </c>
      <c r="L10" s="4216">
        <v>2</v>
      </c>
      <c r="M10" s="4220"/>
      <c r="P10"/>
      <c r="Q10"/>
      <c r="R10"/>
      <c r="S10"/>
      <c r="T10"/>
      <c r="U10"/>
    </row>
    <row r="11" spans="1:21" ht="11.5" customHeight="1">
      <c r="A11" s="4212">
        <v>3</v>
      </c>
      <c r="B11" s="4209"/>
      <c r="C11" s="4196"/>
      <c r="D11" s="4221"/>
      <c r="E11" s="4219"/>
      <c r="F11" s="4219"/>
      <c r="G11" s="4219"/>
      <c r="H11" s="4219"/>
      <c r="I11" s="4219"/>
      <c r="J11" s="4219"/>
      <c r="K11" s="4219"/>
      <c r="L11" s="4216">
        <v>3</v>
      </c>
      <c r="P11"/>
      <c r="Q11"/>
      <c r="R11"/>
      <c r="S11"/>
      <c r="T11"/>
      <c r="U11"/>
    </row>
    <row r="12" spans="1:21" ht="11.5" customHeight="1">
      <c r="A12" s="4212">
        <v>4</v>
      </c>
      <c r="B12" s="4209"/>
      <c r="C12" s="4196" t="s">
        <v>2960</v>
      </c>
      <c r="D12" s="4222">
        <v>0.5</v>
      </c>
      <c r="E12" s="4218">
        <f>14-1</f>
        <v>13</v>
      </c>
      <c r="F12" s="4218">
        <f>6+1</f>
        <v>7</v>
      </c>
      <c r="G12" s="4218">
        <v>19</v>
      </c>
      <c r="H12" s="4218">
        <v>17</v>
      </c>
      <c r="I12" s="4218">
        <v>10</v>
      </c>
      <c r="J12" s="4218">
        <f>5+1</f>
        <v>6</v>
      </c>
      <c r="K12" s="4219">
        <f>SUM(E12:J12)</f>
        <v>72</v>
      </c>
      <c r="L12" s="4216">
        <v>4</v>
      </c>
      <c r="P12"/>
      <c r="Q12"/>
      <c r="R12"/>
      <c r="S12"/>
      <c r="T12"/>
      <c r="U12"/>
    </row>
    <row r="13" spans="1:21" ht="11.5" customHeight="1">
      <c r="A13" s="4212">
        <v>5</v>
      </c>
      <c r="B13" s="4209"/>
      <c r="C13" s="4196"/>
      <c r="D13" s="4221"/>
      <c r="E13" s="4219"/>
      <c r="F13" s="4219"/>
      <c r="G13" s="4219"/>
      <c r="H13" s="4219"/>
      <c r="I13" s="4219"/>
      <c r="J13" s="4219"/>
      <c r="K13" s="4219"/>
      <c r="L13" s="4216">
        <v>5</v>
      </c>
      <c r="P13"/>
      <c r="Q13"/>
      <c r="R13"/>
      <c r="S13"/>
      <c r="T13"/>
      <c r="U13"/>
    </row>
    <row r="14" spans="1:21" ht="11.5" customHeight="1">
      <c r="A14" s="4212">
        <v>6</v>
      </c>
      <c r="B14" s="4209"/>
      <c r="C14" s="4196" t="s">
        <v>2961</v>
      </c>
      <c r="D14" s="4223" t="s">
        <v>2962</v>
      </c>
      <c r="E14" s="4218">
        <v>2</v>
      </c>
      <c r="F14" s="4218">
        <v>0</v>
      </c>
      <c r="G14" s="4218">
        <v>1</v>
      </c>
      <c r="H14" s="4218">
        <v>0</v>
      </c>
      <c r="I14" s="4218">
        <v>0</v>
      </c>
      <c r="J14" s="4218">
        <v>0</v>
      </c>
      <c r="K14" s="4219">
        <f>SUM(E14:J14)</f>
        <v>3</v>
      </c>
      <c r="L14" s="4216">
        <v>6</v>
      </c>
      <c r="P14"/>
      <c r="Q14"/>
      <c r="R14"/>
      <c r="S14"/>
      <c r="T14"/>
      <c r="U14"/>
    </row>
    <row r="15" spans="1:21" ht="11.5" customHeight="1">
      <c r="A15" s="4212">
        <v>7</v>
      </c>
      <c r="B15" s="4209"/>
      <c r="C15" s="4196"/>
      <c r="D15" s="4223"/>
      <c r="E15" s="4219"/>
      <c r="F15" s="4219"/>
      <c r="G15" s="4219"/>
      <c r="H15" s="4219"/>
      <c r="I15" s="4219"/>
      <c r="J15" s="4219"/>
      <c r="K15" s="4219"/>
      <c r="L15" s="4216">
        <v>7</v>
      </c>
      <c r="P15"/>
      <c r="Q15"/>
      <c r="R15"/>
      <c r="S15"/>
      <c r="T15"/>
      <c r="U15"/>
    </row>
    <row r="16" spans="1:21" ht="11.5" customHeight="1">
      <c r="A16" s="4212">
        <v>8</v>
      </c>
      <c r="B16" s="4209"/>
      <c r="C16" s="4196">
        <v>5</v>
      </c>
      <c r="D16" s="4223" t="s">
        <v>2963</v>
      </c>
      <c r="E16" s="4218">
        <v>250</v>
      </c>
      <c r="F16" s="4218">
        <v>0</v>
      </c>
      <c r="G16" s="4218">
        <v>378</v>
      </c>
      <c r="H16" s="4218">
        <v>91</v>
      </c>
      <c r="I16" s="4218">
        <v>171</v>
      </c>
      <c r="J16" s="4218">
        <v>60</v>
      </c>
      <c r="K16" s="4219">
        <f>SUM(E16:J16)</f>
        <v>950</v>
      </c>
      <c r="L16" s="4216">
        <v>8</v>
      </c>
      <c r="P16"/>
      <c r="Q16"/>
      <c r="R16"/>
      <c r="S16"/>
      <c r="T16"/>
      <c r="U16"/>
    </row>
    <row r="17" spans="1:12" ht="11.5" customHeight="1">
      <c r="A17" s="4212">
        <v>9</v>
      </c>
      <c r="B17" s="4209"/>
      <c r="C17" s="4196"/>
      <c r="D17" s="4223"/>
      <c r="E17" s="4224"/>
      <c r="F17" s="4224"/>
      <c r="G17" s="4224"/>
      <c r="H17" s="4224"/>
      <c r="I17" s="4224"/>
      <c r="J17" s="4224"/>
      <c r="K17" s="4224"/>
      <c r="L17" s="4216">
        <v>9</v>
      </c>
    </row>
    <row r="18" spans="1:12" ht="11.5" customHeight="1">
      <c r="A18" s="4212">
        <v>10</v>
      </c>
      <c r="B18" s="4209"/>
      <c r="C18" s="4196"/>
      <c r="D18" s="4223"/>
      <c r="E18" s="4224"/>
      <c r="F18" s="4224"/>
      <c r="G18" s="4224"/>
      <c r="H18" s="4224"/>
      <c r="I18" s="4224"/>
      <c r="J18" s="4224"/>
      <c r="K18" s="4224"/>
      <c r="L18" s="4216">
        <v>10</v>
      </c>
    </row>
    <row r="19" spans="1:12" ht="11.5" customHeight="1">
      <c r="A19" s="4212">
        <v>11</v>
      </c>
      <c r="B19" s="4209"/>
      <c r="C19" s="4196"/>
      <c r="D19" s="4223"/>
      <c r="E19" s="4224"/>
      <c r="F19" s="4224"/>
      <c r="G19" s="4224"/>
      <c r="H19" s="4224"/>
      <c r="I19" s="4224"/>
      <c r="J19" s="4224"/>
      <c r="K19" s="4224"/>
      <c r="L19" s="4216">
        <v>11</v>
      </c>
    </row>
    <row r="20" spans="1:12" ht="11.5" customHeight="1">
      <c r="A20" s="4212">
        <v>12</v>
      </c>
      <c r="B20" s="4209"/>
      <c r="C20" s="4196"/>
      <c r="D20" s="4223"/>
      <c r="E20" s="4224"/>
      <c r="F20" s="4224"/>
      <c r="G20" s="4224"/>
      <c r="H20" s="4224"/>
      <c r="I20" s="4224"/>
      <c r="J20" s="4224"/>
      <c r="K20" s="4224"/>
      <c r="L20" s="4216">
        <v>12</v>
      </c>
    </row>
    <row r="21" spans="1:12" ht="11.5" customHeight="1">
      <c r="A21" s="4212">
        <v>13</v>
      </c>
      <c r="B21" s="4209"/>
      <c r="C21" s="4196"/>
      <c r="D21" s="4223"/>
      <c r="E21" s="4224"/>
      <c r="F21" s="4224"/>
      <c r="G21" s="4224"/>
      <c r="H21" s="4224"/>
      <c r="I21" s="4224"/>
      <c r="J21" s="4224"/>
      <c r="K21" s="4224"/>
      <c r="L21" s="4216">
        <v>13</v>
      </c>
    </row>
    <row r="22" spans="1:12" ht="11.5" customHeight="1">
      <c r="A22" s="4212">
        <v>14</v>
      </c>
      <c r="B22" s="4209"/>
      <c r="C22" s="4196"/>
      <c r="D22" s="4213"/>
      <c r="E22" s="4224"/>
      <c r="F22" s="4224"/>
      <c r="G22" s="4224"/>
      <c r="H22" s="4224"/>
      <c r="I22" s="4224"/>
      <c r="J22" s="4224"/>
      <c r="K22" s="4224"/>
      <c r="L22" s="4216">
        <v>14</v>
      </c>
    </row>
    <row r="23" spans="1:12" ht="11.5" customHeight="1">
      <c r="A23" s="4212">
        <v>15</v>
      </c>
      <c r="B23" s="4209"/>
      <c r="C23" s="4196"/>
      <c r="D23" s="4213"/>
      <c r="E23" s="4224"/>
      <c r="F23" s="4224"/>
      <c r="G23" s="4224"/>
      <c r="H23" s="4224"/>
      <c r="I23" s="4224"/>
      <c r="J23" s="4224"/>
      <c r="K23" s="4224"/>
      <c r="L23" s="4216">
        <v>15</v>
      </c>
    </row>
    <row r="24" spans="1:12" ht="11.5" customHeight="1">
      <c r="A24" s="4212">
        <v>16</v>
      </c>
      <c r="B24" s="4209"/>
      <c r="C24" s="4196"/>
      <c r="D24" s="4213"/>
      <c r="E24" s="4224"/>
      <c r="F24" s="4224"/>
      <c r="G24" s="4224"/>
      <c r="H24" s="4224"/>
      <c r="I24" s="4224"/>
      <c r="J24" s="4224"/>
      <c r="K24" s="4224"/>
      <c r="L24" s="4216">
        <v>16</v>
      </c>
    </row>
    <row r="25" spans="1:12" ht="11.5" customHeight="1">
      <c r="A25" s="4212">
        <v>17</v>
      </c>
      <c r="B25" s="4209"/>
      <c r="C25" s="4196"/>
      <c r="D25" s="4213"/>
      <c r="E25" s="4224"/>
      <c r="F25" s="4224"/>
      <c r="G25" s="4224"/>
      <c r="H25" s="4224"/>
      <c r="I25" s="4224"/>
      <c r="J25" s="4224"/>
      <c r="K25" s="4224"/>
      <c r="L25" s="4216">
        <v>17</v>
      </c>
    </row>
    <row r="26" spans="1:12" ht="11.5" customHeight="1">
      <c r="A26" s="4212">
        <v>18</v>
      </c>
      <c r="B26" s="4209"/>
      <c r="C26" s="4196"/>
      <c r="D26" s="4213"/>
      <c r="E26" s="4224"/>
      <c r="F26" s="4224"/>
      <c r="G26" s="4224"/>
      <c r="H26" s="4224"/>
      <c r="I26" s="4224"/>
      <c r="J26" s="4224"/>
      <c r="K26" s="4224"/>
      <c r="L26" s="4216">
        <v>18</v>
      </c>
    </row>
    <row r="27" spans="1:12" ht="11.5" customHeight="1">
      <c r="A27" s="4212">
        <v>19</v>
      </c>
      <c r="B27" s="4209"/>
      <c r="C27" s="4196"/>
      <c r="D27" s="4213"/>
      <c r="E27" s="4224"/>
      <c r="F27" s="4224"/>
      <c r="G27" s="4224"/>
      <c r="H27" s="4224"/>
      <c r="I27" s="4224"/>
      <c r="J27" s="4224"/>
      <c r="K27" s="4224"/>
      <c r="L27" s="4216">
        <v>19</v>
      </c>
    </row>
    <row r="28" spans="1:12" ht="11.5" customHeight="1">
      <c r="A28" s="4212">
        <v>20</v>
      </c>
      <c r="B28" s="4209"/>
      <c r="C28" s="4196"/>
      <c r="D28" s="4213"/>
      <c r="E28" s="4224"/>
      <c r="F28" s="4224"/>
      <c r="G28" s="4224"/>
      <c r="H28" s="4224"/>
      <c r="I28" s="4224"/>
      <c r="J28" s="4224"/>
      <c r="K28" s="4224"/>
      <c r="L28" s="4216">
        <v>20</v>
      </c>
    </row>
    <row r="29" spans="1:12" ht="11.5" customHeight="1">
      <c r="A29" s="4212">
        <v>21</v>
      </c>
      <c r="B29" s="4209"/>
      <c r="C29" s="4196"/>
      <c r="D29" s="4213"/>
      <c r="E29" s="4224"/>
      <c r="F29" s="4224"/>
      <c r="G29" s="4224"/>
      <c r="H29" s="4224"/>
      <c r="I29" s="4224"/>
      <c r="J29" s="4224"/>
      <c r="K29" s="4224"/>
      <c r="L29" s="4216">
        <v>21</v>
      </c>
    </row>
    <row r="30" spans="1:12" ht="11.5" customHeight="1">
      <c r="A30" s="4212">
        <v>22</v>
      </c>
      <c r="B30" s="4209"/>
      <c r="C30" s="4196"/>
      <c r="D30" s="4213"/>
      <c r="E30" s="4224"/>
      <c r="F30" s="4224"/>
      <c r="G30" s="4224"/>
      <c r="H30" s="4224"/>
      <c r="I30" s="4224"/>
      <c r="J30" s="4224"/>
      <c r="K30" s="4224"/>
      <c r="L30" s="4216">
        <v>22</v>
      </c>
    </row>
    <row r="31" spans="1:12" ht="11.5" customHeight="1">
      <c r="A31" s="4212">
        <v>23</v>
      </c>
      <c r="B31" s="4209"/>
      <c r="C31" s="4196"/>
      <c r="D31" s="4213"/>
      <c r="E31" s="4224"/>
      <c r="F31" s="4224"/>
      <c r="G31" s="4224"/>
      <c r="H31" s="4224"/>
      <c r="I31" s="4224"/>
      <c r="J31" s="4224"/>
      <c r="K31" s="4224"/>
      <c r="L31" s="4216">
        <v>23</v>
      </c>
    </row>
    <row r="32" spans="1:12" ht="11.5" customHeight="1">
      <c r="A32" s="4212">
        <v>24</v>
      </c>
      <c r="B32" s="4209"/>
      <c r="C32" s="4196"/>
      <c r="D32" s="4213"/>
      <c r="E32" s="4224"/>
      <c r="F32" s="4224"/>
      <c r="G32" s="4224"/>
      <c r="H32" s="4224"/>
      <c r="I32" s="4224"/>
      <c r="J32" s="4224"/>
      <c r="K32" s="4224"/>
      <c r="L32" s="4216">
        <v>24</v>
      </c>
    </row>
    <row r="33" spans="1:12" ht="11.5" customHeight="1">
      <c r="A33" s="4212">
        <v>25</v>
      </c>
      <c r="B33" s="4209"/>
      <c r="C33" s="4196"/>
      <c r="D33" s="4213"/>
      <c r="E33" s="4224"/>
      <c r="F33" s="4224"/>
      <c r="G33" s="4224"/>
      <c r="H33" s="4224"/>
      <c r="I33" s="4224"/>
      <c r="J33" s="4224"/>
      <c r="K33" s="4224"/>
      <c r="L33" s="4216">
        <v>25</v>
      </c>
    </row>
    <row r="34" spans="1:12" ht="11.5" customHeight="1">
      <c r="A34" s="4212">
        <v>26</v>
      </c>
      <c r="B34" s="4209"/>
      <c r="C34" s="4196"/>
      <c r="D34" s="4213"/>
      <c r="E34" s="4224"/>
      <c r="F34" s="4224"/>
      <c r="G34" s="4224"/>
      <c r="H34" s="4224"/>
      <c r="I34" s="4224"/>
      <c r="J34" s="4224"/>
      <c r="K34" s="4224"/>
      <c r="L34" s="4216">
        <v>26</v>
      </c>
    </row>
    <row r="35" spans="1:12" ht="11.5" customHeight="1">
      <c r="A35" s="4212">
        <v>27</v>
      </c>
      <c r="B35" s="4209"/>
      <c r="C35" s="4196"/>
      <c r="D35" s="4213"/>
      <c r="E35" s="4224"/>
      <c r="F35" s="4224"/>
      <c r="G35" s="4224"/>
      <c r="H35" s="4224"/>
      <c r="I35" s="4224"/>
      <c r="J35" s="4224"/>
      <c r="K35" s="4224"/>
      <c r="L35" s="4216">
        <v>27</v>
      </c>
    </row>
    <row r="36" spans="1:12" ht="11.5" customHeight="1">
      <c r="A36" s="4212">
        <v>28</v>
      </c>
      <c r="B36" s="4209"/>
      <c r="C36" s="4196"/>
      <c r="D36" s="4213"/>
      <c r="E36" s="4224"/>
      <c r="F36" s="4224"/>
      <c r="G36" s="4224"/>
      <c r="H36" s="4224"/>
      <c r="I36" s="4224"/>
      <c r="J36" s="4224"/>
      <c r="K36" s="4224"/>
      <c r="L36" s="4216">
        <v>28</v>
      </c>
    </row>
    <row r="37" spans="1:12" ht="11.5" customHeight="1">
      <c r="A37" s="4212">
        <v>29</v>
      </c>
      <c r="B37" s="4209"/>
      <c r="C37" s="4196"/>
      <c r="D37" s="4213"/>
      <c r="E37" s="4224"/>
      <c r="F37" s="4224"/>
      <c r="G37" s="4224"/>
      <c r="H37" s="4224"/>
      <c r="I37" s="4224"/>
      <c r="J37" s="4224"/>
      <c r="K37" s="4224"/>
      <c r="L37" s="4216">
        <v>29</v>
      </c>
    </row>
    <row r="38" spans="1:12" ht="11.5" customHeight="1">
      <c r="A38" s="4212">
        <v>30</v>
      </c>
      <c r="B38" s="4209"/>
      <c r="C38" s="4196"/>
      <c r="D38" s="4213"/>
      <c r="E38" s="4224"/>
      <c r="F38" s="4224"/>
      <c r="G38" s="4224"/>
      <c r="H38" s="4224"/>
      <c r="I38" s="4224"/>
      <c r="J38" s="4224"/>
      <c r="K38" s="4224"/>
      <c r="L38" s="4216">
        <v>30</v>
      </c>
    </row>
    <row r="39" spans="1:12" ht="11.5" customHeight="1">
      <c r="A39" s="4212">
        <v>31</v>
      </c>
      <c r="B39" s="4209"/>
      <c r="C39" s="4196"/>
      <c r="D39" s="4213"/>
      <c r="E39" s="4224"/>
      <c r="F39" s="4224"/>
      <c r="G39" s="4224"/>
      <c r="H39" s="4224"/>
      <c r="I39" s="4224"/>
      <c r="J39" s="4224"/>
      <c r="K39" s="4224"/>
      <c r="L39" s="4216">
        <v>31</v>
      </c>
    </row>
    <row r="40" spans="1:12" ht="11.5" customHeight="1">
      <c r="A40" s="4212">
        <v>32</v>
      </c>
      <c r="B40" s="4209"/>
      <c r="C40" s="4196"/>
      <c r="D40" s="4213"/>
      <c r="E40" s="4224"/>
      <c r="F40" s="4224"/>
      <c r="G40" s="4224"/>
      <c r="H40" s="4224"/>
      <c r="I40" s="4224"/>
      <c r="J40" s="4224"/>
      <c r="K40" s="4224"/>
      <c r="L40" s="4216">
        <v>32</v>
      </c>
    </row>
    <row r="41" spans="1:12" ht="11.5" customHeight="1">
      <c r="A41" s="4212">
        <v>33</v>
      </c>
      <c r="B41" s="4209"/>
      <c r="C41" s="4196"/>
      <c r="D41" s="4213"/>
      <c r="E41" s="4224"/>
      <c r="F41" s="4224"/>
      <c r="G41" s="4224"/>
      <c r="H41" s="4224"/>
      <c r="I41" s="4224"/>
      <c r="J41" s="4224"/>
      <c r="K41" s="4224"/>
      <c r="L41" s="4216">
        <v>33</v>
      </c>
    </row>
    <row r="42" spans="1:12" ht="11.5" customHeight="1">
      <c r="A42" s="4212">
        <v>34</v>
      </c>
      <c r="B42" s="4209"/>
      <c r="C42" s="4196"/>
      <c r="D42" s="4213"/>
      <c r="E42" s="4224"/>
      <c r="F42" s="4224"/>
      <c r="G42" s="4224"/>
      <c r="H42" s="4224"/>
      <c r="I42" s="4224"/>
      <c r="J42" s="4224"/>
      <c r="K42" s="4224"/>
      <c r="L42" s="4216">
        <v>34</v>
      </c>
    </row>
    <row r="43" spans="1:12" ht="11.5" customHeight="1">
      <c r="A43" s="4212">
        <v>35</v>
      </c>
      <c r="B43" s="4209"/>
      <c r="C43" s="4196"/>
      <c r="D43" s="4213"/>
      <c r="E43" s="4224"/>
      <c r="F43" s="4224"/>
      <c r="G43" s="4224"/>
      <c r="H43" s="4224"/>
      <c r="I43" s="4224"/>
      <c r="J43" s="4224"/>
      <c r="K43" s="4224"/>
      <c r="L43" s="4216">
        <v>35</v>
      </c>
    </row>
    <row r="44" spans="1:12" ht="11.5" customHeight="1">
      <c r="A44" s="4212">
        <v>36</v>
      </c>
      <c r="B44" s="4209"/>
      <c r="C44" s="4196"/>
      <c r="D44" s="4213"/>
      <c r="E44" s="4224"/>
      <c r="F44" s="4224"/>
      <c r="G44" s="4224"/>
      <c r="H44" s="4224"/>
      <c r="I44" s="4224"/>
      <c r="J44" s="4224"/>
      <c r="K44" s="4224"/>
      <c r="L44" s="4216">
        <v>36</v>
      </c>
    </row>
    <row r="45" spans="1:12" ht="11.5" customHeight="1">
      <c r="A45" s="4212">
        <v>37</v>
      </c>
      <c r="B45" s="4209"/>
      <c r="C45" s="4196"/>
      <c r="D45" s="4213"/>
      <c r="E45" s="4224"/>
      <c r="F45" s="4224"/>
      <c r="G45" s="4224"/>
      <c r="H45" s="4224"/>
      <c r="I45" s="4224"/>
      <c r="J45" s="4224"/>
      <c r="K45" s="4224"/>
      <c r="L45" s="4216">
        <v>37</v>
      </c>
    </row>
    <row r="46" spans="1:12" ht="11.5" customHeight="1">
      <c r="A46" s="4212">
        <v>38</v>
      </c>
      <c r="B46" s="4209"/>
      <c r="C46" s="4196"/>
      <c r="D46" s="4213"/>
      <c r="E46" s="4224"/>
      <c r="F46" s="4224"/>
      <c r="G46" s="4224"/>
      <c r="H46" s="4224"/>
      <c r="I46" s="4224"/>
      <c r="J46" s="4224"/>
      <c r="K46" s="4224"/>
      <c r="L46" s="4216">
        <v>38</v>
      </c>
    </row>
    <row r="47" spans="1:12" ht="11.5" customHeight="1">
      <c r="A47" s="4212">
        <v>39</v>
      </c>
      <c r="B47" s="4209"/>
      <c r="C47" s="4196"/>
      <c r="D47" s="4213"/>
      <c r="E47" s="4224"/>
      <c r="F47" s="4224"/>
      <c r="G47" s="4224"/>
      <c r="H47" s="4224"/>
      <c r="I47" s="4224"/>
      <c r="J47" s="4224"/>
      <c r="K47" s="4224"/>
      <c r="L47" s="4216">
        <v>39</v>
      </c>
    </row>
    <row r="48" spans="1:12" ht="11.5" customHeight="1">
      <c r="A48" s="4212">
        <v>41</v>
      </c>
      <c r="B48" s="4209"/>
      <c r="C48" s="4196"/>
      <c r="D48" s="4213"/>
      <c r="E48" s="4224"/>
      <c r="F48" s="4224"/>
      <c r="G48" s="4224"/>
      <c r="H48" s="4224"/>
      <c r="I48" s="4224"/>
      <c r="J48" s="4224"/>
      <c r="K48" s="4224"/>
      <c r="L48" s="4216">
        <v>41</v>
      </c>
    </row>
    <row r="49" spans="1:12" ht="11.5" customHeight="1">
      <c r="A49" s="4212">
        <v>42</v>
      </c>
      <c r="B49" s="4209"/>
      <c r="C49" s="4196"/>
      <c r="D49" s="4213"/>
      <c r="E49" s="4224"/>
      <c r="F49" s="4224"/>
      <c r="G49" s="4224"/>
      <c r="H49" s="4224"/>
      <c r="I49" s="4224"/>
      <c r="J49" s="4224"/>
      <c r="K49" s="4224"/>
      <c r="L49" s="4216">
        <v>42</v>
      </c>
    </row>
    <row r="50" spans="1:12" ht="11.5" customHeight="1">
      <c r="A50" s="4212">
        <v>43</v>
      </c>
      <c r="B50" s="4209"/>
      <c r="C50" s="4196"/>
      <c r="D50" s="4213"/>
      <c r="E50" s="4224"/>
      <c r="F50" s="4224"/>
      <c r="G50" s="4224"/>
      <c r="H50" s="4224"/>
      <c r="I50" s="4224"/>
      <c r="J50" s="4224"/>
      <c r="K50" s="4224"/>
      <c r="L50" s="4216">
        <v>43</v>
      </c>
    </row>
    <row r="51" spans="1:12" ht="11.5" customHeight="1">
      <c r="A51" s="4212">
        <v>44</v>
      </c>
      <c r="B51" s="4209"/>
      <c r="C51" s="4196"/>
      <c r="D51" s="4213"/>
      <c r="E51" s="4224"/>
      <c r="F51" s="4224"/>
      <c r="G51" s="4224"/>
      <c r="H51" s="4224"/>
      <c r="I51" s="4224"/>
      <c r="J51" s="4224"/>
      <c r="K51" s="4224"/>
      <c r="L51" s="4216">
        <v>44</v>
      </c>
    </row>
    <row r="52" spans="1:12" ht="11.5" customHeight="1">
      <c r="A52" s="4212">
        <v>45</v>
      </c>
      <c r="B52" s="4209"/>
      <c r="C52" s="4196"/>
      <c r="D52" s="4213"/>
      <c r="E52" s="4224"/>
      <c r="F52" s="4224"/>
      <c r="G52" s="4224"/>
      <c r="H52" s="4224"/>
      <c r="I52" s="4224"/>
      <c r="J52" s="4224"/>
      <c r="K52" s="4224"/>
      <c r="L52" s="4216">
        <v>45</v>
      </c>
    </row>
    <row r="53" spans="1:12" ht="11.5" customHeight="1">
      <c r="A53" s="4212">
        <v>46</v>
      </c>
      <c r="B53" s="4209"/>
      <c r="C53" s="4196"/>
      <c r="D53" s="4213"/>
      <c r="E53" s="4224"/>
      <c r="F53" s="4224"/>
      <c r="G53" s="4224"/>
      <c r="H53" s="4224"/>
      <c r="I53" s="4224"/>
      <c r="J53" s="4224"/>
      <c r="K53" s="4224"/>
      <c r="L53" s="4216">
        <v>46</v>
      </c>
    </row>
    <row r="54" spans="1:12" ht="11.5" customHeight="1">
      <c r="A54" s="4212">
        <v>47</v>
      </c>
      <c r="B54" s="4209"/>
      <c r="C54" s="4196"/>
      <c r="D54" s="4213"/>
      <c r="E54" s="4224"/>
      <c r="F54" s="4224"/>
      <c r="G54" s="4224"/>
      <c r="H54" s="4224"/>
      <c r="I54" s="4224"/>
      <c r="J54" s="4224"/>
      <c r="K54" s="4224"/>
      <c r="L54" s="4216">
        <v>47</v>
      </c>
    </row>
    <row r="55" spans="1:12" ht="11.5" customHeight="1">
      <c r="A55" s="4212">
        <v>48</v>
      </c>
      <c r="B55" s="4209"/>
      <c r="C55" s="4196"/>
      <c r="D55" s="4213"/>
      <c r="E55" s="4224"/>
      <c r="F55" s="4224"/>
      <c r="G55" s="4224"/>
      <c r="H55" s="4224"/>
      <c r="I55" s="4224"/>
      <c r="J55" s="4224"/>
      <c r="K55" s="4224"/>
      <c r="L55" s="4216">
        <v>48</v>
      </c>
    </row>
    <row r="56" spans="1:12" ht="11.5" customHeight="1">
      <c r="A56" s="4212">
        <v>49</v>
      </c>
      <c r="B56" s="4209"/>
      <c r="C56" s="4196"/>
      <c r="D56" s="4213"/>
      <c r="E56" s="4224"/>
      <c r="F56" s="4224"/>
      <c r="G56" s="4224"/>
      <c r="H56" s="4224"/>
      <c r="I56" s="4224"/>
      <c r="J56" s="4224"/>
      <c r="K56" s="4224"/>
      <c r="L56" s="4216">
        <v>49</v>
      </c>
    </row>
    <row r="57" spans="1:12" ht="11.5" customHeight="1">
      <c r="A57" s="4212">
        <v>50</v>
      </c>
      <c r="B57" s="4209"/>
      <c r="C57" s="4196"/>
      <c r="D57" s="4213"/>
      <c r="E57" s="4224"/>
      <c r="F57" s="4224"/>
      <c r="G57" s="4224"/>
      <c r="H57" s="4224"/>
      <c r="I57" s="4224"/>
      <c r="J57" s="4224"/>
      <c r="K57" s="4224"/>
      <c r="L57" s="4216">
        <v>50</v>
      </c>
    </row>
    <row r="58" spans="1:12" ht="11.5" customHeight="1">
      <c r="A58" s="4212">
        <v>51</v>
      </c>
      <c r="B58" s="4209"/>
      <c r="C58" s="4196"/>
      <c r="D58" s="4213"/>
      <c r="E58" s="4224"/>
      <c r="F58" s="4224"/>
      <c r="G58" s="4224"/>
      <c r="H58" s="4224"/>
      <c r="I58" s="4224"/>
      <c r="J58" s="4224"/>
      <c r="K58" s="4224"/>
      <c r="L58" s="4216">
        <v>51</v>
      </c>
    </row>
    <row r="59" spans="1:12" ht="11.5" customHeight="1">
      <c r="A59" s="4212">
        <v>52</v>
      </c>
      <c r="B59" s="4209"/>
      <c r="C59" s="4196"/>
      <c r="D59" s="4213"/>
      <c r="E59" s="4224"/>
      <c r="F59" s="4224"/>
      <c r="G59" s="4224"/>
      <c r="H59" s="4224"/>
      <c r="I59" s="4224"/>
      <c r="J59" s="4224"/>
      <c r="K59" s="4224"/>
      <c r="L59" s="4216">
        <v>52</v>
      </c>
    </row>
    <row r="60" spans="1:12" ht="11.5" customHeight="1">
      <c r="A60" s="4212">
        <v>53</v>
      </c>
      <c r="B60" s="4209"/>
      <c r="C60" s="4196"/>
      <c r="D60" s="4213"/>
      <c r="E60" s="4224"/>
      <c r="F60" s="4224"/>
      <c r="G60" s="4224"/>
      <c r="H60" s="4224"/>
      <c r="I60" s="4224"/>
      <c r="J60" s="4224"/>
      <c r="K60" s="4224"/>
      <c r="L60" s="4216">
        <v>53</v>
      </c>
    </row>
    <row r="61" spans="1:12" ht="11.5" customHeight="1">
      <c r="A61" s="4212">
        <v>54</v>
      </c>
      <c r="B61" s="4209"/>
      <c r="C61" s="4196"/>
      <c r="D61" s="4213"/>
      <c r="E61" s="4224"/>
      <c r="F61" s="4224"/>
      <c r="G61" s="4224"/>
      <c r="H61" s="4224"/>
      <c r="I61" s="4224"/>
      <c r="J61" s="4224"/>
      <c r="K61" s="4224"/>
      <c r="L61" s="4216">
        <v>54</v>
      </c>
    </row>
    <row r="62" spans="1:12" ht="11.5" customHeight="1">
      <c r="A62" s="4212">
        <v>55</v>
      </c>
      <c r="B62" s="4209"/>
      <c r="C62" s="4196"/>
      <c r="D62" s="4213"/>
      <c r="E62" s="4224"/>
      <c r="F62" s="4224"/>
      <c r="G62" s="4224"/>
      <c r="H62" s="4224"/>
      <c r="I62" s="4224"/>
      <c r="J62" s="4224"/>
      <c r="K62" s="4224"/>
      <c r="L62" s="4216">
        <v>55</v>
      </c>
    </row>
    <row r="63" spans="1:12" ht="11.5" customHeight="1">
      <c r="A63" s="4212">
        <v>56</v>
      </c>
      <c r="B63" s="4209"/>
      <c r="C63" s="4196"/>
      <c r="D63" s="4213"/>
      <c r="E63" s="4224"/>
      <c r="F63" s="4224"/>
      <c r="G63" s="4224"/>
      <c r="H63" s="4224"/>
      <c r="I63" s="4224"/>
      <c r="J63" s="4224"/>
      <c r="K63" s="4224"/>
      <c r="L63" s="4216">
        <v>56</v>
      </c>
    </row>
    <row r="64" spans="1:12" ht="13.5" customHeight="1">
      <c r="A64" s="4212">
        <v>57</v>
      </c>
      <c r="B64" s="4209"/>
      <c r="C64" s="4196"/>
      <c r="D64" s="4213" t="s">
        <v>650</v>
      </c>
      <c r="E64" s="4225">
        <f>SUM(E9:E63)</f>
        <v>6112</v>
      </c>
      <c r="F64" s="4225">
        <f t="shared" ref="F64:K64" si="0">SUM(F9:F63)</f>
        <v>537</v>
      </c>
      <c r="G64" s="4225">
        <f t="shared" si="0"/>
        <v>514</v>
      </c>
      <c r="H64" s="4225">
        <f t="shared" si="0"/>
        <v>765</v>
      </c>
      <c r="I64" s="4225">
        <f t="shared" si="0"/>
        <v>357</v>
      </c>
      <c r="J64" s="4225">
        <f t="shared" si="0"/>
        <v>2011</v>
      </c>
      <c r="K64" s="4225">
        <f t="shared" si="0"/>
        <v>10296</v>
      </c>
      <c r="L64" s="4216">
        <v>57</v>
      </c>
    </row>
    <row r="65" spans="1:12" ht="11.5" customHeight="1">
      <c r="A65" s="4206">
        <v>58</v>
      </c>
      <c r="B65" s="4226"/>
      <c r="C65" s="4227"/>
      <c r="D65" s="4226" t="s">
        <v>2964</v>
      </c>
      <c r="E65" s="4228"/>
      <c r="F65" s="4229"/>
      <c r="G65" s="4228"/>
      <c r="H65" s="4229"/>
      <c r="I65" s="4228"/>
      <c r="J65" s="4229"/>
      <c r="K65" s="4230"/>
      <c r="L65" s="4231">
        <v>58</v>
      </c>
    </row>
    <row r="66" spans="1:12" ht="11.5" customHeight="1">
      <c r="A66" s="4199"/>
      <c r="B66" s="4226"/>
      <c r="C66" s="4227"/>
      <c r="D66" s="4226" t="s">
        <v>2965</v>
      </c>
      <c r="E66" s="4228"/>
      <c r="F66" s="4229"/>
      <c r="G66" s="4228"/>
      <c r="H66" s="4229"/>
      <c r="I66" s="4228"/>
      <c r="J66" s="4229"/>
      <c r="K66" s="4230"/>
      <c r="L66" s="4203"/>
    </row>
    <row r="67" spans="1:12" ht="11.5" customHeight="1">
      <c r="A67" s="4208"/>
      <c r="B67" s="4232"/>
      <c r="C67" s="4192"/>
      <c r="D67" s="4232" t="s">
        <v>2966</v>
      </c>
      <c r="E67" s="4233" t="s">
        <v>621</v>
      </c>
      <c r="F67" s="4234"/>
      <c r="G67" s="4235"/>
      <c r="H67" s="4234"/>
      <c r="I67" s="4235"/>
      <c r="J67" s="4234"/>
      <c r="K67" s="4224"/>
      <c r="L67" s="4211"/>
    </row>
    <row r="68" spans="1:12" ht="12.65" customHeight="1">
      <c r="A68" s="4236"/>
      <c r="B68" s="4236"/>
      <c r="C68" s="4236"/>
      <c r="D68" s="4236"/>
      <c r="E68" s="4236"/>
      <c r="F68" s="4236"/>
      <c r="G68" s="4236"/>
      <c r="H68" s="4236"/>
      <c r="I68" s="4237"/>
      <c r="J68" s="4237"/>
      <c r="K68" s="4237"/>
      <c r="L68" s="4238" t="s">
        <v>445</v>
      </c>
    </row>
  </sheetData>
  <printOptions horizontalCentered="1"/>
  <pageMargins left="0.2" right="0" top="0.45" bottom="0.15" header="0" footer="0"/>
  <pageSetup scale="94" orientation="portrait" horizontalDpi="1800" verticalDpi="1800" r:id="rId1"/>
  <headerFooter alignWithMargins="0"/>
  <legacyDrawing r:id="rId2"/>
</worksheet>
</file>

<file path=xl/worksheets/sheet81.xml><?xml version="1.0" encoding="utf-8"?>
<worksheet xmlns="http://schemas.openxmlformats.org/spreadsheetml/2006/main" xmlns:r="http://schemas.openxmlformats.org/officeDocument/2006/relationships">
  <sheetPr>
    <tabColor rgb="FF92D050"/>
    <pageSetUpPr fitToPage="1"/>
  </sheetPr>
  <dimension ref="B1:AA2043"/>
  <sheetViews>
    <sheetView showGridLines="0" workbookViewId="0"/>
  </sheetViews>
  <sheetFormatPr defaultColWidth="10.7265625" defaultRowHeight="13"/>
  <cols>
    <col min="1" max="1" width="4.7265625" style="4243" customWidth="1"/>
    <col min="2" max="2" width="5.7265625" style="4243" customWidth="1"/>
    <col min="3" max="3" width="4.7265625" style="4243" customWidth="1"/>
    <col min="4" max="4" width="23.453125" style="4243" customWidth="1"/>
    <col min="5" max="5" width="12.54296875" style="4243" customWidth="1"/>
    <col min="6" max="6" width="12.7265625" style="4243" customWidth="1"/>
    <col min="7" max="12" width="11.7265625" style="4243" customWidth="1"/>
    <col min="13" max="13" width="5.7265625" style="4243" customWidth="1"/>
    <col min="14" max="14" width="4.26953125" style="4243" customWidth="1"/>
    <col min="15" max="15" width="18.26953125" style="4279" bestFit="1" customWidth="1"/>
    <col min="16" max="27" width="10.7265625" style="4279"/>
    <col min="28" max="16384" width="10.7265625" style="4243"/>
  </cols>
  <sheetData>
    <row r="1" spans="2:27">
      <c r="B1" s="4239" t="s">
        <v>2967</v>
      </c>
      <c r="C1" s="4240"/>
      <c r="D1" s="4240"/>
      <c r="E1" s="4240"/>
      <c r="F1" s="4240"/>
      <c r="G1" s="4240"/>
      <c r="H1" s="4240"/>
      <c r="I1" s="4240"/>
      <c r="J1" s="4240"/>
      <c r="K1" s="4240"/>
      <c r="L1" s="4240"/>
      <c r="M1" s="4241"/>
      <c r="N1" s="4242" t="s">
        <v>2894</v>
      </c>
      <c r="O1" s="4243"/>
      <c r="P1" s="4243"/>
      <c r="Q1" s="4243"/>
      <c r="R1" s="4243"/>
      <c r="S1" s="4243"/>
      <c r="T1" s="4243"/>
      <c r="U1" s="4243"/>
      <c r="V1" s="4243"/>
      <c r="W1" s="4243"/>
      <c r="X1" s="4243"/>
      <c r="Y1" s="4243"/>
      <c r="Z1" s="4243"/>
      <c r="AA1" s="4243"/>
    </row>
    <row r="2" spans="2:27" ht="11.15" customHeight="1">
      <c r="B2" s="4244"/>
      <c r="C2" s="4245"/>
      <c r="D2" s="4245"/>
      <c r="E2" s="4245"/>
      <c r="F2" s="4245"/>
      <c r="G2" s="4245"/>
      <c r="H2" s="4245"/>
      <c r="I2" s="4245"/>
      <c r="J2" s="4245"/>
      <c r="K2" s="4245"/>
      <c r="L2" s="4245"/>
      <c r="M2" s="4246"/>
      <c r="N2" s="4242" t="s">
        <v>2894</v>
      </c>
      <c r="O2" s="4243"/>
      <c r="P2" s="4243"/>
      <c r="Q2" s="4243"/>
      <c r="R2" s="4243"/>
      <c r="S2" s="4243"/>
      <c r="T2" s="4243"/>
      <c r="U2" s="4243"/>
      <c r="V2" s="4243"/>
      <c r="W2" s="4243"/>
      <c r="X2" s="4243"/>
      <c r="Y2" s="4243"/>
      <c r="Z2" s="4243"/>
      <c r="AA2" s="4243"/>
    </row>
    <row r="3" spans="2:27" ht="11.15" customHeight="1">
      <c r="B3" s="4247" t="s">
        <v>2968</v>
      </c>
      <c r="C3" s="4245"/>
      <c r="D3" s="4245"/>
      <c r="E3" s="4245"/>
      <c r="F3" s="4245"/>
      <c r="G3" s="4245"/>
      <c r="H3" s="4245"/>
      <c r="I3" s="4245"/>
      <c r="J3" s="4245"/>
      <c r="K3" s="4245"/>
      <c r="L3" s="4245"/>
      <c r="M3" s="4246"/>
      <c r="N3" s="4242" t="s">
        <v>2894</v>
      </c>
      <c r="O3" s="4243"/>
      <c r="P3" s="4243"/>
      <c r="Q3" s="4243"/>
      <c r="R3" s="4243"/>
      <c r="S3" s="4243"/>
      <c r="T3" s="4243"/>
      <c r="U3" s="4243"/>
      <c r="V3" s="4243"/>
      <c r="W3" s="4243"/>
      <c r="X3" s="4243"/>
      <c r="Y3" s="4243"/>
      <c r="Z3" s="4243"/>
      <c r="AA3" s="4243"/>
    </row>
    <row r="4" spans="2:27" ht="11.15" customHeight="1">
      <c r="B4" s="4247" t="s">
        <v>2969</v>
      </c>
      <c r="C4" s="4245"/>
      <c r="D4" s="4245"/>
      <c r="E4" s="4245"/>
      <c r="F4" s="4245"/>
      <c r="G4" s="4245"/>
      <c r="H4" s="4245"/>
      <c r="I4" s="4245"/>
      <c r="J4" s="4245"/>
      <c r="K4" s="4245"/>
      <c r="L4" s="4245"/>
      <c r="M4" s="4246"/>
      <c r="N4" s="4242" t="s">
        <v>2894</v>
      </c>
      <c r="O4" s="4243"/>
      <c r="P4" s="4243"/>
      <c r="Q4" s="4243"/>
      <c r="R4" s="4243"/>
      <c r="S4" s="4243"/>
      <c r="T4" s="4243"/>
      <c r="U4" s="4243"/>
      <c r="V4" s="4243"/>
      <c r="W4" s="4243"/>
      <c r="X4" s="4243"/>
      <c r="Y4" s="4243"/>
      <c r="Z4" s="4243"/>
      <c r="AA4" s="4243"/>
    </row>
    <row r="5" spans="2:27" ht="11.15" customHeight="1">
      <c r="B5" s="4247" t="s">
        <v>2970</v>
      </c>
      <c r="C5" s="4245"/>
      <c r="D5" s="4245"/>
      <c r="E5" s="4245"/>
      <c r="F5" s="4245"/>
      <c r="G5" s="4245"/>
      <c r="H5" s="4245"/>
      <c r="I5" s="4245"/>
      <c r="J5" s="4245"/>
      <c r="K5" s="4245"/>
      <c r="L5" s="4245"/>
      <c r="M5" s="4246"/>
      <c r="N5" s="4242" t="s">
        <v>2894</v>
      </c>
      <c r="O5" s="4243"/>
      <c r="P5" s="4243"/>
      <c r="Q5" s="4243"/>
      <c r="R5" s="4243"/>
      <c r="S5" s="4243"/>
      <c r="T5" s="4243"/>
      <c r="U5" s="4243"/>
      <c r="V5" s="4243"/>
      <c r="W5" s="4243"/>
      <c r="X5" s="4243"/>
      <c r="Y5" s="4243"/>
      <c r="Z5" s="4243"/>
      <c r="AA5" s="4243"/>
    </row>
    <row r="6" spans="2:27" ht="11.15" customHeight="1">
      <c r="B6" s="4247" t="s">
        <v>2971</v>
      </c>
      <c r="C6" s="4245"/>
      <c r="D6" s="4245"/>
      <c r="E6" s="4245"/>
      <c r="F6" s="4245"/>
      <c r="G6" s="4245"/>
      <c r="H6" s="4245"/>
      <c r="I6" s="4245"/>
      <c r="J6" s="4245"/>
      <c r="K6" s="4245"/>
      <c r="L6" s="4245"/>
      <c r="M6" s="4246"/>
      <c r="N6" s="4242" t="s">
        <v>2894</v>
      </c>
      <c r="O6" s="4243"/>
      <c r="P6" s="4243" t="s">
        <v>1200</v>
      </c>
      <c r="Q6" s="4243"/>
      <c r="R6" s="4243"/>
      <c r="S6" s="4243"/>
      <c r="T6" s="4243"/>
      <c r="U6" s="4243"/>
      <c r="V6" s="4243"/>
      <c r="W6" s="4243"/>
      <c r="X6" s="4243"/>
      <c r="Y6" s="4243"/>
      <c r="Z6" s="4243"/>
      <c r="AA6" s="4243"/>
    </row>
    <row r="7" spans="2:27" ht="11.15" customHeight="1" thickBot="1">
      <c r="B7" s="4248"/>
      <c r="C7" s="4249"/>
      <c r="D7" s="4249"/>
      <c r="E7" s="4249"/>
      <c r="F7" s="4249"/>
      <c r="G7" s="4249"/>
      <c r="H7" s="4249"/>
      <c r="I7" s="4249"/>
      <c r="J7" s="4249"/>
      <c r="K7" s="4249"/>
      <c r="L7" s="4249"/>
      <c r="M7" s="4250"/>
      <c r="N7" s="4242" t="s">
        <v>2894</v>
      </c>
      <c r="O7" s="4243"/>
      <c r="P7" s="4243"/>
      <c r="Q7" s="4243"/>
      <c r="R7" s="4243"/>
      <c r="S7" s="4243"/>
      <c r="T7" s="4243"/>
      <c r="U7" s="4243"/>
      <c r="V7" s="4243"/>
      <c r="W7" s="4243"/>
      <c r="X7" s="4243"/>
      <c r="Y7" s="4243"/>
      <c r="Z7" s="4243"/>
      <c r="AA7" s="4243"/>
    </row>
    <row r="8" spans="2:27" ht="12.65" customHeight="1" thickTop="1">
      <c r="B8" s="4251"/>
      <c r="C8" s="4252"/>
      <c r="D8" s="4253" t="s">
        <v>1200</v>
      </c>
      <c r="E8" s="4254" t="s">
        <v>2972</v>
      </c>
      <c r="F8" s="4255"/>
      <c r="G8" s="4255"/>
      <c r="H8" s="4255"/>
      <c r="I8" s="4255"/>
      <c r="J8" s="4255"/>
      <c r="K8" s="4255"/>
      <c r="L8" s="4255"/>
      <c r="M8" s="4252"/>
      <c r="N8" s="4242" t="s">
        <v>2894</v>
      </c>
      <c r="O8" s="4243"/>
      <c r="P8" s="4243"/>
      <c r="Q8" s="4243"/>
      <c r="R8" s="4243"/>
      <c r="S8" s="4243"/>
      <c r="T8" s="4243"/>
      <c r="U8" s="4243"/>
      <c r="V8" s="4243"/>
      <c r="W8" s="4243"/>
      <c r="X8" s="4243"/>
      <c r="Y8" s="4243"/>
      <c r="Z8" s="4243"/>
      <c r="AA8" s="4243"/>
    </row>
    <row r="9" spans="2:27" ht="11.15" customHeight="1">
      <c r="B9" s="4256" t="s">
        <v>704</v>
      </c>
      <c r="C9" s="4257" t="s">
        <v>637</v>
      </c>
      <c r="D9" s="4253"/>
      <c r="E9" s="4252"/>
      <c r="F9" s="4253"/>
      <c r="G9" s="4252"/>
      <c r="H9" s="4258" t="s">
        <v>2973</v>
      </c>
      <c r="I9" s="4257" t="s">
        <v>2973</v>
      </c>
      <c r="J9" s="4253"/>
      <c r="K9" s="4257" t="s">
        <v>2974</v>
      </c>
      <c r="L9" s="4258" t="s">
        <v>2975</v>
      </c>
      <c r="M9" s="4257" t="s">
        <v>704</v>
      </c>
      <c r="N9" s="4242" t="s">
        <v>2894</v>
      </c>
      <c r="O9" s="4243"/>
      <c r="P9" s="4243"/>
      <c r="Q9" s="4243"/>
      <c r="R9" s="4243"/>
      <c r="S9" s="4243"/>
      <c r="T9" s="4243"/>
      <c r="U9" s="4243"/>
      <c r="V9" s="4243"/>
      <c r="W9" s="4243"/>
      <c r="X9" s="4243"/>
      <c r="Y9" s="4243"/>
      <c r="Z9" s="4243"/>
      <c r="AA9" s="4243"/>
    </row>
    <row r="10" spans="2:27" ht="11.15" customHeight="1">
      <c r="B10" s="4256" t="s">
        <v>750</v>
      </c>
      <c r="C10" s="4257" t="s">
        <v>638</v>
      </c>
      <c r="D10" s="4258" t="s">
        <v>2976</v>
      </c>
      <c r="E10" s="4257" t="s">
        <v>704</v>
      </c>
      <c r="F10" s="4258" t="s">
        <v>2977</v>
      </c>
      <c r="G10" s="4257" t="s">
        <v>2973</v>
      </c>
      <c r="H10" s="4258" t="s">
        <v>2978</v>
      </c>
      <c r="I10" s="4257" t="s">
        <v>2979</v>
      </c>
      <c r="J10" s="4258" t="s">
        <v>2980</v>
      </c>
      <c r="K10" s="4257" t="s">
        <v>2981</v>
      </c>
      <c r="L10" s="4258" t="s">
        <v>2982</v>
      </c>
      <c r="M10" s="4257" t="s">
        <v>750</v>
      </c>
      <c r="N10" s="4242" t="s">
        <v>2894</v>
      </c>
      <c r="O10" s="4243"/>
      <c r="P10" s="4243"/>
      <c r="Q10" s="4243"/>
      <c r="R10" s="4243"/>
      <c r="S10" s="4243"/>
      <c r="T10" s="4243"/>
      <c r="U10" s="4243"/>
      <c r="V10" s="4243"/>
      <c r="W10" s="4243"/>
      <c r="X10" s="4243"/>
      <c r="Y10" s="4243"/>
      <c r="Z10" s="4243"/>
      <c r="AA10" s="4243"/>
    </row>
    <row r="11" spans="2:27" ht="11.15" customHeight="1">
      <c r="B11" s="4251"/>
      <c r="C11" s="4252"/>
      <c r="D11" s="4253"/>
      <c r="E11" s="4257" t="s">
        <v>2983</v>
      </c>
      <c r="F11" s="4258" t="s">
        <v>2984</v>
      </c>
      <c r="G11" s="4257" t="s">
        <v>2985</v>
      </c>
      <c r="H11" s="4258" t="s">
        <v>2986</v>
      </c>
      <c r="I11" s="4257" t="s">
        <v>2987</v>
      </c>
      <c r="J11" s="4258" t="s">
        <v>2988</v>
      </c>
      <c r="K11" s="4257" t="s">
        <v>2952</v>
      </c>
      <c r="L11" s="4258" t="s">
        <v>1319</v>
      </c>
      <c r="M11" s="4252"/>
      <c r="N11" s="4242" t="s">
        <v>2894</v>
      </c>
      <c r="O11" s="4243"/>
      <c r="P11" s="4243"/>
      <c r="Q11" s="4243"/>
      <c r="R11" s="4243"/>
      <c r="S11" s="4243"/>
      <c r="T11" s="4243"/>
      <c r="U11" s="4243"/>
      <c r="V11" s="4243"/>
      <c r="W11" s="4243"/>
      <c r="X11" s="4243"/>
      <c r="Y11" s="4243"/>
      <c r="Z11" s="4243"/>
      <c r="AA11" s="4243"/>
    </row>
    <row r="12" spans="2:27" ht="11.15" customHeight="1">
      <c r="B12" s="4251"/>
      <c r="C12" s="4252"/>
      <c r="D12" s="4253"/>
      <c r="E12" s="4252"/>
      <c r="F12" s="4253"/>
      <c r="G12" s="4252"/>
      <c r="H12" s="4253"/>
      <c r="I12" s="4252"/>
      <c r="J12" s="4253"/>
      <c r="K12" s="4252"/>
      <c r="L12" s="4253"/>
      <c r="M12" s="4252"/>
      <c r="N12" s="4242" t="s">
        <v>2894</v>
      </c>
      <c r="O12"/>
      <c r="P12"/>
      <c r="Q12"/>
      <c r="R12"/>
      <c r="S12"/>
      <c r="T12"/>
      <c r="U12"/>
      <c r="V12" s="4243"/>
      <c r="W12" s="4243"/>
      <c r="X12" s="4243"/>
      <c r="Y12" s="4243"/>
      <c r="Z12" s="4243"/>
      <c r="AA12" s="4243"/>
    </row>
    <row r="13" spans="2:27" ht="11.15" customHeight="1">
      <c r="B13" s="4259"/>
      <c r="C13" s="4260"/>
      <c r="D13" s="4261" t="s">
        <v>2989</v>
      </c>
      <c r="E13" s="4262" t="s">
        <v>757</v>
      </c>
      <c r="F13" s="4261" t="s">
        <v>640</v>
      </c>
      <c r="G13" s="4262" t="s">
        <v>641</v>
      </c>
      <c r="H13" s="4261" t="s">
        <v>642</v>
      </c>
      <c r="I13" s="4262" t="s">
        <v>643</v>
      </c>
      <c r="J13" s="4261" t="s">
        <v>644</v>
      </c>
      <c r="K13" s="4262" t="s">
        <v>645</v>
      </c>
      <c r="L13" s="4261" t="s">
        <v>646</v>
      </c>
      <c r="M13" s="4260"/>
      <c r="N13" s="4242" t="s">
        <v>2894</v>
      </c>
      <c r="O13"/>
      <c r="P13"/>
      <c r="Q13"/>
      <c r="R13"/>
      <c r="S13"/>
      <c r="T13"/>
      <c r="U13"/>
      <c r="V13" s="4243"/>
      <c r="W13" s="4243"/>
      <c r="X13" s="4243"/>
      <c r="Y13" s="4243"/>
      <c r="Z13" s="4243"/>
      <c r="AA13" s="4243"/>
    </row>
    <row r="14" spans="2:27" ht="11.15" customHeight="1">
      <c r="B14" s="4263">
        <v>1</v>
      </c>
      <c r="C14" s="4260"/>
      <c r="D14" s="4191"/>
      <c r="E14" s="4264"/>
      <c r="F14" s="4265"/>
      <c r="G14" s="4264"/>
      <c r="H14" s="4265"/>
      <c r="I14" s="4264"/>
      <c r="J14" s="4265"/>
      <c r="K14" s="4266"/>
      <c r="L14" s="4267"/>
      <c r="M14" s="4262">
        <v>1</v>
      </c>
      <c r="N14" s="4242" t="s">
        <v>2894</v>
      </c>
      <c r="O14"/>
      <c r="P14"/>
      <c r="Q14"/>
      <c r="R14"/>
      <c r="S14"/>
      <c r="T14"/>
      <c r="U14"/>
      <c r="V14" s="4243"/>
      <c r="W14" s="4243"/>
      <c r="X14" s="4243"/>
      <c r="Y14" s="4243"/>
      <c r="Z14" s="4243"/>
      <c r="AA14" s="4243"/>
    </row>
    <row r="15" spans="2:27" ht="11.15" customHeight="1">
      <c r="B15" s="4263">
        <v>2</v>
      </c>
      <c r="C15" s="4260"/>
      <c r="D15" s="4191" t="s">
        <v>2990</v>
      </c>
      <c r="E15" s="4268">
        <v>26</v>
      </c>
      <c r="F15" s="4268">
        <v>0</v>
      </c>
      <c r="G15" s="4268">
        <v>0</v>
      </c>
      <c r="H15" s="4268">
        <v>0</v>
      </c>
      <c r="I15" s="4268">
        <v>0</v>
      </c>
      <c r="J15" s="4269">
        <f>SUM(E15:I15)</f>
        <v>26</v>
      </c>
      <c r="K15" s="4270"/>
      <c r="L15" s="4271"/>
      <c r="M15" s="4262">
        <v>2</v>
      </c>
      <c r="N15" s="4242" t="s">
        <v>2894</v>
      </c>
      <c r="O15"/>
      <c r="P15"/>
      <c r="Q15"/>
      <c r="R15"/>
      <c r="S15"/>
      <c r="T15"/>
      <c r="U15"/>
      <c r="V15" s="4243"/>
      <c r="W15" s="4243"/>
      <c r="X15" s="4243"/>
      <c r="Y15" s="4243"/>
      <c r="Z15" s="4243"/>
      <c r="AA15" s="4243"/>
    </row>
    <row r="16" spans="2:27" ht="11.15" customHeight="1">
      <c r="B16" s="4263">
        <v>3</v>
      </c>
      <c r="C16" s="4260"/>
      <c r="D16" s="4191"/>
      <c r="E16" s="4272"/>
      <c r="F16" s="4272"/>
      <c r="G16" s="4268"/>
      <c r="H16" s="4268"/>
      <c r="I16" s="4272"/>
      <c r="J16" s="4269"/>
      <c r="K16" s="4270"/>
      <c r="L16" s="4271"/>
      <c r="M16" s="4262">
        <v>3</v>
      </c>
      <c r="N16" s="4242" t="s">
        <v>2894</v>
      </c>
      <c r="O16"/>
      <c r="P16"/>
      <c r="Q16"/>
      <c r="R16"/>
      <c r="S16"/>
      <c r="T16"/>
      <c r="U16"/>
      <c r="V16" s="4243"/>
      <c r="W16" s="4243"/>
      <c r="X16" s="4243"/>
      <c r="Y16" s="4243"/>
      <c r="Z16" s="4243"/>
      <c r="AA16" s="4243"/>
    </row>
    <row r="17" spans="2:27" ht="11.15" customHeight="1">
      <c r="B17" s="4263">
        <v>4</v>
      </c>
      <c r="C17" s="4260"/>
      <c r="D17" s="4191" t="s">
        <v>2991</v>
      </c>
      <c r="E17" s="4268">
        <v>1246</v>
      </c>
      <c r="F17" s="4268">
        <v>0</v>
      </c>
      <c r="G17" s="4268">
        <v>0</v>
      </c>
      <c r="H17" s="4268">
        <v>0</v>
      </c>
      <c r="I17" s="4268">
        <v>20</v>
      </c>
      <c r="J17" s="4269">
        <f>SUM(E17:I17)</f>
        <v>1266</v>
      </c>
      <c r="K17" s="4270"/>
      <c r="L17" s="4271"/>
      <c r="M17" s="4262">
        <v>4</v>
      </c>
      <c r="N17" s="4242" t="s">
        <v>2894</v>
      </c>
      <c r="O17"/>
      <c r="P17"/>
      <c r="Q17"/>
      <c r="R17"/>
      <c r="S17"/>
      <c r="T17"/>
      <c r="U17"/>
      <c r="V17" s="4243"/>
      <c r="W17" s="4243"/>
      <c r="X17" s="4243"/>
      <c r="Y17" s="4243"/>
      <c r="Z17" s="4243"/>
      <c r="AA17" s="4243"/>
    </row>
    <row r="18" spans="2:27" ht="11.15" customHeight="1">
      <c r="B18" s="4263">
        <v>5</v>
      </c>
      <c r="C18" s="4260"/>
      <c r="D18" s="4191"/>
      <c r="E18" s="4268"/>
      <c r="F18" s="4268"/>
      <c r="G18" s="4268"/>
      <c r="H18" s="4268"/>
      <c r="I18" s="4268"/>
      <c r="J18" s="4269"/>
      <c r="K18" s="4270"/>
      <c r="L18" s="4271"/>
      <c r="M18" s="4262">
        <v>5</v>
      </c>
      <c r="N18" s="4242" t="s">
        <v>2894</v>
      </c>
      <c r="O18"/>
      <c r="P18"/>
      <c r="Q18"/>
      <c r="R18"/>
      <c r="S18"/>
      <c r="T18"/>
      <c r="U18"/>
      <c r="V18" s="4243"/>
      <c r="W18" s="4243"/>
      <c r="X18" s="4243"/>
      <c r="Y18" s="4243"/>
      <c r="Z18" s="4243"/>
      <c r="AA18" s="4243"/>
    </row>
    <row r="19" spans="2:27" ht="11.15" customHeight="1">
      <c r="B19" s="4263">
        <v>6</v>
      </c>
      <c r="C19" s="4260"/>
      <c r="D19" s="4191" t="s">
        <v>2992</v>
      </c>
      <c r="E19" s="4268">
        <v>103</v>
      </c>
      <c r="F19" s="4268">
        <v>0</v>
      </c>
      <c r="G19" s="4268">
        <v>0</v>
      </c>
      <c r="H19" s="4268">
        <v>0</v>
      </c>
      <c r="I19" s="4268">
        <v>0</v>
      </c>
      <c r="J19" s="4269">
        <f>SUM(E19:I19)</f>
        <v>103</v>
      </c>
      <c r="K19" s="4270"/>
      <c r="L19" s="4271"/>
      <c r="M19" s="4262">
        <v>6</v>
      </c>
      <c r="N19" s="4242" t="s">
        <v>2894</v>
      </c>
      <c r="O19"/>
      <c r="P19"/>
      <c r="Q19"/>
      <c r="R19"/>
      <c r="S19"/>
      <c r="T19"/>
      <c r="U19"/>
      <c r="V19" s="4243"/>
      <c r="W19" s="4243"/>
      <c r="X19" s="4243"/>
      <c r="Y19" s="4243"/>
      <c r="Z19" s="4243"/>
      <c r="AA19" s="4243"/>
    </row>
    <row r="20" spans="2:27" ht="11.15" customHeight="1">
      <c r="B20" s="4263">
        <v>7</v>
      </c>
      <c r="C20" s="4260"/>
      <c r="D20" s="4191"/>
      <c r="E20" s="4268"/>
      <c r="F20" s="4268"/>
      <c r="G20" s="4268"/>
      <c r="H20" s="4268"/>
      <c r="I20" s="4268"/>
      <c r="J20" s="4269"/>
      <c r="K20" s="4270"/>
      <c r="L20" s="4271"/>
      <c r="M20" s="4262">
        <v>7</v>
      </c>
      <c r="N20" s="4242" t="s">
        <v>2894</v>
      </c>
      <c r="O20"/>
      <c r="P20"/>
      <c r="Q20"/>
      <c r="R20"/>
      <c r="S20"/>
      <c r="T20"/>
      <c r="U20"/>
      <c r="V20" s="4243"/>
      <c r="W20" s="4243"/>
      <c r="X20" s="4243"/>
      <c r="Y20" s="4243"/>
      <c r="Z20" s="4243"/>
      <c r="AA20" s="4243"/>
    </row>
    <row r="21" spans="2:27" ht="11.15" customHeight="1">
      <c r="B21" s="4263">
        <v>8</v>
      </c>
      <c r="C21" s="4260"/>
      <c r="D21" s="4191" t="s">
        <v>2993</v>
      </c>
      <c r="E21" s="4268">
        <v>574</v>
      </c>
      <c r="F21" s="4268">
        <v>0</v>
      </c>
      <c r="G21" s="4268">
        <v>0</v>
      </c>
      <c r="H21" s="4268">
        <v>0</v>
      </c>
      <c r="I21" s="4268">
        <v>0</v>
      </c>
      <c r="J21" s="4269">
        <f>SUM(E21:I21)</f>
        <v>574</v>
      </c>
      <c r="K21" s="4270"/>
      <c r="L21" s="4271"/>
      <c r="M21" s="4262">
        <v>8</v>
      </c>
      <c r="N21" s="4242" t="s">
        <v>2894</v>
      </c>
      <c r="O21"/>
      <c r="P21"/>
      <c r="Q21"/>
      <c r="R21"/>
      <c r="S21"/>
      <c r="T21"/>
      <c r="U21"/>
      <c r="V21" s="4243"/>
      <c r="W21" s="4243"/>
      <c r="X21" s="4243"/>
      <c r="Y21" s="4243"/>
      <c r="Z21" s="4243"/>
      <c r="AA21" s="4243"/>
    </row>
    <row r="22" spans="2:27" ht="11.15" customHeight="1">
      <c r="B22" s="4263">
        <v>9</v>
      </c>
      <c r="C22" s="4260"/>
      <c r="D22" s="4191"/>
      <c r="E22" s="4272"/>
      <c r="F22" s="4272"/>
      <c r="G22" s="4268"/>
      <c r="H22" s="4268"/>
      <c r="I22" s="4268"/>
      <c r="J22" s="4269"/>
      <c r="K22" s="4270"/>
      <c r="L22" s="4271"/>
      <c r="M22" s="4262">
        <v>9</v>
      </c>
      <c r="N22" s="4242" t="s">
        <v>2894</v>
      </c>
      <c r="O22"/>
      <c r="P22"/>
      <c r="Q22"/>
      <c r="R22"/>
      <c r="S22"/>
      <c r="T22"/>
      <c r="U22"/>
      <c r="V22" s="4243"/>
      <c r="W22" s="4243"/>
      <c r="X22" s="4243"/>
      <c r="Y22" s="4243"/>
      <c r="Z22" s="4243"/>
      <c r="AA22" s="4243"/>
    </row>
    <row r="23" spans="2:27" ht="11.15" customHeight="1">
      <c r="B23" s="4263">
        <v>10</v>
      </c>
      <c r="C23" s="4260"/>
      <c r="D23" s="4191" t="s">
        <v>2994</v>
      </c>
      <c r="E23" s="4268">
        <v>86</v>
      </c>
      <c r="F23" s="4268">
        <v>12</v>
      </c>
      <c r="G23" s="4268">
        <v>0</v>
      </c>
      <c r="H23" s="4268">
        <v>0</v>
      </c>
      <c r="I23" s="4268">
        <v>0</v>
      </c>
      <c r="J23" s="4269">
        <f>SUM(E23:I23)</f>
        <v>98</v>
      </c>
      <c r="K23" s="4270"/>
      <c r="L23" s="4271"/>
      <c r="M23" s="4262">
        <v>10</v>
      </c>
      <c r="N23" s="4242" t="s">
        <v>2894</v>
      </c>
      <c r="O23"/>
      <c r="P23"/>
      <c r="Q23"/>
      <c r="R23"/>
      <c r="S23"/>
      <c r="T23"/>
      <c r="U23"/>
      <c r="V23" s="4243"/>
      <c r="W23" s="4243"/>
      <c r="X23" s="4243"/>
      <c r="Y23" s="4243"/>
      <c r="Z23" s="4243"/>
      <c r="AA23" s="4243"/>
    </row>
    <row r="24" spans="2:27" ht="11.15" customHeight="1">
      <c r="B24" s="4263">
        <v>11</v>
      </c>
      <c r="C24" s="4260"/>
      <c r="D24" s="4191"/>
      <c r="E24" s="4272"/>
      <c r="F24" s="4272"/>
      <c r="G24" s="4268"/>
      <c r="H24" s="4268"/>
      <c r="I24" s="4268"/>
      <c r="J24" s="4269"/>
      <c r="K24" s="4270"/>
      <c r="L24" s="4271"/>
      <c r="M24" s="4273">
        <v>11</v>
      </c>
      <c r="N24" s="4242" t="s">
        <v>2894</v>
      </c>
      <c r="O24"/>
      <c r="P24"/>
      <c r="Q24"/>
      <c r="R24"/>
      <c r="S24"/>
      <c r="T24"/>
      <c r="U24"/>
      <c r="V24" s="4243"/>
      <c r="W24" s="4243"/>
      <c r="X24" s="4243"/>
      <c r="Y24" s="4243"/>
      <c r="Z24" s="4243"/>
      <c r="AA24" s="4243"/>
    </row>
    <row r="25" spans="2:27" ht="11.15" customHeight="1">
      <c r="B25" s="4263">
        <v>12</v>
      </c>
      <c r="C25" s="4260"/>
      <c r="D25" s="4191" t="s">
        <v>2995</v>
      </c>
      <c r="E25" s="4268">
        <v>239</v>
      </c>
      <c r="F25" s="4268">
        <v>0</v>
      </c>
      <c r="G25" s="4268">
        <v>0</v>
      </c>
      <c r="H25" s="4268">
        <v>0</v>
      </c>
      <c r="I25" s="4268">
        <v>0</v>
      </c>
      <c r="J25" s="4269">
        <f>SUM(E25:I25)</f>
        <v>239</v>
      </c>
      <c r="K25" s="4270"/>
      <c r="L25" s="4271"/>
      <c r="M25" s="4273">
        <v>12</v>
      </c>
      <c r="N25" s="4242" t="s">
        <v>2894</v>
      </c>
      <c r="O25"/>
      <c r="P25"/>
      <c r="Q25"/>
      <c r="R25"/>
      <c r="S25"/>
      <c r="T25"/>
      <c r="U25"/>
      <c r="V25" s="4243"/>
      <c r="W25" s="4243"/>
      <c r="X25" s="4243"/>
      <c r="Y25" s="4243"/>
      <c r="Z25" s="4243"/>
      <c r="AA25" s="4243"/>
    </row>
    <row r="26" spans="2:27" ht="11.15" customHeight="1">
      <c r="B26" s="4263">
        <v>13</v>
      </c>
      <c r="C26" s="4260"/>
      <c r="D26" s="4191"/>
      <c r="E26" s="4268"/>
      <c r="F26" s="4268"/>
      <c r="G26" s="4268"/>
      <c r="H26" s="4268"/>
      <c r="I26" s="4268"/>
      <c r="J26" s="4269"/>
      <c r="K26" s="4270"/>
      <c r="L26" s="4271"/>
      <c r="M26" s="4273">
        <v>13</v>
      </c>
      <c r="O26"/>
      <c r="P26"/>
      <c r="Q26"/>
      <c r="R26"/>
      <c r="S26"/>
      <c r="T26"/>
      <c r="U26"/>
      <c r="V26" s="4243"/>
      <c r="W26" s="4243"/>
      <c r="X26" s="4243"/>
      <c r="Y26" s="4243"/>
      <c r="Z26" s="4243"/>
      <c r="AA26" s="4243"/>
    </row>
    <row r="27" spans="2:27" ht="11.15" customHeight="1">
      <c r="B27" s="4263">
        <v>14</v>
      </c>
      <c r="C27" s="4260"/>
      <c r="D27" s="4191" t="s">
        <v>2996</v>
      </c>
      <c r="E27" s="4268">
        <v>879</v>
      </c>
      <c r="F27" s="4274">
        <v>1</v>
      </c>
      <c r="G27" s="4268">
        <v>2</v>
      </c>
      <c r="H27" s="4268">
        <v>0</v>
      </c>
      <c r="I27" s="4268">
        <v>46</v>
      </c>
      <c r="J27" s="4269">
        <f>SUM(E27:I27)</f>
        <v>928</v>
      </c>
      <c r="K27" s="4270"/>
      <c r="L27" s="4271"/>
      <c r="M27" s="4273">
        <v>14</v>
      </c>
      <c r="O27"/>
      <c r="P27"/>
      <c r="Q27"/>
      <c r="R27"/>
      <c r="S27"/>
      <c r="T27"/>
      <c r="U27"/>
      <c r="V27" s="4243"/>
      <c r="W27" s="4243"/>
      <c r="X27" s="4243"/>
      <c r="Y27" s="4243"/>
      <c r="Z27" s="4243"/>
      <c r="AA27" s="4243"/>
    </row>
    <row r="28" spans="2:27" ht="11.15" customHeight="1">
      <c r="B28" s="4263">
        <v>15</v>
      </c>
      <c r="C28" s="4260"/>
      <c r="D28" s="4191"/>
      <c r="E28" s="4272"/>
      <c r="F28" s="4272"/>
      <c r="G28" s="4268"/>
      <c r="H28" s="4268"/>
      <c r="I28" s="4268"/>
      <c r="J28" s="4269"/>
      <c r="K28" s="4270"/>
      <c r="L28" s="4271"/>
      <c r="M28" s="4273">
        <v>15</v>
      </c>
      <c r="O28"/>
      <c r="P28"/>
      <c r="Q28"/>
      <c r="R28"/>
      <c r="S28"/>
      <c r="T28"/>
      <c r="U28"/>
      <c r="V28" s="4243"/>
      <c r="W28" s="4243"/>
      <c r="X28" s="4243"/>
      <c r="Y28" s="4243"/>
      <c r="Z28" s="4243"/>
      <c r="AA28" s="4243"/>
    </row>
    <row r="29" spans="2:27" ht="11.15" customHeight="1">
      <c r="B29" s="4263">
        <v>16</v>
      </c>
      <c r="C29" s="4260"/>
      <c r="D29" s="4191" t="s">
        <v>2997</v>
      </c>
      <c r="E29" s="4268">
        <v>380</v>
      </c>
      <c r="F29" s="4268">
        <v>0</v>
      </c>
      <c r="G29" s="4268">
        <v>0</v>
      </c>
      <c r="H29" s="4268">
        <v>0</v>
      </c>
      <c r="I29" s="4268">
        <v>0</v>
      </c>
      <c r="J29" s="4269">
        <f>SUM(E29:I29)</f>
        <v>380</v>
      </c>
      <c r="K29" s="4270"/>
      <c r="L29" s="4271"/>
      <c r="M29" s="4273">
        <v>16</v>
      </c>
      <c r="O29"/>
      <c r="P29"/>
      <c r="Q29"/>
      <c r="R29"/>
      <c r="S29"/>
      <c r="T29"/>
      <c r="U29"/>
      <c r="V29" s="4243"/>
      <c r="W29" s="4243"/>
      <c r="X29" s="4243"/>
      <c r="Y29" s="4243"/>
      <c r="Z29" s="4243"/>
      <c r="AA29" s="4243"/>
    </row>
    <row r="30" spans="2:27" ht="11.15" customHeight="1">
      <c r="B30" s="4263">
        <v>17</v>
      </c>
      <c r="C30" s="4260"/>
      <c r="D30" s="4191"/>
      <c r="E30" s="4272"/>
      <c r="F30" s="4272"/>
      <c r="G30" s="4268"/>
      <c r="H30" s="4268"/>
      <c r="I30" s="4268"/>
      <c r="J30" s="4269"/>
      <c r="K30" s="4270"/>
      <c r="L30" s="4271"/>
      <c r="M30" s="4273">
        <v>17</v>
      </c>
      <c r="O30"/>
      <c r="P30"/>
      <c r="Q30"/>
      <c r="R30"/>
      <c r="S30"/>
      <c r="T30"/>
      <c r="U30"/>
      <c r="V30" s="4243"/>
      <c r="W30" s="4243"/>
      <c r="X30" s="4243"/>
      <c r="Y30" s="4243"/>
      <c r="Z30" s="4243"/>
      <c r="AA30" s="4243"/>
    </row>
    <row r="31" spans="2:27" ht="11.15" customHeight="1">
      <c r="B31" s="4263">
        <v>18</v>
      </c>
      <c r="C31" s="4260"/>
      <c r="D31" s="4191" t="s">
        <v>2998</v>
      </c>
      <c r="E31" s="4268">
        <v>575</v>
      </c>
      <c r="F31" s="4268">
        <v>0</v>
      </c>
      <c r="G31" s="4268">
        <v>0</v>
      </c>
      <c r="H31" s="4268">
        <v>0</v>
      </c>
      <c r="I31" s="4268">
        <v>177</v>
      </c>
      <c r="J31" s="4269">
        <f>SUM(E31:I31)</f>
        <v>752</v>
      </c>
      <c r="K31" s="4270"/>
      <c r="L31" s="4271"/>
      <c r="M31" s="4273">
        <v>18</v>
      </c>
      <c r="O31"/>
      <c r="P31"/>
      <c r="Q31"/>
      <c r="R31"/>
      <c r="S31"/>
      <c r="T31"/>
      <c r="U31"/>
      <c r="V31" s="4243"/>
      <c r="W31" s="4243"/>
      <c r="X31" s="4243"/>
      <c r="Y31" s="4243"/>
      <c r="Z31" s="4243"/>
      <c r="AA31" s="4243"/>
    </row>
    <row r="32" spans="2:27" ht="11.15" customHeight="1">
      <c r="B32" s="4263">
        <v>19</v>
      </c>
      <c r="C32" s="4260"/>
      <c r="D32" s="4191"/>
      <c r="E32" s="4272"/>
      <c r="F32" s="4272"/>
      <c r="G32" s="4268"/>
      <c r="H32" s="4268"/>
      <c r="I32" s="4268"/>
      <c r="J32" s="4269"/>
      <c r="K32" s="4270"/>
      <c r="L32" s="4271"/>
      <c r="M32" s="4273">
        <v>19</v>
      </c>
      <c r="O32"/>
      <c r="P32"/>
      <c r="Q32"/>
      <c r="R32"/>
      <c r="S32"/>
      <c r="T32"/>
      <c r="U32"/>
      <c r="V32" s="4243"/>
      <c r="W32" s="4243"/>
      <c r="X32" s="4243"/>
      <c r="Y32" s="4243"/>
      <c r="Z32" s="4243"/>
      <c r="AA32" s="4243"/>
    </row>
    <row r="33" spans="2:27" ht="11.15" customHeight="1">
      <c r="B33" s="4263">
        <v>20</v>
      </c>
      <c r="C33" s="4260"/>
      <c r="D33" s="4191" t="s">
        <v>2999</v>
      </c>
      <c r="E33" s="4268">
        <v>4</v>
      </c>
      <c r="F33" s="4268">
        <v>0</v>
      </c>
      <c r="G33" s="4268">
        <v>0</v>
      </c>
      <c r="H33" s="4268">
        <v>0</v>
      </c>
      <c r="I33" s="4268">
        <v>0</v>
      </c>
      <c r="J33" s="4269">
        <f>SUM(E33:I33)</f>
        <v>4</v>
      </c>
      <c r="K33" s="4270"/>
      <c r="L33" s="4271"/>
      <c r="M33" s="4273">
        <v>20</v>
      </c>
      <c r="O33"/>
      <c r="P33"/>
      <c r="Q33"/>
      <c r="R33"/>
      <c r="S33"/>
      <c r="T33"/>
      <c r="U33"/>
      <c r="V33" s="4243"/>
      <c r="W33" s="4243"/>
      <c r="X33" s="4243"/>
      <c r="Y33" s="4243"/>
      <c r="Z33" s="4243"/>
      <c r="AA33" s="4243"/>
    </row>
    <row r="34" spans="2:27" ht="11.15" customHeight="1">
      <c r="B34" s="4263">
        <v>21</v>
      </c>
      <c r="C34" s="4260"/>
      <c r="D34" s="4191"/>
      <c r="E34" s="4272"/>
      <c r="F34" s="4272"/>
      <c r="G34" s="4268"/>
      <c r="H34" s="4268"/>
      <c r="I34" s="4268"/>
      <c r="J34" s="4269"/>
      <c r="K34" s="4270"/>
      <c r="L34" s="4271"/>
      <c r="M34" s="4273">
        <v>21</v>
      </c>
      <c r="O34"/>
      <c r="P34"/>
      <c r="Q34"/>
      <c r="R34"/>
      <c r="S34"/>
      <c r="T34"/>
      <c r="U34"/>
      <c r="V34" s="4243"/>
      <c r="W34" s="4243"/>
      <c r="X34" s="4243"/>
      <c r="Y34" s="4243"/>
      <c r="Z34" s="4243"/>
      <c r="AA34" s="4243"/>
    </row>
    <row r="35" spans="2:27" ht="11.15" customHeight="1">
      <c r="B35" s="4263">
        <v>22</v>
      </c>
      <c r="C35" s="4260"/>
      <c r="D35" s="4191" t="s">
        <v>3000</v>
      </c>
      <c r="E35" s="4268">
        <v>156</v>
      </c>
      <c r="F35" s="4268">
        <v>0</v>
      </c>
      <c r="G35" s="4268">
        <v>0</v>
      </c>
      <c r="H35" s="4268">
        <v>0</v>
      </c>
      <c r="I35" s="4268">
        <v>0</v>
      </c>
      <c r="J35" s="4269">
        <f>SUM(E35:I35)</f>
        <v>156</v>
      </c>
      <c r="K35" s="4270"/>
      <c r="L35" s="4271"/>
      <c r="M35" s="4273">
        <v>22</v>
      </c>
      <c r="O35"/>
      <c r="P35"/>
      <c r="Q35"/>
      <c r="R35"/>
      <c r="S35"/>
      <c r="T35"/>
      <c r="U35"/>
      <c r="V35" s="4243"/>
      <c r="W35" s="4243"/>
      <c r="X35" s="4243"/>
      <c r="Y35" s="4243"/>
      <c r="Z35" s="4243"/>
      <c r="AA35" s="4243"/>
    </row>
    <row r="36" spans="2:27" ht="11.15" customHeight="1">
      <c r="B36" s="4263">
        <v>23</v>
      </c>
      <c r="C36" s="4260"/>
      <c r="D36" s="4191"/>
      <c r="E36" s="4270"/>
      <c r="F36" s="4269"/>
      <c r="G36" s="4270"/>
      <c r="H36" s="4269"/>
      <c r="I36" s="4275"/>
      <c r="J36" s="4269"/>
      <c r="K36" s="4270"/>
      <c r="L36" s="4271"/>
      <c r="M36" s="4273">
        <v>23</v>
      </c>
      <c r="O36"/>
      <c r="P36"/>
      <c r="Q36"/>
      <c r="R36"/>
      <c r="S36"/>
      <c r="T36"/>
      <c r="U36"/>
      <c r="V36" s="4243"/>
      <c r="W36" s="4243"/>
      <c r="X36" s="4243"/>
      <c r="Y36" s="4243"/>
      <c r="Z36" s="4243"/>
      <c r="AA36" s="4243"/>
    </row>
    <row r="37" spans="2:27" ht="11.15" customHeight="1">
      <c r="B37" s="4263">
        <v>24</v>
      </c>
      <c r="C37" s="4260"/>
      <c r="D37" s="4191" t="s">
        <v>3001</v>
      </c>
      <c r="E37" s="4268">
        <v>160</v>
      </c>
      <c r="F37" s="4268">
        <v>0</v>
      </c>
      <c r="G37" s="4268">
        <v>0</v>
      </c>
      <c r="H37" s="4268">
        <v>0</v>
      </c>
      <c r="I37" s="4268">
        <v>0</v>
      </c>
      <c r="J37" s="4269">
        <f>SUM(E37:I37)</f>
        <v>160</v>
      </c>
      <c r="K37" s="4270"/>
      <c r="L37" s="4271"/>
      <c r="M37" s="4273">
        <v>24</v>
      </c>
      <c r="O37"/>
      <c r="P37"/>
      <c r="Q37"/>
      <c r="R37"/>
      <c r="S37"/>
      <c r="T37"/>
      <c r="U37"/>
      <c r="V37" s="4243"/>
      <c r="W37" s="4243"/>
      <c r="X37" s="4243"/>
      <c r="Y37" s="4243"/>
      <c r="Z37" s="4243"/>
      <c r="AA37" s="4243"/>
    </row>
    <row r="38" spans="2:27" ht="11.15" customHeight="1">
      <c r="B38" s="4263">
        <v>25</v>
      </c>
      <c r="C38" s="4260"/>
      <c r="D38" s="4191"/>
      <c r="E38" s="4270"/>
      <c r="F38" s="4269"/>
      <c r="G38" s="4270"/>
      <c r="H38" s="4269"/>
      <c r="I38" s="4270"/>
      <c r="J38" s="4269"/>
      <c r="K38" s="4270"/>
      <c r="L38" s="4271"/>
      <c r="M38" s="4273">
        <v>25</v>
      </c>
      <c r="O38"/>
      <c r="P38"/>
      <c r="Q38"/>
      <c r="R38"/>
      <c r="S38"/>
      <c r="T38"/>
      <c r="U38"/>
      <c r="V38" s="4243"/>
      <c r="W38" s="4243"/>
      <c r="X38" s="4243"/>
      <c r="Y38" s="4243"/>
      <c r="Z38" s="4243"/>
      <c r="AA38" s="4243"/>
    </row>
    <row r="39" spans="2:27" ht="11.15" customHeight="1">
      <c r="B39" s="4263">
        <v>26</v>
      </c>
      <c r="C39" s="4260"/>
      <c r="D39" s="4191" t="s">
        <v>3002</v>
      </c>
      <c r="E39" s="4268">
        <v>1419</v>
      </c>
      <c r="F39" s="4268">
        <v>0</v>
      </c>
      <c r="G39" s="4268">
        <v>0</v>
      </c>
      <c r="H39" s="4268">
        <v>0</v>
      </c>
      <c r="I39" s="4268">
        <v>7</v>
      </c>
      <c r="J39" s="4269">
        <f>SUM(E39:I39)</f>
        <v>1426</v>
      </c>
      <c r="K39" s="4270"/>
      <c r="L39" s="4271"/>
      <c r="M39" s="4273">
        <v>26</v>
      </c>
      <c r="O39"/>
      <c r="P39"/>
      <c r="Q39"/>
      <c r="R39"/>
      <c r="S39"/>
      <c r="T39"/>
      <c r="U39"/>
      <c r="V39" s="4243"/>
      <c r="W39" s="4243"/>
      <c r="X39" s="4243"/>
      <c r="Y39" s="4243"/>
      <c r="Z39" s="4243"/>
      <c r="AA39" s="4243"/>
    </row>
    <row r="40" spans="2:27" ht="11.15" customHeight="1">
      <c r="B40" s="4263">
        <v>27</v>
      </c>
      <c r="C40" s="4260"/>
      <c r="D40" s="4191"/>
      <c r="E40" s="4270"/>
      <c r="F40" s="4269"/>
      <c r="G40" s="4270"/>
      <c r="H40" s="4269"/>
      <c r="I40" s="4270"/>
      <c r="J40" s="4269"/>
      <c r="K40" s="4270"/>
      <c r="L40" s="4271"/>
      <c r="M40" s="4273">
        <v>27</v>
      </c>
      <c r="O40"/>
      <c r="P40"/>
      <c r="Q40"/>
      <c r="R40"/>
      <c r="S40"/>
      <c r="T40"/>
      <c r="U40"/>
      <c r="V40" s="4243"/>
      <c r="W40" s="4243"/>
      <c r="X40" s="4243"/>
      <c r="Y40" s="4243"/>
      <c r="Z40" s="4243"/>
      <c r="AA40" s="4243"/>
    </row>
    <row r="41" spans="2:27" ht="11.15" customHeight="1">
      <c r="B41" s="4263">
        <v>28</v>
      </c>
      <c r="C41" s="4260"/>
      <c r="D41" s="4191"/>
      <c r="E41" s="4270"/>
      <c r="F41" s="4269"/>
      <c r="G41" s="4270"/>
      <c r="H41" s="4269"/>
      <c r="I41" s="4270"/>
      <c r="J41" s="4269"/>
      <c r="K41" s="4270"/>
      <c r="L41" s="4271"/>
      <c r="M41" s="4273">
        <v>28</v>
      </c>
      <c r="O41"/>
      <c r="P41"/>
      <c r="Q41"/>
      <c r="R41"/>
      <c r="S41"/>
      <c r="T41"/>
      <c r="U41"/>
      <c r="V41" s="4243"/>
      <c r="W41" s="4243"/>
      <c r="X41" s="4243"/>
      <c r="Y41" s="4243"/>
      <c r="Z41" s="4243"/>
      <c r="AA41" s="4243"/>
    </row>
    <row r="42" spans="2:27" ht="11.15" customHeight="1">
      <c r="B42" s="4263">
        <v>29</v>
      </c>
      <c r="C42" s="4260"/>
      <c r="D42" s="4191"/>
      <c r="E42" s="4270"/>
      <c r="F42" s="4269"/>
      <c r="G42" s="4270"/>
      <c r="H42" s="4269"/>
      <c r="I42" s="4270"/>
      <c r="J42" s="4269"/>
      <c r="K42" s="4270"/>
      <c r="L42" s="4271"/>
      <c r="M42" s="4273">
        <v>29</v>
      </c>
      <c r="O42"/>
      <c r="P42"/>
      <c r="Q42"/>
      <c r="R42"/>
      <c r="S42"/>
      <c r="T42"/>
      <c r="U42"/>
      <c r="V42" s="4243"/>
      <c r="W42" s="4243"/>
      <c r="X42" s="4243"/>
      <c r="Y42" s="4243"/>
      <c r="Z42" s="4243"/>
      <c r="AA42" s="4243"/>
    </row>
    <row r="43" spans="2:27" ht="11.15" customHeight="1">
      <c r="B43" s="4263">
        <v>30</v>
      </c>
      <c r="C43" s="4260"/>
      <c r="D43" s="4191"/>
      <c r="E43" s="4270"/>
      <c r="F43" s="4269"/>
      <c r="G43" s="4270"/>
      <c r="H43" s="4269"/>
      <c r="I43" s="4270"/>
      <c r="J43" s="4269"/>
      <c r="K43" s="4270"/>
      <c r="L43" s="4271"/>
      <c r="M43" s="4273">
        <v>30</v>
      </c>
      <c r="O43"/>
      <c r="P43"/>
      <c r="Q43"/>
      <c r="R43"/>
      <c r="S43"/>
      <c r="T43"/>
      <c r="U43"/>
      <c r="V43" s="4243"/>
      <c r="W43" s="4243"/>
      <c r="X43" s="4243"/>
      <c r="Y43" s="4243"/>
      <c r="Z43" s="4243"/>
      <c r="AA43" s="4243"/>
    </row>
    <row r="44" spans="2:27" ht="11.15" customHeight="1">
      <c r="B44" s="4263">
        <v>31</v>
      </c>
      <c r="C44" s="4260"/>
      <c r="D44" s="4191"/>
      <c r="E44" s="4270"/>
      <c r="F44" s="4269"/>
      <c r="G44" s="4270"/>
      <c r="H44" s="4269"/>
      <c r="I44" s="4270"/>
      <c r="J44" s="4269"/>
      <c r="K44" s="4270"/>
      <c r="L44" s="4271"/>
      <c r="M44" s="4273">
        <v>31</v>
      </c>
      <c r="O44"/>
      <c r="P44"/>
      <c r="Q44"/>
      <c r="R44"/>
      <c r="S44"/>
      <c r="T44"/>
      <c r="U44"/>
      <c r="V44" s="4243"/>
      <c r="W44" s="4243"/>
      <c r="X44" s="4243"/>
      <c r="Y44" s="4243"/>
      <c r="Z44" s="4243"/>
      <c r="AA44" s="4243"/>
    </row>
    <row r="45" spans="2:27" ht="13.5">
      <c r="B45" s="4263">
        <v>32</v>
      </c>
      <c r="C45" s="4276" t="s">
        <v>3003</v>
      </c>
      <c r="D45" s="4192"/>
      <c r="E45" s="4270">
        <f t="shared" ref="E45:J45" si="0">SUM(E15:E44)</f>
        <v>5847</v>
      </c>
      <c r="F45" s="4270">
        <f t="shared" si="0"/>
        <v>13</v>
      </c>
      <c r="G45" s="4270">
        <f t="shared" si="0"/>
        <v>2</v>
      </c>
      <c r="H45" s="4270">
        <f t="shared" si="0"/>
        <v>0</v>
      </c>
      <c r="I45" s="4270">
        <f t="shared" si="0"/>
        <v>250</v>
      </c>
      <c r="J45" s="4269">
        <f t="shared" si="0"/>
        <v>6112</v>
      </c>
      <c r="K45" s="4270"/>
      <c r="L45" s="4271"/>
      <c r="M45" s="4273">
        <v>32</v>
      </c>
      <c r="N45" s="4277"/>
      <c r="O45"/>
      <c r="P45"/>
      <c r="Q45"/>
      <c r="R45"/>
      <c r="S45"/>
      <c r="T45"/>
      <c r="U45"/>
      <c r="V45" s="4243"/>
      <c r="W45" s="4243"/>
      <c r="X45" s="4243"/>
      <c r="Y45" s="4243"/>
      <c r="Z45" s="4243"/>
      <c r="AA45" s="4243"/>
    </row>
    <row r="46" spans="2:27" ht="13.5">
      <c r="B46" s="4278"/>
      <c r="C46" s="4278"/>
      <c r="D46" s="4278"/>
      <c r="E46" s="4278"/>
      <c r="F46" s="4278"/>
      <c r="G46" s="4278"/>
      <c r="H46" s="4278"/>
      <c r="I46" s="4278"/>
      <c r="J46" s="4278"/>
      <c r="K46" s="4278"/>
      <c r="L46" s="4278"/>
      <c r="M46" s="4278"/>
      <c r="O46"/>
      <c r="P46"/>
      <c r="Q46"/>
      <c r="R46"/>
      <c r="S46"/>
      <c r="T46"/>
      <c r="U46"/>
    </row>
    <row r="54" spans="15:27">
      <c r="O54" s="4243"/>
      <c r="P54" s="4243"/>
      <c r="Q54" s="4243"/>
      <c r="R54" s="4243"/>
      <c r="S54" s="4243"/>
      <c r="T54" s="4243"/>
      <c r="U54" s="4243"/>
      <c r="V54" s="4243"/>
      <c r="W54" s="4243"/>
      <c r="X54" s="4243"/>
      <c r="Y54" s="4243"/>
      <c r="Z54" s="4243"/>
      <c r="AA54" s="4243"/>
    </row>
    <row r="55" spans="15:27">
      <c r="AA55" s="4243"/>
    </row>
    <row r="2043" spans="5:27">
      <c r="E2043" s="4280"/>
      <c r="F2043" s="4280"/>
      <c r="G2043" s="4280"/>
      <c r="H2043" s="4280"/>
      <c r="I2043" s="4280"/>
      <c r="J2043" s="4280"/>
      <c r="K2043" s="4280"/>
      <c r="L2043" s="4280"/>
      <c r="M2043" s="4280"/>
      <c r="O2043" s="4243"/>
      <c r="P2043" s="4243"/>
      <c r="Q2043" s="4243"/>
      <c r="R2043" s="4243"/>
      <c r="S2043" s="4243"/>
      <c r="T2043" s="4243"/>
      <c r="U2043" s="4243"/>
      <c r="V2043" s="4243"/>
      <c r="W2043" s="4243"/>
      <c r="X2043" s="4243"/>
      <c r="Y2043" s="4243"/>
      <c r="Z2043" s="4243"/>
      <c r="AA2043" s="4243"/>
    </row>
  </sheetData>
  <mergeCells count="1">
    <mergeCell ref="N1:N25"/>
  </mergeCells>
  <printOptions horizontalCentered="1" verticalCentered="1"/>
  <pageMargins left="0.1" right="0.25" top="0" bottom="0" header="0" footer="0"/>
  <pageSetup scale="94" orientation="landscape" horizontalDpi="4294967292" verticalDpi="4294967292" r:id="rId1"/>
  <headerFooter alignWithMargins="0"/>
  <drawing r:id="rId2"/>
  <legacyDrawing r:id="rId3"/>
</worksheet>
</file>

<file path=xl/worksheets/sheet82.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54296875" style="885" customWidth="1"/>
    <col min="2" max="2" width="66.1796875" style="885" customWidth="1"/>
    <col min="3" max="3" width="19.1796875" style="885" customWidth="1"/>
    <col min="4" max="16384" width="9.81640625" style="885"/>
  </cols>
  <sheetData>
    <row r="1" spans="1:3" s="3130" customFormat="1" ht="13.5" thickBot="1">
      <c r="A1" s="4012">
        <v>76</v>
      </c>
      <c r="B1" s="4281"/>
      <c r="C1" s="4013" t="s">
        <v>1865</v>
      </c>
    </row>
    <row r="2" spans="1:3" s="3130" customFormat="1" ht="30" customHeight="1">
      <c r="A2" s="4014" t="s">
        <v>1153</v>
      </c>
      <c r="B2" s="4015"/>
      <c r="C2" s="4016"/>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8"/>
      <c r="B49" s="895"/>
      <c r="C49" s="896"/>
    </row>
    <row r="50" spans="1:3">
      <c r="A50" s="894"/>
      <c r="B50" s="895"/>
      <c r="C50" s="896"/>
    </row>
    <row r="51" spans="1:3">
      <c r="A51" s="894"/>
      <c r="B51" s="895"/>
      <c r="C51" s="896"/>
    </row>
    <row r="52" spans="1:3">
      <c r="A52" s="898"/>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4" customHeight="1">
      <c r="A60" s="899"/>
      <c r="B60" s="900"/>
      <c r="C60" s="901"/>
    </row>
    <row r="61" spans="1:3" ht="40" customHeight="1">
      <c r="A61" s="903"/>
      <c r="B61" s="904"/>
      <c r="C61" s="905"/>
    </row>
    <row r="62" spans="1:3" ht="60" customHeight="1" thickBot="1">
      <c r="A62" s="906"/>
      <c r="B62" s="907"/>
      <c r="C62" s="908"/>
    </row>
    <row r="63" spans="1:3" s="3130" customFormat="1" ht="15" customHeight="1">
      <c r="A63" s="2565"/>
      <c r="B63" s="2565"/>
      <c r="C63" s="4017" t="s">
        <v>195</v>
      </c>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25" right="0.25" top="0.5" bottom="0.5" header="0" footer="0"/>
  <pageSetup scale="91" orientation="portrait" horizontalDpi="4294967293" verticalDpi="300" r:id="rId1"/>
  <headerFooter alignWithMargins="0"/>
</worksheet>
</file>

<file path=xl/worksheets/sheet83.xml><?xml version="1.0" encoding="utf-8"?>
<worksheet xmlns="http://schemas.openxmlformats.org/spreadsheetml/2006/main" xmlns:r="http://schemas.openxmlformats.org/officeDocument/2006/relationships">
  <sheetPr syncVertical="1" syncRef="A1" transitionEvaluation="1">
    <tabColor rgb="FF92D050"/>
  </sheetPr>
  <dimension ref="A1:I318"/>
  <sheetViews>
    <sheetView showGridLines="0" zoomScaleNormal="100" workbookViewId="0">
      <selection sqref="A1:A15"/>
    </sheetView>
  </sheetViews>
  <sheetFormatPr defaultColWidth="16.453125" defaultRowHeight="13"/>
  <cols>
    <col min="1" max="1" width="3.7265625" style="4288" customWidth="1"/>
    <col min="2" max="2" width="0.54296875" style="4288" customWidth="1"/>
    <col min="3" max="3" width="2.26953125" style="4288" customWidth="1"/>
    <col min="4" max="4" width="6.1796875" style="4288" customWidth="1"/>
    <col min="5" max="5" width="3.54296875" style="4288" customWidth="1"/>
    <col min="6" max="6" width="56.453125" style="4288" customWidth="1"/>
    <col min="7" max="7" width="3.7265625" style="4288" customWidth="1"/>
    <col min="8" max="8" width="61" style="4288" customWidth="1"/>
    <col min="9" max="9" width="3.81640625" style="4315" customWidth="1"/>
    <col min="10" max="16384" width="16.453125" style="4288"/>
  </cols>
  <sheetData>
    <row r="1" spans="1:9" ht="15.75" customHeight="1">
      <c r="A1" s="4282" t="s">
        <v>3004</v>
      </c>
      <c r="B1" s="4283"/>
      <c r="C1" s="4284" t="s">
        <v>3005</v>
      </c>
      <c r="D1" s="4285"/>
      <c r="E1" s="4285"/>
      <c r="F1" s="4285"/>
      <c r="G1" s="4285"/>
      <c r="H1" s="4286"/>
      <c r="I1" s="4287" t="s">
        <v>2894</v>
      </c>
    </row>
    <row r="2" spans="1:9" ht="11.25" customHeight="1">
      <c r="A2" s="4289"/>
      <c r="B2" s="4290"/>
      <c r="C2" s="4291"/>
      <c r="D2" s="4291"/>
      <c r="E2" s="4291"/>
      <c r="F2" s="4291"/>
      <c r="G2" s="4291"/>
      <c r="H2" s="4292"/>
      <c r="I2" s="4287"/>
    </row>
    <row r="3" spans="1:9" ht="11.25" customHeight="1">
      <c r="A3" s="4289"/>
      <c r="B3" s="4290"/>
      <c r="C3" s="4293" t="s">
        <v>3006</v>
      </c>
      <c r="D3" s="4291"/>
      <c r="E3" s="4291"/>
      <c r="F3" s="4291"/>
      <c r="G3" s="4291"/>
      <c r="H3" s="4292"/>
      <c r="I3" s="4287"/>
    </row>
    <row r="4" spans="1:9" ht="11.25" customHeight="1">
      <c r="A4" s="4289"/>
      <c r="B4" s="4290"/>
      <c r="C4" s="4291"/>
      <c r="D4" s="4291"/>
      <c r="E4" s="4291"/>
      <c r="F4" s="4291"/>
      <c r="G4" s="4291"/>
      <c r="H4" s="4292"/>
      <c r="I4" s="4287"/>
    </row>
    <row r="5" spans="1:9" ht="11.25" customHeight="1">
      <c r="A5" s="4289"/>
      <c r="B5" s="4290"/>
      <c r="C5" s="4294"/>
      <c r="D5" s="4294"/>
      <c r="E5" s="4294"/>
      <c r="F5" s="4294"/>
      <c r="G5" s="4291"/>
      <c r="H5" s="4295"/>
      <c r="I5" s="4287"/>
    </row>
    <row r="6" spans="1:9" ht="11.25" customHeight="1">
      <c r="A6" s="4289"/>
      <c r="B6" s="4290"/>
      <c r="C6" s="4293" t="s">
        <v>3007</v>
      </c>
      <c r="D6" s="4294"/>
      <c r="E6" s="4294"/>
      <c r="F6" s="4294"/>
      <c r="G6" s="4291"/>
      <c r="H6" s="4296" t="s">
        <v>3008</v>
      </c>
      <c r="I6" s="4287"/>
    </row>
    <row r="7" spans="1:9" ht="11.25" customHeight="1">
      <c r="A7" s="4289"/>
      <c r="B7" s="4290"/>
      <c r="C7" s="4293" t="s">
        <v>3009</v>
      </c>
      <c r="D7" s="4294"/>
      <c r="E7" s="4294"/>
      <c r="F7" s="4294"/>
      <c r="G7" s="4291"/>
      <c r="H7" s="4296" t="s">
        <v>3010</v>
      </c>
      <c r="I7" s="4287"/>
    </row>
    <row r="8" spans="1:9" ht="11.25" customHeight="1">
      <c r="A8" s="4289"/>
      <c r="B8" s="4290"/>
      <c r="C8" s="4293"/>
      <c r="D8" s="4294"/>
      <c r="E8" s="4294"/>
      <c r="F8" s="4294"/>
      <c r="G8" s="4291"/>
      <c r="H8" s="4296" t="s">
        <v>3011</v>
      </c>
      <c r="I8" s="4287"/>
    </row>
    <row r="9" spans="1:9" ht="11.25" customHeight="1">
      <c r="A9" s="4289"/>
      <c r="B9" s="4290"/>
      <c r="C9" s="4293" t="s">
        <v>3012</v>
      </c>
      <c r="D9" s="4294"/>
      <c r="E9" s="4294"/>
      <c r="F9" s="4294"/>
      <c r="G9" s="4291"/>
      <c r="H9" s="4296" t="s">
        <v>3013</v>
      </c>
      <c r="I9" s="4287"/>
    </row>
    <row r="10" spans="1:9" ht="11.25" customHeight="1">
      <c r="A10" s="4289"/>
      <c r="B10" s="4290"/>
      <c r="C10" s="4293" t="s">
        <v>3014</v>
      </c>
      <c r="D10" s="4294"/>
      <c r="E10" s="4294"/>
      <c r="F10" s="4294"/>
      <c r="G10" s="4291"/>
      <c r="H10" s="4292"/>
      <c r="I10" s="4287"/>
    </row>
    <row r="11" spans="1:9" ht="11.25" customHeight="1">
      <c r="A11" s="4289"/>
      <c r="B11" s="4290"/>
      <c r="C11" s="4293" t="s">
        <v>3015</v>
      </c>
      <c r="D11" s="4294"/>
      <c r="E11" s="4294"/>
      <c r="F11" s="4294"/>
      <c r="G11" s="4291"/>
      <c r="H11" s="4296" t="s">
        <v>3016</v>
      </c>
      <c r="I11" s="4287"/>
    </row>
    <row r="12" spans="1:9" ht="11.25" customHeight="1">
      <c r="A12" s="4289"/>
      <c r="B12" s="4290"/>
      <c r="C12" s="4293"/>
      <c r="D12" s="4294"/>
      <c r="E12" s="4294"/>
      <c r="F12" s="4294"/>
      <c r="G12" s="4291"/>
      <c r="H12" s="4296" t="s">
        <v>3017</v>
      </c>
      <c r="I12" s="4287"/>
    </row>
    <row r="13" spans="1:9" ht="11.25" customHeight="1">
      <c r="A13" s="4289"/>
      <c r="B13" s="4290"/>
      <c r="C13" s="4293" t="s">
        <v>3018</v>
      </c>
      <c r="D13" s="4294"/>
      <c r="E13" s="4294"/>
      <c r="F13" s="4294"/>
      <c r="G13" s="4291"/>
      <c r="H13" s="4296" t="s">
        <v>3019</v>
      </c>
      <c r="I13" s="4287"/>
    </row>
    <row r="14" spans="1:9" ht="12.75" customHeight="1">
      <c r="A14" s="4289"/>
      <c r="B14" s="4290"/>
      <c r="C14" s="4293" t="s">
        <v>3020</v>
      </c>
      <c r="D14" s="4294"/>
      <c r="E14" s="4294"/>
      <c r="F14" s="4294"/>
      <c r="G14" s="4291"/>
      <c r="H14" s="4296" t="s">
        <v>3021</v>
      </c>
      <c r="I14" s="4287"/>
    </row>
    <row r="15" spans="1:9" ht="11.25" customHeight="1">
      <c r="A15" s="4289"/>
      <c r="B15" s="4290"/>
      <c r="C15" s="4293" t="s">
        <v>3022</v>
      </c>
      <c r="D15" s="4297"/>
      <c r="E15" s="4294"/>
      <c r="F15" s="4294"/>
      <c r="G15" s="4291"/>
      <c r="H15" s="4296" t="s">
        <v>3023</v>
      </c>
      <c r="I15" s="4290"/>
    </row>
    <row r="16" spans="1:9" ht="11.25" customHeight="1">
      <c r="A16" s="4291"/>
      <c r="B16" s="4290"/>
      <c r="C16" s="4293" t="s">
        <v>3024</v>
      </c>
      <c r="D16" s="4297"/>
      <c r="E16" s="4294"/>
      <c r="F16" s="4294"/>
      <c r="G16" s="4297"/>
      <c r="H16" s="4296" t="s">
        <v>3025</v>
      </c>
      <c r="I16" s="4290"/>
    </row>
    <row r="17" spans="1:9" ht="11.25" customHeight="1">
      <c r="A17" s="4291"/>
      <c r="B17" s="4290"/>
      <c r="C17" s="4293"/>
      <c r="D17" s="4297"/>
      <c r="E17" s="4294"/>
      <c r="F17" s="4294"/>
      <c r="G17" s="4297"/>
      <c r="H17" s="4296"/>
      <c r="I17" s="4290"/>
    </row>
    <row r="18" spans="1:9" ht="11.25" customHeight="1">
      <c r="A18" s="4291"/>
      <c r="B18" s="4290"/>
      <c r="C18" s="4293" t="s">
        <v>3026</v>
      </c>
      <c r="D18" s="4297"/>
      <c r="E18" s="4294"/>
      <c r="F18" s="4294"/>
      <c r="G18" s="4297"/>
      <c r="H18" s="4296" t="s">
        <v>3027</v>
      </c>
      <c r="I18" s="4290"/>
    </row>
    <row r="19" spans="1:9" ht="11.25" customHeight="1">
      <c r="A19" s="4291"/>
      <c r="B19" s="4290"/>
      <c r="C19" s="4293" t="s">
        <v>3028</v>
      </c>
      <c r="D19" s="4297"/>
      <c r="E19" s="4294"/>
      <c r="F19" s="4294"/>
      <c r="G19" s="4297"/>
      <c r="H19" s="4296" t="s">
        <v>3029</v>
      </c>
      <c r="I19" s="4290"/>
    </row>
    <row r="20" spans="1:9" ht="11.25" customHeight="1">
      <c r="A20" s="4291"/>
      <c r="B20" s="4290"/>
      <c r="C20" s="4293" t="s">
        <v>3030</v>
      </c>
      <c r="D20" s="4297"/>
      <c r="E20" s="4294"/>
      <c r="F20" s="4294"/>
      <c r="G20" s="4297"/>
      <c r="H20" s="4296" t="s">
        <v>3031</v>
      </c>
      <c r="I20" s="4290"/>
    </row>
    <row r="21" spans="1:9" ht="11.25" customHeight="1">
      <c r="A21" s="4291"/>
      <c r="B21" s="4290"/>
      <c r="C21" s="4293" t="s">
        <v>3032</v>
      </c>
      <c r="D21" s="4297"/>
      <c r="E21" s="4294"/>
      <c r="F21" s="4294"/>
      <c r="G21" s="4297"/>
      <c r="H21" s="4292"/>
      <c r="I21" s="4290"/>
    </row>
    <row r="22" spans="1:9" ht="11.25" customHeight="1">
      <c r="A22" s="4291"/>
      <c r="B22" s="4290"/>
      <c r="C22" s="4293" t="s">
        <v>3033</v>
      </c>
      <c r="D22" s="4297"/>
      <c r="E22" s="4294"/>
      <c r="F22" s="4294"/>
      <c r="G22" s="4297"/>
      <c r="H22" s="4296" t="s">
        <v>3034</v>
      </c>
      <c r="I22" s="4290"/>
    </row>
    <row r="23" spans="1:9" ht="11.25" customHeight="1">
      <c r="A23" s="4291"/>
      <c r="B23" s="4290"/>
      <c r="C23" s="4293" t="s">
        <v>3035</v>
      </c>
      <c r="D23" s="4297"/>
      <c r="E23" s="4294"/>
      <c r="F23" s="4294"/>
      <c r="G23" s="4297"/>
      <c r="H23" s="4295"/>
      <c r="I23" s="4290"/>
    </row>
    <row r="24" spans="1:9" ht="11.25" customHeight="1">
      <c r="A24" s="4291"/>
      <c r="B24" s="4290"/>
      <c r="C24" s="4293"/>
      <c r="D24" s="4297"/>
      <c r="E24" s="4294"/>
      <c r="F24" s="4294"/>
      <c r="G24" s="4297"/>
      <c r="H24" s="4296" t="s">
        <v>3036</v>
      </c>
      <c r="I24" s="4290"/>
    </row>
    <row r="25" spans="1:9" ht="11.25" customHeight="1">
      <c r="A25" s="4291"/>
      <c r="B25" s="4290"/>
      <c r="C25" s="4293" t="s">
        <v>3037</v>
      </c>
      <c r="D25" s="4297"/>
      <c r="E25" s="4294"/>
      <c r="F25" s="4294"/>
      <c r="G25" s="4297"/>
      <c r="I25" s="4290"/>
    </row>
    <row r="26" spans="1:9" ht="11.25" customHeight="1">
      <c r="A26" s="4291"/>
      <c r="B26" s="4290"/>
      <c r="C26" s="4293" t="s">
        <v>3038</v>
      </c>
      <c r="D26" s="4297"/>
      <c r="E26" s="4294"/>
      <c r="F26" s="4294"/>
      <c r="G26" s="4297"/>
      <c r="H26" s="4296" t="s">
        <v>3039</v>
      </c>
      <c r="I26" s="4290"/>
    </row>
    <row r="27" spans="1:9" ht="11.25" customHeight="1">
      <c r="A27" s="4291"/>
      <c r="B27" s="4290"/>
      <c r="C27" s="4293" t="s">
        <v>3040</v>
      </c>
      <c r="D27" s="4297"/>
      <c r="E27" s="4294"/>
      <c r="F27" s="4294"/>
      <c r="G27" s="4297"/>
      <c r="H27" s="4296" t="s">
        <v>3041</v>
      </c>
      <c r="I27" s="4290"/>
    </row>
    <row r="28" spans="1:9" ht="11.25" customHeight="1">
      <c r="A28" s="4291"/>
      <c r="B28" s="4290"/>
      <c r="C28" s="4293" t="s">
        <v>3042</v>
      </c>
      <c r="D28" s="4297"/>
      <c r="E28" s="4294"/>
      <c r="F28" s="4294"/>
      <c r="G28" s="4297"/>
      <c r="H28" s="4296" t="s">
        <v>3043</v>
      </c>
      <c r="I28" s="4290"/>
    </row>
    <row r="29" spans="1:9" ht="11.25" customHeight="1">
      <c r="A29" s="4291"/>
      <c r="B29" s="4290"/>
      <c r="C29" s="4293"/>
      <c r="D29" s="4297"/>
      <c r="E29" s="4294"/>
      <c r="F29" s="4294"/>
      <c r="G29" s="4297"/>
      <c r="H29" s="4296" t="s">
        <v>3044</v>
      </c>
      <c r="I29" s="4290"/>
    </row>
    <row r="30" spans="1:9" ht="11.25" customHeight="1">
      <c r="A30" s="4291"/>
      <c r="B30" s="4290"/>
      <c r="C30" s="4293" t="s">
        <v>3045</v>
      </c>
      <c r="D30" s="4297"/>
      <c r="E30" s="4294"/>
      <c r="F30" s="4294"/>
      <c r="G30" s="4297"/>
      <c r="H30" s="4296" t="s">
        <v>3046</v>
      </c>
      <c r="I30" s="4290"/>
    </row>
    <row r="31" spans="1:9" ht="11.25" customHeight="1">
      <c r="A31" s="4291"/>
      <c r="B31" s="4290"/>
      <c r="C31" s="4293" t="s">
        <v>3047</v>
      </c>
      <c r="D31" s="4297"/>
      <c r="E31" s="4294"/>
      <c r="F31" s="4294"/>
      <c r="G31" s="4297"/>
      <c r="H31" s="4296" t="s">
        <v>3048</v>
      </c>
      <c r="I31" s="4290"/>
    </row>
    <row r="32" spans="1:9" ht="11.25" customHeight="1">
      <c r="A32" s="4291"/>
      <c r="B32" s="4290"/>
      <c r="C32" s="4293" t="s">
        <v>3049</v>
      </c>
      <c r="D32" s="4297"/>
      <c r="E32" s="4294"/>
      <c r="F32" s="4294"/>
      <c r="G32" s="4297"/>
      <c r="H32" s="4295"/>
      <c r="I32" s="4290"/>
    </row>
    <row r="33" spans="1:9" ht="11.25" customHeight="1">
      <c r="A33" s="4291"/>
      <c r="B33" s="4290"/>
      <c r="C33" s="4293" t="s">
        <v>3050</v>
      </c>
      <c r="D33" s="4297"/>
      <c r="E33" s="4294"/>
      <c r="F33" s="4294"/>
      <c r="G33" s="4297"/>
      <c r="H33" s="4296" t="s">
        <v>3051</v>
      </c>
      <c r="I33" s="4290"/>
    </row>
    <row r="34" spans="1:9" ht="11.25" customHeight="1">
      <c r="A34" s="4291"/>
      <c r="B34" s="4290"/>
      <c r="C34" s="4293" t="s">
        <v>3052</v>
      </c>
      <c r="D34" s="4297"/>
      <c r="E34" s="4294"/>
      <c r="F34" s="4294"/>
      <c r="G34" s="4297"/>
      <c r="H34" s="4296" t="s">
        <v>3053</v>
      </c>
      <c r="I34" s="4290"/>
    </row>
    <row r="35" spans="1:9" ht="11.25" customHeight="1">
      <c r="A35" s="4291"/>
      <c r="B35" s="4290"/>
      <c r="C35" s="4293" t="s">
        <v>3054</v>
      </c>
      <c r="D35" s="4297"/>
      <c r="E35" s="4294"/>
      <c r="F35" s="4294"/>
      <c r="G35" s="4297"/>
      <c r="H35" s="4292"/>
      <c r="I35" s="4290"/>
    </row>
    <row r="36" spans="1:9" ht="11.25" customHeight="1">
      <c r="A36" s="4291"/>
      <c r="B36" s="4290"/>
      <c r="C36" s="4293" t="s">
        <v>3055</v>
      </c>
      <c r="D36" s="4297"/>
      <c r="E36" s="4294"/>
      <c r="F36" s="4294"/>
      <c r="G36" s="4297"/>
      <c r="H36" s="4296" t="s">
        <v>3056</v>
      </c>
      <c r="I36" s="4290"/>
    </row>
    <row r="37" spans="1:9" ht="11.25" customHeight="1">
      <c r="A37" s="4291"/>
      <c r="B37" s="4290"/>
      <c r="C37" s="4293" t="s">
        <v>3057</v>
      </c>
      <c r="D37" s="4297"/>
      <c r="E37" s="4294"/>
      <c r="F37" s="4294"/>
      <c r="G37" s="4297"/>
      <c r="H37" s="4296" t="s">
        <v>3058</v>
      </c>
      <c r="I37" s="4290"/>
    </row>
    <row r="38" spans="1:9" ht="11.25" customHeight="1">
      <c r="A38" s="4291"/>
      <c r="B38" s="4290"/>
      <c r="C38" s="4293" t="s">
        <v>3059</v>
      </c>
      <c r="D38" s="4297"/>
      <c r="E38" s="4294"/>
      <c r="F38" s="4294"/>
      <c r="G38" s="4297"/>
      <c r="I38" s="4290"/>
    </row>
    <row r="39" spans="1:9" ht="11.25" customHeight="1">
      <c r="A39" s="4291"/>
      <c r="B39" s="4290"/>
      <c r="C39" s="4293" t="s">
        <v>3060</v>
      </c>
      <c r="D39" s="4297"/>
      <c r="E39" s="4294"/>
      <c r="F39" s="4294"/>
      <c r="G39" s="4297"/>
      <c r="H39" s="4295"/>
      <c r="I39" s="4290"/>
    </row>
    <row r="40" spans="1:9" ht="11.25" customHeight="1">
      <c r="A40" s="4291"/>
      <c r="B40" s="4290"/>
      <c r="C40" s="4293"/>
      <c r="D40" s="4297"/>
      <c r="E40" s="4294"/>
      <c r="F40" s="4294"/>
      <c r="G40" s="4297"/>
      <c r="H40" s="4295"/>
      <c r="I40" s="4290"/>
    </row>
    <row r="41" spans="1:9" ht="11.25" customHeight="1">
      <c r="A41" s="4291"/>
      <c r="B41" s="4290"/>
      <c r="C41" s="4293"/>
      <c r="D41" s="4297"/>
      <c r="E41" s="4294"/>
      <c r="F41" s="4294"/>
      <c r="G41" s="4297"/>
      <c r="H41" s="4295"/>
      <c r="I41" s="4290"/>
    </row>
    <row r="42" spans="1:9" ht="11.25" customHeight="1">
      <c r="A42" s="4291"/>
      <c r="B42" s="4290"/>
      <c r="C42" s="4293"/>
      <c r="D42" s="4297"/>
      <c r="E42" s="4294"/>
      <c r="F42" s="4294"/>
      <c r="G42" s="4297"/>
      <c r="H42" s="4295"/>
      <c r="I42" s="4290"/>
    </row>
    <row r="43" spans="1:9" ht="11.25" customHeight="1">
      <c r="A43" s="4291"/>
      <c r="B43" s="4290"/>
      <c r="C43" s="4293"/>
      <c r="D43" s="4297"/>
      <c r="E43" s="4294"/>
      <c r="F43" s="4294"/>
      <c r="G43" s="4297"/>
      <c r="H43" s="4295"/>
      <c r="I43" s="4290"/>
    </row>
    <row r="44" spans="1:9" ht="11.25" customHeight="1">
      <c r="A44" s="4291"/>
      <c r="B44" s="4290"/>
      <c r="C44" s="4293"/>
      <c r="D44" s="4297"/>
      <c r="E44" s="4294"/>
      <c r="F44" s="4294"/>
      <c r="G44" s="4297"/>
      <c r="H44" s="4295"/>
      <c r="I44" s="4290"/>
    </row>
    <row r="45" spans="1:9" ht="11.25" customHeight="1">
      <c r="A45" s="4291"/>
      <c r="B45" s="4290"/>
      <c r="C45" s="4293"/>
      <c r="D45" s="4297"/>
      <c r="E45" s="4294"/>
      <c r="F45" s="4294"/>
      <c r="G45" s="4297"/>
      <c r="H45" s="4295"/>
      <c r="I45" s="4290"/>
    </row>
    <row r="46" spans="1:9" ht="11.25" customHeight="1">
      <c r="A46" s="4291"/>
      <c r="B46" s="4290"/>
      <c r="C46" s="4293"/>
      <c r="D46" s="4297"/>
      <c r="E46" s="4294"/>
      <c r="F46" s="4294"/>
      <c r="G46" s="4297"/>
      <c r="H46" s="4295"/>
      <c r="I46" s="4290"/>
    </row>
    <row r="47" spans="1:9" ht="11.25" customHeight="1" thickBot="1">
      <c r="A47" s="4291"/>
      <c r="B47" s="4298"/>
      <c r="C47" s="4299"/>
      <c r="D47" s="4300"/>
      <c r="E47" s="4299"/>
      <c r="F47" s="4299"/>
      <c r="G47" s="4299"/>
      <c r="H47" s="4301"/>
      <c r="I47" s="4302"/>
    </row>
    <row r="48" spans="1:9" ht="11.25" customHeight="1">
      <c r="A48" s="4303"/>
      <c r="B48" s="4303"/>
      <c r="C48" s="4304"/>
      <c r="D48" s="4305"/>
      <c r="E48" s="4304"/>
      <c r="F48" s="4304"/>
      <c r="G48" s="4304"/>
      <c r="H48" s="4305"/>
      <c r="I48" s="4297"/>
    </row>
    <row r="49" spans="1:9" ht="11.25" customHeight="1">
      <c r="A49" s="4303"/>
      <c r="B49" s="4303"/>
      <c r="C49" s="4304"/>
      <c r="D49" s="4305"/>
      <c r="E49" s="4304"/>
      <c r="F49" s="4304"/>
      <c r="G49" s="4304"/>
      <c r="H49" s="4305"/>
      <c r="I49" s="4297"/>
    </row>
    <row r="50" spans="1:9" ht="11.25" customHeight="1">
      <c r="A50" s="4303"/>
      <c r="B50" s="4303"/>
      <c r="C50" s="4304"/>
      <c r="D50" s="4305"/>
      <c r="E50" s="4304"/>
      <c r="F50" s="4304"/>
      <c r="G50" s="4304"/>
      <c r="H50" s="4305"/>
      <c r="I50" s="4297"/>
    </row>
    <row r="51" spans="1:9" ht="11.25" customHeight="1">
      <c r="A51" s="4303"/>
      <c r="B51" s="4303"/>
      <c r="C51" s="4304"/>
      <c r="D51" s="4305"/>
      <c r="E51" s="4304"/>
      <c r="F51" s="4304"/>
      <c r="G51" s="4304"/>
      <c r="H51" s="4305"/>
      <c r="I51" s="4297"/>
    </row>
    <row r="52" spans="1:9" ht="11.25" customHeight="1">
      <c r="A52" s="4303"/>
      <c r="B52" s="4303"/>
      <c r="C52" s="4304"/>
      <c r="D52" s="4305"/>
      <c r="E52" s="4304"/>
      <c r="F52" s="4304"/>
      <c r="G52" s="4304"/>
      <c r="H52" s="4305"/>
      <c r="I52" s="4297"/>
    </row>
    <row r="53" spans="1:9" ht="11.25" customHeight="1">
      <c r="A53" s="4303"/>
      <c r="B53" s="4303"/>
      <c r="C53" s="4304"/>
      <c r="D53" s="4305"/>
      <c r="E53" s="4304"/>
      <c r="F53" s="4304"/>
      <c r="G53" s="4304"/>
      <c r="H53" s="4305"/>
      <c r="I53" s="4297"/>
    </row>
    <row r="54" spans="1:9">
      <c r="A54" s="4303"/>
      <c r="B54" s="4303"/>
      <c r="C54" s="4304"/>
      <c r="D54" s="4305"/>
      <c r="E54" s="4304"/>
      <c r="F54" s="4304"/>
      <c r="G54" s="4304"/>
      <c r="H54" s="4305"/>
      <c r="I54" s="4297"/>
    </row>
    <row r="55" spans="1:9">
      <c r="A55" s="4303"/>
      <c r="B55" s="4303"/>
      <c r="C55" s="4304"/>
      <c r="D55" s="4305"/>
      <c r="E55" s="4304"/>
      <c r="F55" s="4304"/>
      <c r="G55" s="4304"/>
      <c r="H55" s="4305"/>
      <c r="I55" s="4297"/>
    </row>
    <row r="56" spans="1:9">
      <c r="A56" s="4303"/>
      <c r="B56" s="4303"/>
      <c r="C56" s="4304"/>
      <c r="D56" s="4305"/>
      <c r="E56" s="4304"/>
      <c r="F56" s="4304"/>
      <c r="G56" s="4304"/>
      <c r="H56" s="4305"/>
      <c r="I56" s="4297"/>
    </row>
    <row r="57" spans="1:9">
      <c r="A57" s="4303"/>
      <c r="B57" s="4303"/>
      <c r="C57" s="4304"/>
      <c r="D57" s="4305"/>
      <c r="E57" s="4304"/>
      <c r="F57" s="4304"/>
      <c r="G57" s="4304"/>
      <c r="H57" s="4305"/>
      <c r="I57" s="4297"/>
    </row>
    <row r="58" spans="1:9">
      <c r="A58" s="4303"/>
      <c r="B58" s="4303"/>
      <c r="C58" s="4304"/>
      <c r="D58" s="4305"/>
      <c r="E58" s="4304"/>
      <c r="F58" s="4304"/>
      <c r="G58" s="4304"/>
      <c r="H58" s="4305"/>
      <c r="I58" s="4297"/>
    </row>
    <row r="59" spans="1:9">
      <c r="A59" s="4303"/>
      <c r="B59" s="4303"/>
      <c r="C59" s="4304"/>
      <c r="D59" s="4305"/>
      <c r="E59" s="4304"/>
      <c r="F59" s="4304"/>
      <c r="G59" s="4304"/>
      <c r="H59" s="4305"/>
      <c r="I59" s="4297"/>
    </row>
    <row r="60" spans="1:9">
      <c r="A60" s="4303"/>
      <c r="B60" s="4303"/>
      <c r="C60" s="4304"/>
      <c r="D60" s="4305"/>
      <c r="E60" s="4304"/>
      <c r="F60" s="4304"/>
      <c r="G60" s="4304"/>
      <c r="H60" s="4305"/>
      <c r="I60" s="4297"/>
    </row>
    <row r="61" spans="1:9">
      <c r="A61" s="4303"/>
      <c r="B61" s="4303"/>
      <c r="C61" s="4304"/>
      <c r="D61" s="4305"/>
      <c r="E61" s="4304"/>
      <c r="F61" s="4304"/>
      <c r="G61" s="4304"/>
      <c r="H61" s="4305"/>
      <c r="I61" s="4297"/>
    </row>
    <row r="62" spans="1:9">
      <c r="A62" s="4303"/>
      <c r="B62" s="4303"/>
      <c r="C62" s="4304"/>
      <c r="D62" s="4305"/>
      <c r="E62" s="4304"/>
      <c r="F62" s="4304"/>
      <c r="G62" s="4304"/>
      <c r="H62" s="4305"/>
      <c r="I62" s="4297"/>
    </row>
    <row r="63" spans="1:9">
      <c r="A63" s="4306"/>
      <c r="B63" s="4306"/>
      <c r="C63" s="4307"/>
      <c r="D63" s="4308"/>
      <c r="E63" s="4307"/>
      <c r="F63" s="4307"/>
      <c r="G63" s="4307"/>
      <c r="H63" s="4308"/>
      <c r="I63" s="4309"/>
    </row>
    <row r="64" spans="1:9">
      <c r="A64" s="4306"/>
      <c r="B64" s="4306"/>
      <c r="C64" s="4307"/>
      <c r="D64" s="4308"/>
      <c r="E64" s="4307"/>
      <c r="F64" s="4307"/>
      <c r="G64" s="4307"/>
      <c r="H64" s="4308"/>
      <c r="I64" s="4309"/>
    </row>
    <row r="65" spans="1:9">
      <c r="A65" s="4306"/>
      <c r="B65" s="4306"/>
      <c r="C65" s="4307"/>
      <c r="D65" s="4308"/>
      <c r="E65" s="4307"/>
      <c r="F65" s="4307"/>
      <c r="G65" s="4307"/>
      <c r="H65" s="4308"/>
      <c r="I65" s="4309"/>
    </row>
    <row r="66" spans="1:9">
      <c r="A66" s="4306"/>
      <c r="B66" s="4306"/>
      <c r="C66" s="4307"/>
      <c r="D66" s="4308"/>
      <c r="E66" s="4307"/>
      <c r="F66" s="4307"/>
      <c r="G66" s="4307"/>
      <c r="H66" s="4308"/>
      <c r="I66" s="4309"/>
    </row>
    <row r="67" spans="1:9">
      <c r="A67" s="4306"/>
      <c r="B67" s="4306"/>
      <c r="C67" s="4307"/>
      <c r="D67" s="4308"/>
      <c r="E67" s="4307"/>
      <c r="F67" s="4307"/>
      <c r="G67" s="4307"/>
      <c r="H67" s="4308"/>
      <c r="I67" s="4309"/>
    </row>
    <row r="68" spans="1:9">
      <c r="A68" s="4306"/>
      <c r="B68" s="4306"/>
      <c r="C68" s="4307"/>
      <c r="D68" s="4308"/>
      <c r="E68" s="4307"/>
      <c r="F68" s="4307"/>
      <c r="G68" s="4307"/>
      <c r="H68" s="4308"/>
      <c r="I68" s="4309"/>
    </row>
    <row r="69" spans="1:9">
      <c r="A69" s="4306"/>
      <c r="B69" s="4306"/>
      <c r="C69" s="4307"/>
      <c r="D69" s="4308"/>
      <c r="E69" s="4307"/>
      <c r="F69" s="4307"/>
      <c r="G69" s="4307"/>
      <c r="H69" s="4308"/>
      <c r="I69" s="4309"/>
    </row>
    <row r="70" spans="1:9">
      <c r="A70" s="4306"/>
      <c r="B70" s="4306"/>
      <c r="C70" s="4307"/>
      <c r="D70" s="4308"/>
      <c r="E70" s="4307"/>
      <c r="F70" s="4307"/>
      <c r="G70" s="4307"/>
      <c r="H70" s="4308"/>
      <c r="I70" s="4309"/>
    </row>
    <row r="71" spans="1:9">
      <c r="A71" s="4306"/>
      <c r="B71" s="4306"/>
      <c r="C71" s="4307"/>
      <c r="D71" s="4308"/>
      <c r="E71" s="4307"/>
      <c r="F71" s="4307"/>
      <c r="G71" s="4307"/>
      <c r="H71" s="4308"/>
      <c r="I71" s="4309"/>
    </row>
    <row r="72" spans="1:9">
      <c r="A72" s="4306"/>
      <c r="B72" s="4306"/>
      <c r="C72" s="4307"/>
      <c r="D72" s="4308"/>
      <c r="E72" s="4307"/>
      <c r="F72" s="4307"/>
      <c r="G72" s="4307"/>
      <c r="H72" s="4308"/>
      <c r="I72" s="4309"/>
    </row>
    <row r="73" spans="1:9">
      <c r="A73" s="4306"/>
      <c r="B73" s="4306"/>
      <c r="C73" s="4307"/>
      <c r="D73" s="4308"/>
      <c r="E73" s="4307"/>
      <c r="F73" s="4307"/>
      <c r="G73" s="4307"/>
      <c r="H73" s="4308"/>
      <c r="I73" s="4309"/>
    </row>
    <row r="74" spans="1:9">
      <c r="A74" s="4306"/>
      <c r="B74" s="4306"/>
      <c r="C74" s="4307"/>
      <c r="D74" s="4308"/>
      <c r="E74" s="4307"/>
      <c r="F74" s="4307"/>
      <c r="G74" s="4307"/>
      <c r="H74" s="4308"/>
      <c r="I74" s="4309"/>
    </row>
    <row r="75" spans="1:9">
      <c r="A75" s="4306"/>
      <c r="B75" s="4306"/>
      <c r="C75" s="4307"/>
      <c r="D75" s="4308"/>
      <c r="E75" s="4307"/>
      <c r="F75" s="4307"/>
      <c r="G75" s="4307"/>
      <c r="H75" s="4308"/>
      <c r="I75" s="4309"/>
    </row>
    <row r="76" spans="1:9">
      <c r="A76" s="4306"/>
      <c r="B76" s="4306"/>
      <c r="C76" s="4307"/>
      <c r="D76" s="4307"/>
      <c r="E76" s="4307"/>
      <c r="F76" s="4307"/>
      <c r="G76" s="4307"/>
      <c r="H76" s="4307"/>
      <c r="I76" s="4309"/>
    </row>
    <row r="77" spans="1:9">
      <c r="A77" s="4306"/>
      <c r="B77" s="4306"/>
      <c r="C77" s="4307"/>
      <c r="D77" s="4308"/>
      <c r="E77" s="4307"/>
      <c r="F77" s="4307"/>
      <c r="G77" s="4307"/>
      <c r="H77" s="4308"/>
      <c r="I77" s="4309"/>
    </row>
    <row r="78" spans="1:9">
      <c r="A78" s="4306"/>
      <c r="B78" s="4306"/>
      <c r="C78" s="4307"/>
      <c r="D78" s="4308"/>
      <c r="E78" s="4307"/>
      <c r="F78" s="4307"/>
      <c r="G78" s="4307"/>
      <c r="H78" s="4308"/>
      <c r="I78" s="4309"/>
    </row>
    <row r="79" spans="1:9">
      <c r="A79" s="4306"/>
      <c r="B79" s="4306"/>
      <c r="C79" s="4307"/>
      <c r="D79" s="4308"/>
      <c r="E79" s="4307"/>
      <c r="F79" s="4307"/>
      <c r="G79" s="4307"/>
      <c r="H79" s="4308"/>
      <c r="I79" s="4309"/>
    </row>
    <row r="80" spans="1:9">
      <c r="A80" s="4306"/>
      <c r="B80" s="4306"/>
      <c r="C80" s="4307"/>
      <c r="D80" s="4308"/>
      <c r="E80" s="4307"/>
      <c r="F80" s="4307"/>
      <c r="G80" s="4307"/>
      <c r="H80" s="4308"/>
      <c r="I80" s="4309"/>
    </row>
    <row r="81" spans="1:9">
      <c r="A81" s="4306"/>
      <c r="B81" s="4306"/>
      <c r="C81" s="4307"/>
      <c r="D81" s="4308"/>
      <c r="E81" s="4307"/>
      <c r="F81" s="4307"/>
      <c r="G81" s="4307"/>
      <c r="H81" s="4308"/>
      <c r="I81" s="4309"/>
    </row>
    <row r="82" spans="1:9">
      <c r="A82" s="4306"/>
      <c r="B82" s="4306"/>
      <c r="C82" s="4307"/>
      <c r="D82" s="4308"/>
      <c r="E82" s="4307"/>
      <c r="F82" s="4307"/>
      <c r="G82" s="4307"/>
      <c r="H82" s="4308"/>
      <c r="I82" s="4309"/>
    </row>
    <row r="83" spans="1:9">
      <c r="A83" s="4306"/>
      <c r="B83" s="4306"/>
      <c r="C83" s="4307"/>
      <c r="D83" s="4308"/>
      <c r="E83" s="4307"/>
      <c r="F83" s="4307"/>
      <c r="G83" s="4307"/>
      <c r="H83" s="4308"/>
      <c r="I83" s="4309"/>
    </row>
    <row r="84" spans="1:9">
      <c r="A84" s="4306"/>
      <c r="B84" s="4306"/>
      <c r="C84" s="4307"/>
      <c r="D84" s="4307"/>
      <c r="E84" s="4307"/>
      <c r="F84" s="4307"/>
      <c r="G84" s="4307"/>
      <c r="H84" s="4308"/>
      <c r="I84" s="4309"/>
    </row>
    <row r="85" spans="1:9">
      <c r="A85" s="4306"/>
      <c r="B85" s="4306"/>
      <c r="C85" s="4307"/>
      <c r="D85" s="4307"/>
      <c r="E85" s="4307"/>
      <c r="F85" s="4307"/>
      <c r="G85" s="4307"/>
      <c r="H85" s="4308"/>
      <c r="I85" s="4309"/>
    </row>
    <row r="86" spans="1:9">
      <c r="A86" s="4306"/>
      <c r="B86" s="4306"/>
      <c r="C86" s="4307"/>
      <c r="D86" s="4308"/>
      <c r="E86" s="4307"/>
      <c r="F86" s="4307"/>
      <c r="G86" s="4307"/>
      <c r="H86" s="4308"/>
      <c r="I86" s="4309"/>
    </row>
    <row r="87" spans="1:9">
      <c r="A87" s="4306"/>
      <c r="B87" s="4306"/>
      <c r="C87" s="4307"/>
      <c r="D87" s="4308"/>
      <c r="E87" s="4307"/>
      <c r="F87" s="4307"/>
      <c r="G87" s="4307"/>
      <c r="H87" s="4308"/>
      <c r="I87" s="4309"/>
    </row>
    <row r="88" spans="1:9">
      <c r="A88" s="4306"/>
      <c r="B88" s="4306"/>
      <c r="C88" s="4307"/>
      <c r="D88" s="4308"/>
      <c r="E88" s="4307"/>
      <c r="F88" s="4307"/>
      <c r="G88" s="4307"/>
      <c r="H88" s="4308"/>
      <c r="I88" s="4309"/>
    </row>
    <row r="89" spans="1:9">
      <c r="A89" s="4306"/>
      <c r="B89" s="4306"/>
      <c r="C89" s="4307"/>
      <c r="D89" s="4308"/>
      <c r="E89" s="4307"/>
      <c r="F89" s="4307"/>
      <c r="G89" s="4307"/>
      <c r="H89" s="4308"/>
      <c r="I89" s="4309"/>
    </row>
    <row r="90" spans="1:9">
      <c r="A90" s="4306"/>
      <c r="B90" s="4306"/>
      <c r="C90" s="4307"/>
      <c r="D90" s="4308"/>
      <c r="E90" s="4307"/>
      <c r="F90" s="4307"/>
      <c r="G90" s="4307"/>
      <c r="H90" s="4308"/>
      <c r="I90" s="4309"/>
    </row>
    <row r="91" spans="1:9">
      <c r="A91" s="4306"/>
      <c r="B91" s="4306"/>
      <c r="C91" s="4307"/>
      <c r="D91" s="4308"/>
      <c r="E91" s="4307"/>
      <c r="F91" s="4307"/>
      <c r="G91" s="4307"/>
      <c r="H91" s="4308"/>
      <c r="I91" s="4309"/>
    </row>
    <row r="92" spans="1:9">
      <c r="A92" s="4306"/>
      <c r="B92" s="4306"/>
      <c r="C92" s="4307"/>
      <c r="D92" s="4308"/>
      <c r="E92" s="4307"/>
      <c r="F92" s="4307"/>
      <c r="G92" s="4307"/>
      <c r="H92" s="4308"/>
      <c r="I92" s="4309"/>
    </row>
    <row r="93" spans="1:9">
      <c r="A93" s="4306"/>
      <c r="B93" s="4306"/>
      <c r="C93" s="4307"/>
      <c r="D93" s="4308"/>
      <c r="E93" s="4307"/>
      <c r="F93" s="4307"/>
      <c r="G93" s="4307"/>
      <c r="H93" s="4308"/>
      <c r="I93" s="4309"/>
    </row>
    <row r="94" spans="1:9">
      <c r="A94" s="4306"/>
      <c r="B94" s="4306"/>
      <c r="C94" s="4307"/>
      <c r="D94" s="4308"/>
      <c r="E94" s="4307"/>
      <c r="F94" s="4307"/>
      <c r="G94" s="4307"/>
      <c r="H94" s="4308"/>
      <c r="I94" s="4309"/>
    </row>
    <row r="95" spans="1:9">
      <c r="A95" s="4306"/>
      <c r="B95" s="4306"/>
      <c r="C95" s="4307"/>
      <c r="D95" s="4308"/>
      <c r="E95" s="4307"/>
      <c r="F95" s="4307"/>
      <c r="G95" s="4307"/>
      <c r="H95" s="4308"/>
      <c r="I95" s="4309"/>
    </row>
    <row r="96" spans="1:9">
      <c r="A96" s="4306"/>
      <c r="B96" s="4306"/>
      <c r="C96" s="4307"/>
      <c r="D96" s="4308"/>
      <c r="E96" s="4307"/>
      <c r="F96" s="4307"/>
      <c r="G96" s="4307"/>
      <c r="H96" s="4308"/>
      <c r="I96" s="4309"/>
    </row>
    <row r="97" spans="1:9">
      <c r="A97" s="4306"/>
      <c r="B97" s="4306"/>
      <c r="C97" s="4307"/>
      <c r="D97" s="4308"/>
      <c r="E97" s="4307"/>
      <c r="F97" s="4307"/>
      <c r="G97" s="4307"/>
      <c r="H97" s="4308"/>
      <c r="I97" s="4309"/>
    </row>
    <row r="98" spans="1:9">
      <c r="A98" s="4306"/>
      <c r="B98" s="4306"/>
      <c r="C98" s="4307"/>
      <c r="D98" s="4308"/>
      <c r="E98" s="4307"/>
      <c r="F98" s="4307"/>
      <c r="G98" s="4307"/>
      <c r="H98" s="4308"/>
      <c r="I98" s="4309"/>
    </row>
    <row r="99" spans="1:9">
      <c r="A99" s="4306"/>
      <c r="B99" s="4306"/>
      <c r="C99" s="4307"/>
      <c r="D99" s="4308"/>
      <c r="E99" s="4307"/>
      <c r="F99" s="4307"/>
      <c r="G99" s="4307"/>
      <c r="H99" s="4308"/>
      <c r="I99" s="4309"/>
    </row>
    <row r="100" spans="1:9">
      <c r="A100" s="4306"/>
      <c r="B100" s="4306"/>
      <c r="C100" s="4307"/>
      <c r="D100" s="4308"/>
      <c r="E100" s="4307"/>
      <c r="F100" s="4307"/>
      <c r="G100" s="4307"/>
      <c r="H100" s="4308"/>
      <c r="I100" s="4309"/>
    </row>
    <row r="101" spans="1:9">
      <c r="A101" s="4306"/>
      <c r="B101" s="4306"/>
      <c r="C101" s="4307"/>
      <c r="D101" s="4308"/>
      <c r="E101" s="4307"/>
      <c r="F101" s="4307"/>
      <c r="G101" s="4307"/>
      <c r="H101" s="4308"/>
      <c r="I101" s="4309"/>
    </row>
    <row r="102" spans="1:9">
      <c r="A102" s="4306"/>
      <c r="B102" s="4306"/>
      <c r="C102" s="4307"/>
      <c r="D102" s="4308"/>
      <c r="E102" s="4307"/>
      <c r="F102" s="4307"/>
      <c r="G102" s="4307"/>
      <c r="H102" s="4308"/>
      <c r="I102" s="4309"/>
    </row>
    <row r="103" spans="1:9">
      <c r="A103" s="4306"/>
      <c r="B103" s="4306"/>
      <c r="C103" s="4307"/>
      <c r="D103" s="4308"/>
      <c r="E103" s="4307"/>
      <c r="F103" s="4307"/>
      <c r="G103" s="4307"/>
      <c r="H103" s="4308"/>
      <c r="I103" s="4309"/>
    </row>
    <row r="104" spans="1:9">
      <c r="A104" s="4306"/>
      <c r="B104" s="4306"/>
      <c r="C104" s="4307"/>
      <c r="D104" s="4307"/>
      <c r="E104" s="4307"/>
      <c r="F104" s="4307"/>
      <c r="G104" s="4307"/>
      <c r="H104" s="4308"/>
      <c r="I104" s="4309"/>
    </row>
    <row r="105" spans="1:9">
      <c r="A105" s="4306"/>
      <c r="B105" s="4306"/>
      <c r="C105" s="4307"/>
      <c r="D105" s="4307"/>
      <c r="E105" s="4307"/>
      <c r="F105" s="4307"/>
      <c r="G105" s="4307"/>
      <c r="H105" s="4308"/>
      <c r="I105" s="4309"/>
    </row>
    <row r="106" spans="1:9">
      <c r="A106" s="4306"/>
      <c r="B106" s="4306"/>
      <c r="C106" s="4307"/>
      <c r="D106" s="4308"/>
      <c r="E106" s="4307"/>
      <c r="F106" s="4307"/>
      <c r="G106" s="4307"/>
      <c r="H106" s="4308"/>
      <c r="I106" s="4309"/>
    </row>
    <row r="107" spans="1:9">
      <c r="A107" s="4306"/>
      <c r="B107" s="4306"/>
      <c r="C107" s="4307"/>
      <c r="D107" s="4308"/>
      <c r="E107" s="4307"/>
      <c r="F107" s="4307"/>
      <c r="G107" s="4307"/>
      <c r="H107" s="4308"/>
      <c r="I107" s="4309"/>
    </row>
    <row r="108" spans="1:9">
      <c r="A108" s="4306"/>
      <c r="B108" s="4306"/>
      <c r="C108" s="4307"/>
      <c r="D108" s="4308"/>
      <c r="E108" s="4307"/>
      <c r="F108" s="4307"/>
      <c r="G108" s="4307"/>
      <c r="H108" s="4308"/>
      <c r="I108" s="4309"/>
    </row>
    <row r="109" spans="1:9">
      <c r="A109" s="4306"/>
      <c r="B109" s="4306"/>
      <c r="C109" s="4307"/>
      <c r="D109" s="4308"/>
      <c r="E109" s="4307"/>
      <c r="F109" s="4307"/>
      <c r="G109" s="4307"/>
      <c r="H109" s="4308"/>
      <c r="I109" s="4309"/>
    </row>
    <row r="110" spans="1:9">
      <c r="A110" s="4306"/>
      <c r="B110" s="4306"/>
      <c r="C110" s="4307"/>
      <c r="D110" s="4308"/>
      <c r="E110" s="4307"/>
      <c r="F110" s="4307"/>
      <c r="G110" s="4307"/>
      <c r="H110" s="4308"/>
      <c r="I110" s="4309"/>
    </row>
    <row r="111" spans="1:9">
      <c r="A111" s="4306"/>
      <c r="B111" s="4306"/>
      <c r="C111" s="4307"/>
      <c r="D111" s="4308"/>
      <c r="E111" s="4307"/>
      <c r="F111" s="4307"/>
      <c r="G111" s="4307"/>
      <c r="H111" s="4308"/>
      <c r="I111" s="4309"/>
    </row>
    <row r="112" spans="1:9">
      <c r="A112" s="4306"/>
      <c r="B112" s="4306"/>
      <c r="C112" s="4307"/>
      <c r="D112" s="4308"/>
      <c r="E112" s="4307"/>
      <c r="F112" s="4307"/>
      <c r="G112" s="4307"/>
      <c r="H112" s="4308"/>
      <c r="I112" s="4309"/>
    </row>
    <row r="113" spans="1:9">
      <c r="A113" s="4306"/>
      <c r="B113" s="4306"/>
      <c r="C113" s="4307"/>
      <c r="D113" s="4308"/>
      <c r="E113" s="4307"/>
      <c r="F113" s="4307"/>
      <c r="G113" s="4307"/>
      <c r="H113" s="4308"/>
      <c r="I113" s="4309"/>
    </row>
    <row r="114" spans="1:9">
      <c r="A114" s="4306"/>
      <c r="B114" s="4306"/>
      <c r="C114" s="4307"/>
      <c r="D114" s="4308"/>
      <c r="E114" s="4307"/>
      <c r="F114" s="4307"/>
      <c r="G114" s="4307"/>
      <c r="H114" s="4308"/>
      <c r="I114" s="4309"/>
    </row>
    <row r="115" spans="1:9">
      <c r="A115" s="4306"/>
      <c r="B115" s="4306"/>
      <c r="C115" s="4307"/>
      <c r="D115" s="4308"/>
      <c r="E115" s="4307"/>
      <c r="F115" s="4307"/>
      <c r="G115" s="4307"/>
      <c r="H115" s="4308"/>
      <c r="I115" s="4309"/>
    </row>
    <row r="116" spans="1:9">
      <c r="A116" s="4306"/>
      <c r="B116" s="4306"/>
      <c r="C116" s="4307"/>
      <c r="D116" s="4308"/>
      <c r="E116" s="4307"/>
      <c r="F116" s="4307"/>
      <c r="G116" s="4307"/>
      <c r="H116" s="4308"/>
      <c r="I116" s="4309"/>
    </row>
    <row r="117" spans="1:9">
      <c r="A117" s="4306"/>
      <c r="B117" s="4306"/>
      <c r="C117" s="4307"/>
      <c r="D117" s="4307"/>
      <c r="E117" s="4307"/>
      <c r="F117" s="4307"/>
      <c r="G117" s="4307"/>
      <c r="H117" s="4308"/>
      <c r="I117" s="4309"/>
    </row>
    <row r="118" spans="1:9">
      <c r="A118" s="4306"/>
      <c r="B118" s="4306"/>
      <c r="C118" s="4307"/>
      <c r="D118" s="4308"/>
      <c r="E118" s="4307"/>
      <c r="F118" s="4307"/>
      <c r="G118" s="4307"/>
      <c r="H118" s="4308"/>
      <c r="I118" s="4309"/>
    </row>
    <row r="119" spans="1:9">
      <c r="A119" s="4306"/>
      <c r="B119" s="4306"/>
      <c r="C119" s="4307"/>
      <c r="D119" s="4308"/>
      <c r="E119" s="4307"/>
      <c r="F119" s="4307"/>
      <c r="G119" s="4307"/>
      <c r="H119" s="4308"/>
      <c r="I119" s="4309"/>
    </row>
    <row r="120" spans="1:9">
      <c r="A120" s="4306"/>
      <c r="B120" s="4306"/>
      <c r="C120" s="4307"/>
      <c r="D120" s="4308"/>
      <c r="E120" s="4307"/>
      <c r="F120" s="4307"/>
      <c r="G120" s="4307"/>
      <c r="H120" s="4308"/>
      <c r="I120" s="4309"/>
    </row>
    <row r="121" spans="1:9">
      <c r="A121" s="4306"/>
      <c r="B121" s="4306"/>
      <c r="C121" s="4307"/>
      <c r="D121" s="4308"/>
      <c r="E121" s="4307"/>
      <c r="F121" s="4307"/>
      <c r="G121" s="4307"/>
      <c r="H121" s="4308"/>
      <c r="I121" s="4309"/>
    </row>
    <row r="122" spans="1:9">
      <c r="A122" s="4306"/>
      <c r="B122" s="4306"/>
      <c r="C122" s="4307"/>
      <c r="D122" s="4308"/>
      <c r="E122" s="4307"/>
      <c r="F122" s="4307"/>
      <c r="G122" s="4307"/>
      <c r="H122" s="4308"/>
      <c r="I122" s="4309"/>
    </row>
    <row r="123" spans="1:9">
      <c r="A123" s="4306"/>
      <c r="B123" s="4306"/>
      <c r="C123" s="4307"/>
      <c r="D123" s="4308"/>
      <c r="E123" s="4307"/>
      <c r="F123" s="4307"/>
      <c r="G123" s="4307"/>
      <c r="H123" s="4308"/>
      <c r="I123" s="4309"/>
    </row>
    <row r="124" spans="1:9">
      <c r="A124" s="4306"/>
      <c r="B124" s="4306"/>
      <c r="C124" s="4307"/>
      <c r="D124" s="4308"/>
      <c r="E124" s="4307"/>
      <c r="F124" s="4307"/>
      <c r="G124" s="4307"/>
      <c r="H124" s="4308"/>
      <c r="I124" s="4309"/>
    </row>
    <row r="125" spans="1:9">
      <c r="A125" s="4306"/>
      <c r="B125" s="4306"/>
      <c r="C125" s="4307"/>
      <c r="D125" s="4307"/>
      <c r="E125" s="4307"/>
      <c r="F125" s="4307"/>
      <c r="G125" s="4307"/>
      <c r="H125" s="4308"/>
      <c r="I125" s="4309"/>
    </row>
    <row r="126" spans="1:9">
      <c r="A126" s="4306"/>
      <c r="B126" s="4306"/>
      <c r="C126" s="4307"/>
      <c r="D126" s="4310"/>
      <c r="E126" s="4307"/>
      <c r="F126" s="4307"/>
      <c r="G126" s="4307"/>
      <c r="H126" s="4308"/>
      <c r="I126" s="4309"/>
    </row>
    <row r="127" spans="1:9">
      <c r="A127" s="4306"/>
      <c r="B127" s="4306"/>
      <c r="C127" s="4307"/>
      <c r="D127" s="4308"/>
      <c r="E127" s="4307"/>
      <c r="F127" s="4307"/>
      <c r="G127" s="4307"/>
      <c r="H127" s="4308"/>
      <c r="I127" s="4309"/>
    </row>
    <row r="128" spans="1:9">
      <c r="A128" s="4306"/>
      <c r="B128" s="4306"/>
      <c r="C128" s="4307"/>
      <c r="D128" s="4308"/>
      <c r="E128" s="4307"/>
      <c r="F128" s="4307"/>
      <c r="G128" s="4307"/>
      <c r="H128" s="4308"/>
      <c r="I128" s="4309"/>
    </row>
    <row r="129" spans="1:9">
      <c r="A129" s="4306"/>
      <c r="B129" s="4306"/>
      <c r="C129" s="4307"/>
      <c r="D129" s="4307"/>
      <c r="E129" s="4307"/>
      <c r="F129" s="4307"/>
      <c r="G129" s="4307"/>
      <c r="H129" s="4308"/>
      <c r="I129" s="4309"/>
    </row>
    <row r="130" spans="1:9">
      <c r="A130" s="4306"/>
      <c r="B130" s="4306"/>
      <c r="C130" s="4307"/>
      <c r="D130" s="4307"/>
      <c r="E130" s="4307"/>
      <c r="F130" s="4307"/>
      <c r="G130" s="4307"/>
      <c r="H130" s="4308"/>
      <c r="I130" s="4309"/>
    </row>
    <row r="131" spans="1:9">
      <c r="A131" s="4306"/>
      <c r="B131" s="4306"/>
      <c r="C131" s="4307"/>
      <c r="D131" s="4308"/>
      <c r="E131" s="4307"/>
      <c r="F131" s="4307"/>
      <c r="G131" s="4307"/>
      <c r="H131" s="4308"/>
      <c r="I131" s="4309"/>
    </row>
    <row r="132" spans="1:9">
      <c r="A132" s="4306"/>
      <c r="B132" s="4306"/>
      <c r="C132" s="4307"/>
      <c r="D132" s="4308"/>
      <c r="E132" s="4307"/>
      <c r="F132" s="4307"/>
      <c r="G132" s="4307"/>
      <c r="H132" s="4308"/>
      <c r="I132" s="4309"/>
    </row>
    <row r="133" spans="1:9">
      <c r="A133" s="4306"/>
      <c r="B133" s="4306"/>
      <c r="C133" s="4307"/>
      <c r="D133" s="4308"/>
      <c r="E133" s="4307"/>
      <c r="F133" s="4307"/>
      <c r="G133" s="4307"/>
      <c r="H133" s="4308"/>
      <c r="I133" s="4309"/>
    </row>
    <row r="134" spans="1:9">
      <c r="A134" s="4311"/>
      <c r="B134" s="4311"/>
      <c r="C134" s="4307"/>
      <c r="D134" s="4308"/>
      <c r="E134" s="4307"/>
      <c r="F134" s="4307"/>
      <c r="G134" s="4307"/>
      <c r="H134" s="4308"/>
      <c r="I134" s="4309"/>
    </row>
    <row r="135" spans="1:9">
      <c r="A135" s="4306"/>
      <c r="B135" s="4306"/>
      <c r="C135" s="4307"/>
      <c r="D135" s="4308"/>
      <c r="E135" s="4307"/>
      <c r="F135" s="4307"/>
      <c r="G135" s="4307"/>
      <c r="H135" s="4308"/>
      <c r="I135" s="4309"/>
    </row>
    <row r="136" spans="1:9">
      <c r="A136" s="4306"/>
      <c r="B136" s="4306"/>
      <c r="C136" s="4307"/>
      <c r="D136" s="4308"/>
      <c r="E136" s="4307"/>
      <c r="F136" s="4307"/>
      <c r="G136" s="4307"/>
      <c r="H136" s="4308"/>
      <c r="I136" s="4309"/>
    </row>
    <row r="137" spans="1:9">
      <c r="A137" s="4306"/>
      <c r="B137" s="4306"/>
      <c r="C137" s="4307"/>
      <c r="D137" s="4308"/>
      <c r="E137" s="4307"/>
      <c r="F137" s="4307"/>
      <c r="G137" s="4307"/>
      <c r="H137" s="4308"/>
      <c r="I137" s="4309"/>
    </row>
    <row r="138" spans="1:9">
      <c r="A138" s="4306"/>
      <c r="B138" s="4306"/>
      <c r="C138" s="4307"/>
      <c r="D138" s="4308"/>
      <c r="E138" s="4307"/>
      <c r="F138" s="4307"/>
      <c r="G138" s="4307"/>
      <c r="H138" s="4308"/>
      <c r="I138" s="4309"/>
    </row>
    <row r="139" spans="1:9">
      <c r="A139" s="4306"/>
      <c r="B139" s="4306"/>
      <c r="C139" s="4307"/>
      <c r="D139" s="4308"/>
      <c r="E139" s="4307"/>
      <c r="F139" s="4307"/>
      <c r="G139" s="4307"/>
      <c r="H139" s="4308"/>
      <c r="I139" s="4309"/>
    </row>
    <row r="140" spans="1:9">
      <c r="A140" s="4306"/>
      <c r="B140" s="4306"/>
      <c r="C140" s="4307"/>
      <c r="D140" s="4308"/>
      <c r="E140" s="4307"/>
      <c r="F140" s="4307"/>
      <c r="G140" s="4307"/>
      <c r="H140" s="4308"/>
      <c r="I140" s="4309"/>
    </row>
    <row r="141" spans="1:9">
      <c r="A141" s="4306"/>
      <c r="B141" s="4306"/>
      <c r="C141" s="4307"/>
      <c r="D141" s="4308"/>
      <c r="E141" s="4307"/>
      <c r="F141" s="4307"/>
      <c r="G141" s="4307"/>
      <c r="H141" s="4308"/>
      <c r="I141" s="4309"/>
    </row>
    <row r="142" spans="1:9">
      <c r="A142" s="4306"/>
      <c r="B142" s="4306"/>
      <c r="C142" s="4307"/>
      <c r="D142" s="4308"/>
      <c r="E142" s="4307"/>
      <c r="F142" s="4307"/>
      <c r="G142" s="4307"/>
      <c r="H142" s="4308"/>
      <c r="I142" s="4309"/>
    </row>
    <row r="143" spans="1:9">
      <c r="A143" s="4306"/>
      <c r="B143" s="4306"/>
      <c r="C143" s="4307"/>
      <c r="D143" s="4308"/>
      <c r="E143" s="4307"/>
      <c r="F143" s="4307"/>
      <c r="G143" s="4307"/>
      <c r="H143" s="4308"/>
      <c r="I143" s="4309"/>
    </row>
    <row r="144" spans="1:9">
      <c r="A144" s="4306"/>
      <c r="B144" s="4306"/>
      <c r="C144" s="4307"/>
      <c r="D144" s="4308"/>
      <c r="E144" s="4307"/>
      <c r="F144" s="4307"/>
      <c r="G144" s="4307"/>
      <c r="H144" s="4308"/>
      <c r="I144" s="4309"/>
    </row>
    <row r="145" spans="1:9">
      <c r="A145" s="4306"/>
      <c r="B145" s="4306"/>
      <c r="C145" s="4307"/>
      <c r="D145" s="4308"/>
      <c r="E145" s="4307"/>
      <c r="F145" s="4307"/>
      <c r="G145" s="4307"/>
      <c r="H145" s="4308"/>
      <c r="I145" s="4309"/>
    </row>
    <row r="146" spans="1:9">
      <c r="A146" s="4306"/>
      <c r="B146" s="4306"/>
      <c r="C146" s="4307"/>
      <c r="D146" s="4308"/>
      <c r="E146" s="4307"/>
      <c r="F146" s="4307"/>
      <c r="G146" s="4307"/>
      <c r="H146" s="4308"/>
      <c r="I146" s="4309"/>
    </row>
    <row r="147" spans="1:9">
      <c r="A147" s="4306"/>
      <c r="B147" s="4306"/>
      <c r="C147" s="4307"/>
      <c r="D147" s="4308"/>
      <c r="E147" s="4307"/>
      <c r="F147" s="4307"/>
      <c r="G147" s="4307"/>
      <c r="H147" s="4308"/>
      <c r="I147" s="4309"/>
    </row>
    <row r="148" spans="1:9">
      <c r="A148" s="4306"/>
      <c r="B148" s="4306"/>
      <c r="C148" s="4307"/>
      <c r="D148" s="4307"/>
      <c r="E148" s="4307"/>
      <c r="F148" s="4307"/>
      <c r="G148" s="4307"/>
      <c r="H148" s="4308"/>
      <c r="I148" s="4309"/>
    </row>
    <row r="149" spans="1:9">
      <c r="A149" s="4306"/>
      <c r="B149" s="4306"/>
      <c r="C149" s="4307"/>
      <c r="D149" s="4310"/>
      <c r="E149" s="4307"/>
      <c r="F149" s="4307"/>
      <c r="G149" s="4307"/>
      <c r="H149" s="4308"/>
      <c r="I149" s="4309"/>
    </row>
    <row r="150" spans="1:9">
      <c r="A150" s="4306"/>
      <c r="B150" s="4306"/>
      <c r="C150" s="4307"/>
      <c r="D150" s="4308"/>
      <c r="E150" s="4307"/>
      <c r="F150" s="4307"/>
      <c r="G150" s="4307"/>
      <c r="H150" s="4308"/>
      <c r="I150" s="4309"/>
    </row>
    <row r="151" spans="1:9">
      <c r="A151" s="4306"/>
      <c r="B151" s="4306"/>
      <c r="C151" s="4307"/>
      <c r="D151" s="4308"/>
      <c r="E151" s="4307"/>
      <c r="F151" s="4307"/>
      <c r="G151" s="4307"/>
      <c r="H151" s="4308"/>
      <c r="I151" s="4309"/>
    </row>
    <row r="152" spans="1:9">
      <c r="A152" s="4306"/>
      <c r="B152" s="4306"/>
      <c r="C152" s="4307"/>
      <c r="D152" s="4308"/>
      <c r="E152" s="4307"/>
      <c r="F152" s="4307"/>
      <c r="G152" s="4307"/>
      <c r="H152" s="4308"/>
      <c r="I152" s="4309"/>
    </row>
    <row r="153" spans="1:9">
      <c r="A153" s="4306"/>
      <c r="B153" s="4306"/>
      <c r="C153" s="4307"/>
      <c r="D153" s="4308"/>
      <c r="E153" s="4307"/>
      <c r="F153" s="4307"/>
      <c r="G153" s="4307"/>
      <c r="H153" s="4308"/>
      <c r="I153" s="4309"/>
    </row>
    <row r="154" spans="1:9">
      <c r="A154" s="4306"/>
      <c r="B154" s="4306"/>
      <c r="C154" s="4307"/>
      <c r="D154" s="4308"/>
      <c r="E154" s="4307"/>
      <c r="F154" s="4307"/>
      <c r="G154" s="4307"/>
      <c r="H154" s="4308"/>
      <c r="I154" s="4309"/>
    </row>
    <row r="155" spans="1:9">
      <c r="A155" s="4306"/>
      <c r="B155" s="4306"/>
      <c r="C155" s="4307"/>
      <c r="D155" s="4308"/>
      <c r="E155" s="4307"/>
      <c r="F155" s="4307"/>
      <c r="G155" s="4307"/>
      <c r="H155" s="4308"/>
      <c r="I155" s="4309"/>
    </row>
    <row r="156" spans="1:9">
      <c r="A156" s="4306"/>
      <c r="B156" s="4306"/>
      <c r="C156" s="4307"/>
      <c r="D156" s="4308"/>
      <c r="E156" s="4307"/>
      <c r="F156" s="4307"/>
      <c r="G156" s="4307"/>
      <c r="H156" s="4308"/>
      <c r="I156" s="4309"/>
    </row>
    <row r="157" spans="1:9">
      <c r="A157" s="4306"/>
      <c r="B157" s="4306"/>
      <c r="C157" s="4307"/>
      <c r="D157" s="4308"/>
      <c r="E157" s="4307"/>
      <c r="F157" s="4307"/>
      <c r="G157" s="4307"/>
      <c r="H157" s="4308"/>
      <c r="I157" s="4309"/>
    </row>
    <row r="158" spans="1:9">
      <c r="A158" s="4306"/>
      <c r="B158" s="4306"/>
      <c r="C158" s="4307"/>
      <c r="D158" s="4308"/>
      <c r="E158" s="4307"/>
      <c r="F158" s="4307"/>
      <c r="G158" s="4307"/>
      <c r="H158" s="4308"/>
      <c r="I158" s="4309"/>
    </row>
    <row r="159" spans="1:9">
      <c r="A159" s="4311"/>
      <c r="B159" s="4311"/>
      <c r="C159" s="4307"/>
      <c r="D159" s="4308"/>
      <c r="E159" s="4307"/>
      <c r="F159" s="4307"/>
      <c r="G159" s="4307"/>
      <c r="H159" s="4308"/>
      <c r="I159" s="4309"/>
    </row>
    <row r="160" spans="1:9">
      <c r="A160" s="4311"/>
      <c r="B160" s="4311"/>
      <c r="C160" s="4307"/>
      <c r="D160" s="4308"/>
      <c r="E160" s="4307"/>
      <c r="F160" s="4307"/>
      <c r="G160" s="4307"/>
      <c r="H160" s="4308"/>
      <c r="I160" s="4309"/>
    </row>
    <row r="161" spans="1:9">
      <c r="A161" s="4311"/>
      <c r="B161" s="4311"/>
      <c r="C161" s="4307"/>
      <c r="D161" s="4307"/>
      <c r="E161" s="4307"/>
      <c r="F161" s="4307"/>
      <c r="G161" s="4307"/>
      <c r="H161" s="4308"/>
      <c r="I161" s="4309"/>
    </row>
    <row r="162" spans="1:9">
      <c r="A162" s="4311"/>
      <c r="B162" s="4311"/>
      <c r="C162" s="4307"/>
      <c r="D162" s="4308"/>
      <c r="E162" s="4307"/>
      <c r="F162" s="4307"/>
      <c r="G162" s="4307"/>
      <c r="H162" s="4308"/>
      <c r="I162" s="4309"/>
    </row>
    <row r="163" spans="1:9">
      <c r="A163" s="4311"/>
      <c r="B163" s="4311"/>
      <c r="C163" s="4307"/>
      <c r="D163" s="4308"/>
      <c r="E163" s="4307"/>
      <c r="F163" s="4307"/>
      <c r="G163" s="4307"/>
      <c r="H163" s="4308"/>
      <c r="I163" s="4309"/>
    </row>
    <row r="164" spans="1:9">
      <c r="A164" s="4311"/>
      <c r="B164" s="4311"/>
      <c r="C164" s="4307"/>
      <c r="D164" s="4308"/>
      <c r="E164" s="4307"/>
      <c r="F164" s="4307"/>
      <c r="G164" s="4307"/>
      <c r="H164" s="4308"/>
      <c r="I164" s="4309"/>
    </row>
    <row r="165" spans="1:9">
      <c r="A165" s="4311"/>
      <c r="B165" s="4311"/>
      <c r="C165" s="4307"/>
      <c r="D165" s="4308"/>
      <c r="E165" s="4307"/>
      <c r="F165" s="4307"/>
      <c r="G165" s="4307"/>
      <c r="H165" s="4308"/>
      <c r="I165" s="4309"/>
    </row>
    <row r="166" spans="1:9">
      <c r="A166" s="4311"/>
      <c r="B166" s="4311"/>
      <c r="C166" s="4307"/>
      <c r="D166" s="4308"/>
      <c r="E166" s="4307"/>
      <c r="F166" s="4307"/>
      <c r="G166" s="4307"/>
      <c r="H166" s="4308"/>
      <c r="I166" s="4309"/>
    </row>
    <row r="167" spans="1:9">
      <c r="A167" s="4311"/>
      <c r="B167" s="4311"/>
      <c r="C167" s="4307"/>
      <c r="D167" s="4308"/>
      <c r="E167" s="4307"/>
      <c r="F167" s="4307"/>
      <c r="G167" s="4307"/>
      <c r="H167" s="4308"/>
      <c r="I167" s="4309"/>
    </row>
    <row r="168" spans="1:9">
      <c r="A168" s="4311"/>
      <c r="B168" s="4311"/>
      <c r="C168" s="4307"/>
      <c r="D168" s="4308"/>
      <c r="E168" s="4307"/>
      <c r="F168" s="4307"/>
      <c r="G168" s="4307"/>
      <c r="H168" s="4308"/>
      <c r="I168" s="4309"/>
    </row>
    <row r="169" spans="1:9">
      <c r="A169" s="4311"/>
      <c r="B169" s="4311"/>
      <c r="C169" s="4307"/>
      <c r="D169" s="4307"/>
      <c r="E169" s="4307"/>
      <c r="F169" s="4307"/>
      <c r="G169" s="4307"/>
      <c r="H169" s="4308"/>
      <c r="I169" s="4309"/>
    </row>
    <row r="170" spans="1:9">
      <c r="A170" s="4306"/>
      <c r="B170" s="4306"/>
      <c r="C170" s="4307"/>
      <c r="D170" s="4308"/>
      <c r="E170" s="4307"/>
      <c r="F170" s="4307"/>
      <c r="G170" s="4307"/>
      <c r="H170" s="4308"/>
      <c r="I170" s="4309"/>
    </row>
    <row r="171" spans="1:9">
      <c r="A171" s="4306"/>
      <c r="B171" s="4306"/>
      <c r="C171" s="4307"/>
      <c r="D171" s="4308"/>
      <c r="E171" s="4307"/>
      <c r="F171" s="4307"/>
      <c r="G171" s="4307"/>
      <c r="H171" s="4308"/>
      <c r="I171" s="4309"/>
    </row>
    <row r="172" spans="1:9">
      <c r="A172" s="4306"/>
      <c r="B172" s="4306"/>
      <c r="C172" s="4307"/>
      <c r="D172" s="4308"/>
      <c r="E172" s="4307"/>
      <c r="F172" s="4307"/>
      <c r="G172" s="4307"/>
      <c r="H172" s="4308"/>
      <c r="I172" s="4309"/>
    </row>
    <row r="173" spans="1:9">
      <c r="A173" s="4306"/>
      <c r="B173" s="4306"/>
      <c r="C173" s="4307"/>
      <c r="D173" s="4308"/>
      <c r="E173" s="4307"/>
      <c r="F173" s="4307"/>
      <c r="G173" s="4307"/>
      <c r="H173" s="4308"/>
      <c r="I173" s="4309"/>
    </row>
    <row r="174" spans="1:9">
      <c r="A174" s="4306"/>
      <c r="B174" s="4306"/>
      <c r="C174" s="4307"/>
      <c r="D174" s="4308"/>
      <c r="E174" s="4307"/>
      <c r="F174" s="4307"/>
      <c r="G174" s="4307"/>
      <c r="H174" s="4308"/>
      <c r="I174" s="4309"/>
    </row>
    <row r="175" spans="1:9">
      <c r="A175" s="4306"/>
      <c r="B175" s="4306"/>
      <c r="C175" s="4307"/>
      <c r="D175" s="4307"/>
      <c r="E175" s="4307"/>
      <c r="F175" s="4307"/>
      <c r="G175" s="4307"/>
      <c r="H175" s="4308"/>
      <c r="I175" s="4309"/>
    </row>
    <row r="176" spans="1:9">
      <c r="A176" s="4306"/>
      <c r="B176" s="4306"/>
      <c r="C176" s="4307"/>
      <c r="D176" s="4310"/>
      <c r="E176" s="4307"/>
      <c r="F176" s="4307"/>
      <c r="G176" s="4307"/>
      <c r="H176" s="4308"/>
      <c r="I176" s="4309"/>
    </row>
    <row r="177" spans="1:9">
      <c r="A177" s="4306"/>
      <c r="B177" s="4306"/>
      <c r="C177" s="4307"/>
      <c r="D177" s="4307"/>
      <c r="E177" s="4307"/>
      <c r="F177" s="4307"/>
      <c r="G177" s="4307"/>
      <c r="H177" s="4308"/>
      <c r="I177" s="4309"/>
    </row>
    <row r="178" spans="1:9">
      <c r="A178" s="4306"/>
      <c r="B178" s="4306"/>
      <c r="C178" s="4307"/>
      <c r="D178" s="4307"/>
      <c r="E178" s="4307"/>
      <c r="F178" s="4307"/>
      <c r="G178" s="4307"/>
      <c r="H178" s="4308"/>
      <c r="I178" s="4309"/>
    </row>
    <row r="179" spans="1:9">
      <c r="A179" s="4306"/>
      <c r="B179" s="4306"/>
      <c r="C179" s="4307"/>
      <c r="D179" s="4308"/>
      <c r="E179" s="4307"/>
      <c r="F179" s="4307"/>
      <c r="G179" s="4307"/>
      <c r="H179" s="4308"/>
      <c r="I179" s="4309"/>
    </row>
    <row r="180" spans="1:9">
      <c r="A180" s="4306"/>
      <c r="B180" s="4306"/>
      <c r="C180" s="4307"/>
      <c r="D180" s="4308"/>
      <c r="E180" s="4307"/>
      <c r="F180" s="4307"/>
      <c r="G180" s="4307"/>
      <c r="H180" s="4308"/>
      <c r="I180" s="4309"/>
    </row>
    <row r="181" spans="1:9">
      <c r="A181" s="4306"/>
      <c r="B181" s="4306"/>
      <c r="C181" s="4307"/>
      <c r="D181" s="4308"/>
      <c r="E181" s="4307"/>
      <c r="F181" s="4307"/>
      <c r="G181" s="4307"/>
      <c r="H181" s="4308"/>
      <c r="I181" s="4309"/>
    </row>
    <row r="182" spans="1:9">
      <c r="A182" s="4306"/>
      <c r="B182" s="4306"/>
      <c r="C182" s="4307"/>
      <c r="D182" s="4308"/>
      <c r="E182" s="4307"/>
      <c r="F182" s="4307"/>
      <c r="G182" s="4307"/>
      <c r="H182" s="4308"/>
      <c r="I182" s="4309"/>
    </row>
    <row r="183" spans="1:9">
      <c r="A183" s="4306"/>
      <c r="B183" s="4306"/>
      <c r="C183" s="4307"/>
      <c r="D183" s="4308"/>
      <c r="E183" s="4307"/>
      <c r="F183" s="4307"/>
      <c r="G183" s="4307"/>
      <c r="H183" s="4308"/>
      <c r="I183" s="4309"/>
    </row>
    <row r="184" spans="1:9">
      <c r="A184" s="4306"/>
      <c r="B184" s="4306"/>
      <c r="C184" s="4307"/>
      <c r="D184" s="4308"/>
      <c r="E184" s="4307"/>
      <c r="F184" s="4307"/>
      <c r="G184" s="4307"/>
      <c r="H184" s="4308"/>
      <c r="I184" s="4309"/>
    </row>
    <row r="185" spans="1:9">
      <c r="A185" s="4306"/>
      <c r="B185" s="4306"/>
      <c r="C185" s="4307"/>
      <c r="D185" s="4308"/>
      <c r="E185" s="4307"/>
      <c r="F185" s="4307"/>
      <c r="G185" s="4307"/>
      <c r="H185" s="4308"/>
      <c r="I185" s="4309"/>
    </row>
    <row r="186" spans="1:9">
      <c r="A186" s="4306"/>
      <c r="B186" s="4306"/>
      <c r="C186" s="4307"/>
      <c r="D186" s="4307"/>
      <c r="E186" s="4307"/>
      <c r="F186" s="4307"/>
      <c r="G186" s="4307"/>
      <c r="H186" s="4308"/>
      <c r="I186" s="4309"/>
    </row>
    <row r="187" spans="1:9">
      <c r="A187" s="4306"/>
      <c r="B187" s="4306"/>
      <c r="C187" s="4307"/>
      <c r="D187" s="4310"/>
      <c r="E187" s="4307"/>
      <c r="F187" s="4307"/>
      <c r="G187" s="4307"/>
      <c r="H187" s="4308"/>
      <c r="I187" s="4309"/>
    </row>
    <row r="188" spans="1:9">
      <c r="A188" s="4306"/>
      <c r="B188" s="4306"/>
      <c r="C188" s="4307"/>
      <c r="D188" s="4307"/>
      <c r="E188" s="4307"/>
      <c r="F188" s="4307"/>
      <c r="G188" s="4307"/>
      <c r="H188" s="4308"/>
      <c r="I188" s="4309"/>
    </row>
    <row r="189" spans="1:9">
      <c r="A189" s="4306"/>
      <c r="B189" s="4306"/>
      <c r="C189" s="4307"/>
      <c r="D189" s="4307"/>
      <c r="E189" s="4307"/>
      <c r="F189" s="4307"/>
      <c r="G189" s="4307"/>
      <c r="H189" s="4308"/>
      <c r="I189" s="4309"/>
    </row>
    <row r="190" spans="1:9">
      <c r="A190" s="4306"/>
      <c r="B190" s="4306"/>
      <c r="C190" s="4307"/>
      <c r="D190" s="4308"/>
      <c r="E190" s="4307"/>
      <c r="F190" s="4307"/>
      <c r="G190" s="4307"/>
      <c r="H190" s="4308"/>
      <c r="I190" s="4309"/>
    </row>
    <row r="191" spans="1:9">
      <c r="A191" s="4306"/>
      <c r="B191" s="4306"/>
      <c r="C191" s="4307"/>
      <c r="D191" s="4308"/>
      <c r="E191" s="4307"/>
      <c r="F191" s="4307"/>
      <c r="G191" s="4307"/>
      <c r="H191" s="4308"/>
      <c r="I191" s="4309"/>
    </row>
    <row r="192" spans="1:9">
      <c r="A192" s="4306"/>
      <c r="B192" s="4306"/>
      <c r="C192" s="4307"/>
      <c r="D192" s="4308"/>
      <c r="E192" s="4307"/>
      <c r="F192" s="4307"/>
      <c r="G192" s="4307"/>
      <c r="H192" s="4308"/>
      <c r="I192" s="4309"/>
    </row>
    <row r="193" spans="1:9">
      <c r="A193" s="4306"/>
      <c r="B193" s="4306"/>
      <c r="C193" s="4307"/>
      <c r="D193" s="4308"/>
      <c r="E193" s="4307"/>
      <c r="F193" s="4307"/>
      <c r="G193" s="4307"/>
      <c r="H193" s="4308"/>
      <c r="I193" s="4309"/>
    </row>
    <row r="194" spans="1:9">
      <c r="A194" s="4306"/>
      <c r="B194" s="4306"/>
      <c r="C194" s="4307"/>
      <c r="D194" s="4308"/>
      <c r="E194" s="4307"/>
      <c r="F194" s="4307"/>
      <c r="G194" s="4307"/>
      <c r="H194" s="4308"/>
      <c r="I194" s="4309"/>
    </row>
    <row r="195" spans="1:9">
      <c r="A195" s="4306"/>
      <c r="B195" s="4306"/>
      <c r="C195" s="4307"/>
      <c r="D195" s="4308"/>
      <c r="E195" s="4307"/>
      <c r="F195" s="4307"/>
      <c r="G195" s="4307"/>
      <c r="H195" s="4308"/>
      <c r="I195" s="4309"/>
    </row>
    <row r="196" spans="1:9">
      <c r="A196" s="4306"/>
      <c r="B196" s="4306"/>
      <c r="C196" s="4307"/>
      <c r="D196" s="4308"/>
      <c r="E196" s="4307"/>
      <c r="F196" s="4307"/>
      <c r="G196" s="4307"/>
      <c r="H196" s="4308"/>
      <c r="I196" s="4309"/>
    </row>
    <row r="197" spans="1:9">
      <c r="A197" s="4306"/>
      <c r="B197" s="4306"/>
      <c r="C197" s="4307"/>
      <c r="D197" s="4308"/>
      <c r="E197" s="4307"/>
      <c r="F197" s="4307"/>
      <c r="G197" s="4307"/>
      <c r="H197" s="4308"/>
      <c r="I197" s="4309"/>
    </row>
    <row r="198" spans="1:9">
      <c r="A198" s="4306"/>
      <c r="B198" s="4306"/>
      <c r="C198" s="4307"/>
      <c r="D198" s="4307"/>
      <c r="E198" s="4307"/>
      <c r="F198" s="4307"/>
      <c r="G198" s="4307"/>
      <c r="H198" s="4308"/>
      <c r="I198" s="4309"/>
    </row>
    <row r="199" spans="1:9">
      <c r="A199" s="4306"/>
      <c r="B199" s="4306"/>
      <c r="C199" s="4307"/>
      <c r="D199" s="4310"/>
      <c r="E199" s="4307"/>
      <c r="F199" s="4307"/>
      <c r="G199" s="4307"/>
      <c r="H199" s="4308"/>
      <c r="I199" s="4309"/>
    </row>
    <row r="200" spans="1:9">
      <c r="A200" s="4306"/>
      <c r="B200" s="4306"/>
      <c r="C200" s="4307"/>
      <c r="D200" s="4310"/>
      <c r="E200" s="4307"/>
      <c r="F200" s="4307"/>
      <c r="G200" s="4307"/>
      <c r="H200" s="4308"/>
      <c r="I200" s="4309"/>
    </row>
    <row r="201" spans="1:9">
      <c r="A201" s="4306"/>
      <c r="B201" s="4306"/>
      <c r="C201" s="4307"/>
      <c r="D201" s="4310"/>
      <c r="E201" s="4307"/>
      <c r="F201" s="4307"/>
      <c r="G201" s="4307"/>
      <c r="H201" s="4308"/>
      <c r="I201" s="4309"/>
    </row>
    <row r="202" spans="1:9">
      <c r="A202" s="4306"/>
      <c r="B202" s="4306"/>
      <c r="C202" s="4307"/>
      <c r="D202" s="4307"/>
      <c r="E202" s="4307"/>
      <c r="F202" s="4307"/>
      <c r="G202" s="4307"/>
      <c r="H202" s="4308"/>
      <c r="I202" s="4309"/>
    </row>
    <row r="203" spans="1:9">
      <c r="A203" s="4306"/>
      <c r="B203" s="4306"/>
      <c r="C203" s="4307"/>
      <c r="D203" s="4307"/>
      <c r="E203" s="4307"/>
      <c r="F203" s="4307"/>
      <c r="G203" s="4307"/>
      <c r="H203" s="4308"/>
      <c r="I203" s="4309"/>
    </row>
    <row r="204" spans="1:9">
      <c r="A204" s="4306"/>
      <c r="B204" s="4306"/>
      <c r="C204" s="4307"/>
      <c r="D204" s="4308"/>
      <c r="E204" s="4307"/>
      <c r="F204" s="4307"/>
      <c r="G204" s="4307"/>
      <c r="H204" s="4308"/>
      <c r="I204" s="4309"/>
    </row>
    <row r="205" spans="1:9">
      <c r="A205" s="4306"/>
      <c r="B205" s="4306"/>
      <c r="C205" s="4307"/>
      <c r="D205" s="4307"/>
      <c r="E205" s="4307"/>
      <c r="F205" s="4307"/>
      <c r="G205" s="4307"/>
      <c r="H205" s="4307"/>
      <c r="I205" s="4309"/>
    </row>
    <row r="206" spans="1:9">
      <c r="A206" s="4306"/>
      <c r="B206" s="4306"/>
      <c r="C206" s="4307"/>
      <c r="D206" s="4308"/>
      <c r="E206" s="4307"/>
      <c r="F206" s="4307"/>
      <c r="G206" s="4307"/>
      <c r="H206" s="4308"/>
      <c r="I206" s="4309"/>
    </row>
    <row r="207" spans="1:9">
      <c r="A207" s="4306"/>
      <c r="B207" s="4306"/>
      <c r="C207" s="4307"/>
      <c r="D207" s="4308"/>
      <c r="E207" s="4307"/>
      <c r="F207" s="4307"/>
      <c r="G207" s="4307"/>
      <c r="H207" s="4308"/>
      <c r="I207" s="4309"/>
    </row>
    <row r="208" spans="1:9">
      <c r="A208" s="4306"/>
      <c r="B208" s="4306"/>
      <c r="C208" s="4307"/>
      <c r="D208" s="4308"/>
      <c r="E208" s="4307"/>
      <c r="F208" s="4307"/>
      <c r="G208" s="4307"/>
      <c r="H208" s="4308"/>
      <c r="I208" s="4309"/>
    </row>
    <row r="209" spans="1:9">
      <c r="A209" s="4306"/>
      <c r="B209" s="4306"/>
      <c r="C209" s="4307"/>
      <c r="D209" s="4308"/>
      <c r="E209" s="4307"/>
      <c r="F209" s="4307"/>
      <c r="G209" s="4307"/>
      <c r="H209" s="4308"/>
      <c r="I209" s="4309"/>
    </row>
    <row r="210" spans="1:9">
      <c r="A210" s="4306"/>
      <c r="B210" s="4306"/>
      <c r="C210" s="4307"/>
      <c r="D210" s="4308"/>
      <c r="E210" s="4307"/>
      <c r="F210" s="4307"/>
      <c r="G210" s="4307"/>
      <c r="H210" s="4308"/>
      <c r="I210" s="4309"/>
    </row>
    <row r="211" spans="1:9">
      <c r="A211" s="4306"/>
      <c r="B211" s="4306"/>
      <c r="C211" s="4307"/>
      <c r="D211" s="4308"/>
      <c r="E211" s="4307"/>
      <c r="F211" s="4307"/>
      <c r="G211" s="4307"/>
      <c r="H211" s="4308"/>
      <c r="I211" s="4309"/>
    </row>
    <row r="212" spans="1:9">
      <c r="A212" s="4306"/>
      <c r="B212" s="4306"/>
      <c r="C212" s="4307"/>
      <c r="D212" s="4308"/>
      <c r="E212" s="4307"/>
      <c r="F212" s="4307"/>
      <c r="G212" s="4307"/>
      <c r="H212" s="4308"/>
      <c r="I212" s="4309"/>
    </row>
    <row r="213" spans="1:9">
      <c r="A213" s="4306"/>
      <c r="B213" s="4306"/>
      <c r="C213" s="4307"/>
      <c r="D213" s="4308"/>
      <c r="E213" s="4307"/>
      <c r="F213" s="4307"/>
      <c r="G213" s="4307"/>
      <c r="H213" s="4308"/>
      <c r="I213" s="4309"/>
    </row>
    <row r="214" spans="1:9">
      <c r="A214" s="4306"/>
      <c r="B214" s="4306"/>
      <c r="C214" s="4307"/>
      <c r="D214" s="4308"/>
      <c r="E214" s="4307"/>
      <c r="F214" s="4307"/>
      <c r="G214" s="4307"/>
      <c r="H214" s="4308"/>
      <c r="I214" s="4309"/>
    </row>
    <row r="215" spans="1:9">
      <c r="A215" s="4306"/>
      <c r="B215" s="4306"/>
      <c r="C215" s="4307"/>
      <c r="D215" s="4308"/>
      <c r="E215" s="4307"/>
      <c r="F215" s="4307"/>
      <c r="G215" s="4307"/>
      <c r="H215" s="4308"/>
      <c r="I215" s="4309"/>
    </row>
    <row r="216" spans="1:9">
      <c r="A216" s="4306"/>
      <c r="B216" s="4306"/>
      <c r="C216" s="4307"/>
      <c r="D216" s="4308"/>
      <c r="E216" s="4307"/>
      <c r="F216" s="4307"/>
      <c r="G216" s="4307"/>
      <c r="H216" s="4308"/>
      <c r="I216" s="4309"/>
    </row>
    <row r="217" spans="1:9">
      <c r="A217" s="4306"/>
      <c r="B217" s="4306"/>
      <c r="C217" s="4307"/>
      <c r="D217" s="4308"/>
      <c r="E217" s="4307"/>
      <c r="F217" s="4307"/>
      <c r="G217" s="4307"/>
      <c r="H217" s="4308"/>
      <c r="I217" s="4309"/>
    </row>
    <row r="218" spans="1:9">
      <c r="A218" s="4306"/>
      <c r="B218" s="4306"/>
      <c r="C218" s="4307"/>
      <c r="D218" s="4308"/>
      <c r="E218" s="4307"/>
      <c r="F218" s="4307"/>
      <c r="G218" s="4307"/>
      <c r="H218" s="4308"/>
      <c r="I218" s="4309"/>
    </row>
    <row r="219" spans="1:9">
      <c r="A219" s="4306"/>
      <c r="B219" s="4306"/>
      <c r="C219" s="4307"/>
      <c r="D219" s="4308"/>
      <c r="E219" s="4307"/>
      <c r="F219" s="4307"/>
      <c r="G219" s="4307"/>
      <c r="H219" s="4308"/>
      <c r="I219" s="4309"/>
    </row>
    <row r="220" spans="1:9">
      <c r="A220" s="4306"/>
      <c r="B220" s="4306"/>
      <c r="C220" s="4307"/>
      <c r="D220" s="4307"/>
      <c r="E220" s="4307"/>
      <c r="F220" s="4307"/>
      <c r="G220" s="4307"/>
      <c r="H220" s="4308"/>
      <c r="I220" s="4309"/>
    </row>
    <row r="221" spans="1:9">
      <c r="A221" s="4306"/>
      <c r="B221" s="4306"/>
      <c r="C221" s="4307"/>
      <c r="D221" s="4310"/>
      <c r="E221" s="4307"/>
      <c r="F221" s="4307"/>
      <c r="G221" s="4307"/>
      <c r="H221" s="4308"/>
      <c r="I221" s="4309"/>
    </row>
    <row r="222" spans="1:9">
      <c r="A222" s="4306"/>
      <c r="B222" s="4306"/>
      <c r="C222" s="4307"/>
      <c r="D222" s="4310"/>
      <c r="E222" s="4307"/>
      <c r="F222" s="4307"/>
      <c r="G222" s="4307"/>
      <c r="H222" s="4308"/>
      <c r="I222" s="4309"/>
    </row>
    <row r="223" spans="1:9">
      <c r="A223" s="4306"/>
      <c r="B223" s="4306"/>
      <c r="C223" s="4307"/>
      <c r="D223" s="4307"/>
      <c r="E223" s="4307"/>
      <c r="F223" s="4307"/>
      <c r="G223" s="4307"/>
      <c r="H223" s="4308"/>
      <c r="I223" s="4309"/>
    </row>
    <row r="224" spans="1:9">
      <c r="A224" s="4306"/>
      <c r="B224" s="4306"/>
      <c r="C224" s="4307"/>
      <c r="D224" s="4310"/>
      <c r="E224" s="4307"/>
      <c r="F224" s="4307"/>
      <c r="G224" s="4307"/>
      <c r="H224" s="4308"/>
      <c r="I224" s="4309"/>
    </row>
    <row r="225" spans="1:9">
      <c r="A225" s="4306"/>
      <c r="B225" s="4306"/>
      <c r="C225" s="4307"/>
      <c r="D225" s="4307"/>
      <c r="E225" s="4307"/>
      <c r="F225" s="4307"/>
      <c r="G225" s="4307"/>
      <c r="H225" s="4308"/>
      <c r="I225" s="4309"/>
    </row>
    <row r="226" spans="1:9">
      <c r="A226" s="4306"/>
      <c r="B226" s="4306"/>
      <c r="C226" s="4307"/>
      <c r="D226" s="4307"/>
      <c r="E226" s="4307"/>
      <c r="F226" s="4307"/>
      <c r="G226" s="4307"/>
      <c r="H226" s="4308"/>
      <c r="I226" s="4309"/>
    </row>
    <row r="227" spans="1:9">
      <c r="A227" s="4306"/>
      <c r="B227" s="4306"/>
      <c r="C227" s="4307"/>
      <c r="D227" s="4307"/>
      <c r="E227" s="4307"/>
      <c r="F227" s="4307"/>
      <c r="G227" s="4307"/>
      <c r="H227" s="4308"/>
      <c r="I227" s="4309"/>
    </row>
    <row r="228" spans="1:9">
      <c r="A228" s="4306"/>
      <c r="B228" s="4306"/>
      <c r="C228" s="4307"/>
      <c r="D228" s="4307"/>
      <c r="E228" s="4307"/>
      <c r="F228" s="4307"/>
      <c r="G228" s="4307"/>
      <c r="H228" s="4308"/>
      <c r="I228" s="4309"/>
    </row>
    <row r="229" spans="1:9">
      <c r="A229" s="4306"/>
      <c r="B229" s="4306"/>
      <c r="C229" s="4307"/>
      <c r="D229" s="4307"/>
      <c r="E229" s="4307"/>
      <c r="F229" s="4307"/>
      <c r="G229" s="4307"/>
      <c r="H229" s="4308"/>
      <c r="I229" s="4309"/>
    </row>
    <row r="230" spans="1:9">
      <c r="A230" s="4306"/>
      <c r="B230" s="4306"/>
      <c r="C230" s="4307"/>
      <c r="D230" s="4307"/>
      <c r="E230" s="4307"/>
      <c r="F230" s="4307"/>
      <c r="G230" s="4307"/>
      <c r="H230" s="4308"/>
      <c r="I230" s="4309"/>
    </row>
    <row r="231" spans="1:9">
      <c r="A231" s="4306"/>
      <c r="B231" s="4306"/>
      <c r="C231" s="4307"/>
      <c r="D231" s="4307"/>
      <c r="E231" s="4307"/>
      <c r="F231" s="4307"/>
      <c r="G231" s="4307"/>
      <c r="H231" s="4308"/>
      <c r="I231" s="4309"/>
    </row>
    <row r="232" spans="1:9">
      <c r="A232" s="4306"/>
      <c r="B232" s="4306"/>
      <c r="C232" s="4307"/>
      <c r="D232" s="4307"/>
      <c r="E232" s="4307"/>
      <c r="F232" s="4307"/>
      <c r="G232" s="4307"/>
      <c r="H232" s="4308"/>
      <c r="I232" s="4309"/>
    </row>
    <row r="233" spans="1:9">
      <c r="A233" s="4306"/>
      <c r="B233" s="4306"/>
      <c r="C233" s="4307"/>
      <c r="D233" s="4307"/>
      <c r="E233" s="4307"/>
      <c r="F233" s="4307"/>
      <c r="G233" s="4307"/>
      <c r="H233" s="4308"/>
      <c r="I233" s="4309"/>
    </row>
    <row r="234" spans="1:9">
      <c r="A234" s="4306"/>
      <c r="B234" s="4306"/>
      <c r="C234" s="4307"/>
      <c r="D234" s="4308"/>
      <c r="E234" s="4307"/>
      <c r="F234" s="4307"/>
      <c r="G234" s="4307"/>
      <c r="H234" s="4308"/>
      <c r="I234" s="4309"/>
    </row>
    <row r="235" spans="1:9">
      <c r="A235" s="4306"/>
      <c r="B235" s="4306"/>
      <c r="C235" s="4307"/>
      <c r="D235" s="4308"/>
      <c r="E235" s="4307"/>
      <c r="F235" s="4307"/>
      <c r="G235" s="4307"/>
      <c r="H235" s="4308"/>
      <c r="I235" s="4309"/>
    </row>
    <row r="236" spans="1:9">
      <c r="A236" s="4306"/>
      <c r="B236" s="4306"/>
      <c r="C236" s="4307"/>
      <c r="D236" s="4308"/>
      <c r="E236" s="4307"/>
      <c r="F236" s="4307"/>
      <c r="G236" s="4307"/>
      <c r="H236" s="4308"/>
      <c r="I236" s="4309"/>
    </row>
    <row r="237" spans="1:9">
      <c r="A237" s="4306"/>
      <c r="B237" s="4306"/>
      <c r="C237" s="4307"/>
      <c r="D237" s="4308"/>
      <c r="E237" s="4307"/>
      <c r="F237" s="4307"/>
      <c r="G237" s="4307"/>
      <c r="H237" s="4308"/>
      <c r="I237" s="4309"/>
    </row>
    <row r="238" spans="1:9">
      <c r="A238" s="4306"/>
      <c r="B238" s="4306"/>
      <c r="C238" s="4307"/>
      <c r="D238" s="4308"/>
      <c r="E238" s="4307"/>
      <c r="F238" s="4307"/>
      <c r="G238" s="4307"/>
      <c r="H238" s="4308"/>
      <c r="I238" s="4309"/>
    </row>
    <row r="239" spans="1:9">
      <c r="A239" s="4306"/>
      <c r="B239" s="4306"/>
      <c r="C239" s="4307"/>
      <c r="D239" s="4308"/>
      <c r="E239" s="4307"/>
      <c r="F239" s="4307"/>
      <c r="G239" s="4307"/>
      <c r="H239" s="4308"/>
      <c r="I239" s="4309"/>
    </row>
    <row r="240" spans="1:9">
      <c r="A240" s="4306"/>
      <c r="B240" s="4306"/>
      <c r="C240" s="4307"/>
      <c r="D240" s="4308"/>
      <c r="E240" s="4307"/>
      <c r="F240" s="4307"/>
      <c r="G240" s="4307"/>
      <c r="H240" s="4308"/>
      <c r="I240" s="4309"/>
    </row>
    <row r="241" spans="1:9">
      <c r="A241" s="4306"/>
      <c r="B241" s="4306"/>
      <c r="C241" s="4307"/>
      <c r="D241" s="4308"/>
      <c r="E241" s="4307"/>
      <c r="F241" s="4307"/>
      <c r="G241" s="4307"/>
      <c r="H241" s="4308"/>
      <c r="I241" s="4309"/>
    </row>
    <row r="242" spans="1:9">
      <c r="A242" s="4306"/>
      <c r="B242" s="4306"/>
      <c r="C242" s="4307"/>
      <c r="D242" s="4308"/>
      <c r="E242" s="4307"/>
      <c r="F242" s="4307"/>
      <c r="G242" s="4307"/>
      <c r="H242" s="4308"/>
      <c r="I242" s="4309"/>
    </row>
    <row r="243" spans="1:9">
      <c r="A243" s="4306"/>
      <c r="B243" s="4306"/>
      <c r="C243" s="4307"/>
      <c r="D243" s="4308"/>
      <c r="E243" s="4307"/>
      <c r="F243" s="4307"/>
      <c r="G243" s="4307"/>
      <c r="H243" s="4308"/>
      <c r="I243" s="4309"/>
    </row>
    <row r="244" spans="1:9">
      <c r="A244" s="4306"/>
      <c r="B244" s="4306"/>
      <c r="C244" s="4307"/>
      <c r="D244" s="4307"/>
      <c r="E244" s="4307"/>
      <c r="F244" s="4307"/>
      <c r="G244" s="4307"/>
      <c r="H244" s="4308"/>
      <c r="I244" s="4309"/>
    </row>
    <row r="245" spans="1:9">
      <c r="A245" s="4306"/>
      <c r="B245" s="4306"/>
      <c r="C245" s="4307"/>
      <c r="D245" s="4308"/>
      <c r="E245" s="4307"/>
      <c r="F245" s="4307"/>
      <c r="G245" s="4307"/>
      <c r="H245" s="4308"/>
      <c r="I245" s="4309"/>
    </row>
    <row r="246" spans="1:9">
      <c r="A246" s="4306"/>
      <c r="B246" s="4306"/>
      <c r="C246" s="4307"/>
      <c r="D246" s="4307"/>
      <c r="E246" s="4307"/>
      <c r="F246" s="4307"/>
      <c r="G246" s="4307"/>
      <c r="H246" s="4308"/>
      <c r="I246" s="4309"/>
    </row>
    <row r="247" spans="1:9">
      <c r="A247" s="4306"/>
      <c r="B247" s="4306"/>
      <c r="C247" s="4307"/>
      <c r="D247" s="4307"/>
      <c r="E247" s="4307"/>
      <c r="F247" s="4307"/>
      <c r="G247" s="4307"/>
      <c r="H247" s="4308"/>
      <c r="I247" s="4309"/>
    </row>
    <row r="248" spans="1:9">
      <c r="A248" s="4306"/>
      <c r="B248" s="4306"/>
      <c r="C248" s="4307"/>
      <c r="D248" s="4307"/>
      <c r="E248" s="4307"/>
      <c r="F248" s="4307"/>
      <c r="G248" s="4307"/>
      <c r="H248" s="4308"/>
      <c r="I248" s="4309"/>
    </row>
    <row r="249" spans="1:9">
      <c r="A249" s="4306"/>
      <c r="B249" s="4306"/>
      <c r="C249" s="4307"/>
      <c r="D249" s="4307"/>
      <c r="E249" s="4307"/>
      <c r="F249" s="4307"/>
      <c r="G249" s="4307"/>
      <c r="H249" s="4308"/>
      <c r="I249" s="4309"/>
    </row>
    <row r="250" spans="1:9">
      <c r="A250" s="4306"/>
      <c r="B250" s="4306"/>
      <c r="C250" s="4307"/>
      <c r="D250" s="4307"/>
      <c r="E250" s="4307"/>
      <c r="F250" s="4307"/>
      <c r="G250" s="4307"/>
      <c r="H250" s="4308"/>
      <c r="I250" s="4309"/>
    </row>
    <row r="251" spans="1:9">
      <c r="A251" s="4306"/>
      <c r="B251" s="4306"/>
      <c r="C251" s="4307"/>
      <c r="D251" s="4307"/>
      <c r="E251" s="4307"/>
      <c r="F251" s="4307"/>
      <c r="G251" s="4307"/>
      <c r="H251" s="4308"/>
      <c r="I251" s="4309"/>
    </row>
    <row r="252" spans="1:9">
      <c r="A252" s="4306"/>
      <c r="B252" s="4306"/>
      <c r="C252" s="4307"/>
      <c r="D252" s="4307"/>
      <c r="E252" s="4307"/>
      <c r="F252" s="4307"/>
      <c r="G252" s="4307"/>
      <c r="H252" s="4308"/>
      <c r="I252" s="4309"/>
    </row>
    <row r="253" spans="1:9">
      <c r="A253" s="4306"/>
      <c r="B253" s="4306"/>
      <c r="C253" s="4307"/>
      <c r="D253" s="4307"/>
      <c r="E253" s="4307"/>
      <c r="F253" s="4307"/>
      <c r="G253" s="4307"/>
      <c r="H253" s="4308"/>
      <c r="I253" s="4309"/>
    </row>
    <row r="254" spans="1:9">
      <c r="A254" s="4306"/>
      <c r="B254" s="4306"/>
      <c r="C254" s="4307"/>
      <c r="D254" s="4307"/>
      <c r="E254" s="4307"/>
      <c r="F254" s="4307"/>
      <c r="G254" s="4307"/>
      <c r="H254" s="4308"/>
      <c r="I254" s="4309"/>
    </row>
    <row r="255" spans="1:9">
      <c r="A255" s="4306"/>
      <c r="B255" s="4306"/>
      <c r="C255" s="4307"/>
      <c r="D255" s="4307"/>
      <c r="E255" s="4307"/>
      <c r="F255" s="4307"/>
      <c r="G255" s="4307"/>
      <c r="H255" s="4308"/>
      <c r="I255" s="4309"/>
    </row>
    <row r="256" spans="1:9">
      <c r="A256" s="4306"/>
      <c r="B256" s="4306"/>
      <c r="C256" s="4307"/>
      <c r="D256" s="4307"/>
      <c r="E256" s="4307"/>
      <c r="F256" s="4307"/>
      <c r="G256" s="4307"/>
      <c r="H256" s="4308"/>
      <c r="I256" s="4309"/>
    </row>
    <row r="257" spans="1:9">
      <c r="A257" s="4306"/>
      <c r="B257" s="4306"/>
      <c r="C257" s="4307"/>
      <c r="D257" s="4307"/>
      <c r="E257" s="4307"/>
      <c r="F257" s="4307"/>
      <c r="G257" s="4307"/>
      <c r="H257" s="4308"/>
      <c r="I257" s="4309"/>
    </row>
    <row r="258" spans="1:9">
      <c r="A258" s="4306"/>
      <c r="B258" s="4306"/>
      <c r="C258" s="4307"/>
      <c r="D258" s="4307"/>
      <c r="E258" s="4307"/>
      <c r="F258" s="4307"/>
      <c r="G258" s="4307"/>
      <c r="H258" s="4308"/>
      <c r="I258" s="4309"/>
    </row>
    <row r="259" spans="1:9">
      <c r="A259" s="4306"/>
      <c r="B259" s="4306"/>
      <c r="C259" s="4307"/>
      <c r="D259" s="4307"/>
      <c r="E259" s="4307"/>
      <c r="F259" s="4307"/>
      <c r="G259" s="4307"/>
      <c r="H259" s="4308"/>
      <c r="I259" s="4309"/>
    </row>
    <row r="260" spans="1:9">
      <c r="A260" s="4306"/>
      <c r="B260" s="4306"/>
      <c r="C260" s="4307"/>
      <c r="D260" s="4307"/>
      <c r="E260" s="4307"/>
      <c r="F260" s="4307"/>
      <c r="G260" s="4307"/>
      <c r="H260" s="4308"/>
      <c r="I260" s="4309"/>
    </row>
    <row r="261" spans="1:9">
      <c r="A261" s="4306"/>
      <c r="B261" s="4306"/>
      <c r="C261" s="4307"/>
      <c r="D261" s="4307"/>
      <c r="E261" s="4307"/>
      <c r="F261" s="4307"/>
      <c r="G261" s="4307"/>
      <c r="H261" s="4308"/>
      <c r="I261" s="4309"/>
    </row>
    <row r="262" spans="1:9">
      <c r="A262" s="4306"/>
      <c r="B262" s="4306"/>
      <c r="C262" s="4307"/>
      <c r="D262" s="4307"/>
      <c r="E262" s="4307"/>
      <c r="F262" s="4307"/>
      <c r="G262" s="4307"/>
      <c r="H262" s="4308"/>
      <c r="I262" s="4309"/>
    </row>
    <row r="263" spans="1:9">
      <c r="A263" s="4306"/>
      <c r="B263" s="4306"/>
      <c r="C263" s="4307"/>
      <c r="D263" s="4307"/>
      <c r="E263" s="4307"/>
      <c r="F263" s="4307"/>
      <c r="G263" s="4307"/>
      <c r="H263" s="4308"/>
      <c r="I263" s="4309"/>
    </row>
    <row r="264" spans="1:9">
      <c r="A264" s="4306"/>
      <c r="B264" s="4306"/>
      <c r="C264" s="4307"/>
      <c r="D264" s="4307"/>
      <c r="E264" s="4307"/>
      <c r="F264" s="4307"/>
      <c r="G264" s="4307"/>
      <c r="H264" s="4308"/>
      <c r="I264" s="4309"/>
    </row>
    <row r="265" spans="1:9">
      <c r="A265" s="4306"/>
      <c r="B265" s="4306"/>
      <c r="C265" s="4307"/>
      <c r="D265" s="4307"/>
      <c r="E265" s="4307"/>
      <c r="F265" s="4307"/>
      <c r="G265" s="4307"/>
      <c r="H265" s="4308"/>
      <c r="I265" s="4309"/>
    </row>
    <row r="266" spans="1:9">
      <c r="A266" s="4306"/>
      <c r="B266" s="4306"/>
      <c r="C266" s="4307"/>
      <c r="D266" s="4307"/>
      <c r="E266" s="4307"/>
      <c r="F266" s="4307"/>
      <c r="G266" s="4307"/>
      <c r="H266" s="4308"/>
      <c r="I266" s="4309"/>
    </row>
    <row r="267" spans="1:9">
      <c r="A267" s="4306"/>
      <c r="B267" s="4306"/>
      <c r="C267" s="4307"/>
      <c r="D267" s="4307"/>
      <c r="E267" s="4307"/>
      <c r="F267" s="4307"/>
      <c r="G267" s="4307"/>
      <c r="H267" s="4308"/>
      <c r="I267" s="4309"/>
    </row>
    <row r="268" spans="1:9">
      <c r="A268" s="4306"/>
      <c r="B268" s="4306"/>
      <c r="C268" s="4307"/>
      <c r="D268" s="4307"/>
      <c r="E268" s="4307"/>
      <c r="F268" s="4307"/>
      <c r="G268" s="4307"/>
      <c r="H268" s="4308"/>
      <c r="I268" s="4309"/>
    </row>
    <row r="269" spans="1:9">
      <c r="A269" s="4306"/>
      <c r="B269" s="4306"/>
      <c r="C269" s="4307"/>
      <c r="D269" s="4307"/>
      <c r="E269" s="4307"/>
      <c r="F269" s="4307"/>
      <c r="G269" s="4307"/>
      <c r="H269" s="4308"/>
      <c r="I269" s="4309"/>
    </row>
    <row r="270" spans="1:9">
      <c r="A270" s="4306"/>
      <c r="B270" s="4306"/>
      <c r="C270" s="4307"/>
      <c r="D270" s="4307"/>
      <c r="E270" s="4307"/>
      <c r="F270" s="4307"/>
      <c r="G270" s="4307"/>
      <c r="H270" s="4308"/>
      <c r="I270" s="4309"/>
    </row>
    <row r="271" spans="1:9">
      <c r="A271" s="4306"/>
      <c r="B271" s="4306"/>
      <c r="C271" s="4307"/>
      <c r="D271" s="4307"/>
      <c r="E271" s="4307"/>
      <c r="F271" s="4307"/>
      <c r="G271" s="4307"/>
      <c r="H271" s="4308"/>
      <c r="I271" s="4309"/>
    </row>
    <row r="272" spans="1:9">
      <c r="A272" s="4306"/>
      <c r="B272" s="4306"/>
      <c r="C272" s="4307"/>
      <c r="D272" s="4307"/>
      <c r="E272" s="4307"/>
      <c r="F272" s="4307"/>
      <c r="G272" s="4307"/>
      <c r="H272" s="4308"/>
      <c r="I272" s="4309"/>
    </row>
    <row r="273" spans="1:9">
      <c r="A273" s="4306"/>
      <c r="B273" s="4306"/>
      <c r="C273" s="4307"/>
      <c r="D273" s="4307"/>
      <c r="E273" s="4307"/>
      <c r="F273" s="4307"/>
      <c r="G273" s="4307"/>
      <c r="H273" s="4308"/>
      <c r="I273" s="4309"/>
    </row>
    <row r="274" spans="1:9">
      <c r="A274" s="4306"/>
      <c r="B274" s="4306"/>
      <c r="C274" s="4307"/>
      <c r="D274" s="4307"/>
      <c r="E274" s="4307"/>
      <c r="F274" s="4307"/>
      <c r="G274" s="4307"/>
      <c r="H274" s="4308"/>
      <c r="I274" s="4309"/>
    </row>
    <row r="275" spans="1:9">
      <c r="A275" s="4306"/>
      <c r="B275" s="4306"/>
      <c r="C275" s="4307"/>
      <c r="D275" s="4307"/>
      <c r="E275" s="4307"/>
      <c r="F275" s="4307"/>
      <c r="G275" s="4307"/>
      <c r="H275" s="4308"/>
      <c r="I275" s="4309"/>
    </row>
    <row r="276" spans="1:9">
      <c r="A276" s="4306"/>
      <c r="B276" s="4306"/>
      <c r="C276" s="4307"/>
      <c r="D276" s="4307"/>
      <c r="E276" s="4307"/>
      <c r="F276" s="4307"/>
      <c r="G276" s="4307"/>
      <c r="H276" s="4308"/>
      <c r="I276" s="4309"/>
    </row>
    <row r="277" spans="1:9">
      <c r="A277" s="4306"/>
      <c r="B277" s="4306"/>
      <c r="C277" s="4307"/>
      <c r="D277" s="4307"/>
      <c r="E277" s="4307"/>
      <c r="F277" s="4307"/>
      <c r="G277" s="4307"/>
      <c r="H277" s="4308"/>
      <c r="I277" s="4309"/>
    </row>
    <row r="278" spans="1:9">
      <c r="A278" s="4306"/>
      <c r="B278" s="4306"/>
      <c r="C278" s="4307"/>
      <c r="D278" s="4307"/>
      <c r="E278" s="4307"/>
      <c r="F278" s="4307"/>
      <c r="G278" s="4307"/>
      <c r="H278" s="4308"/>
      <c r="I278" s="4309"/>
    </row>
    <row r="279" spans="1:9">
      <c r="A279" s="4306"/>
      <c r="B279" s="4306"/>
      <c r="C279" s="4307"/>
      <c r="D279" s="4307"/>
      <c r="E279" s="4307"/>
      <c r="F279" s="4307"/>
      <c r="G279" s="4307"/>
      <c r="H279" s="4308"/>
      <c r="I279" s="4309"/>
    </row>
    <row r="280" spans="1:9">
      <c r="A280" s="4306"/>
      <c r="B280" s="4306"/>
      <c r="C280" s="4307"/>
      <c r="D280" s="4307"/>
      <c r="E280" s="4307"/>
      <c r="F280" s="4307"/>
      <c r="G280" s="4307"/>
      <c r="H280" s="4308"/>
      <c r="I280" s="4309"/>
    </row>
    <row r="281" spans="1:9">
      <c r="A281" s="4306"/>
      <c r="B281" s="4306"/>
      <c r="C281" s="4307"/>
      <c r="D281" s="4307"/>
      <c r="E281" s="4307"/>
      <c r="F281" s="4307"/>
      <c r="G281" s="4307"/>
      <c r="H281" s="4308"/>
      <c r="I281" s="4309"/>
    </row>
    <row r="282" spans="1:9">
      <c r="A282" s="4306"/>
      <c r="B282" s="4306"/>
      <c r="C282" s="4307"/>
      <c r="D282" s="4307"/>
      <c r="E282" s="4307"/>
      <c r="F282" s="4307"/>
      <c r="G282" s="4307"/>
      <c r="H282" s="4308"/>
      <c r="I282" s="4309"/>
    </row>
    <row r="283" spans="1:9">
      <c r="A283" s="4306"/>
      <c r="B283" s="4306"/>
      <c r="C283" s="4307"/>
      <c r="D283" s="4307"/>
      <c r="E283" s="4307"/>
      <c r="F283" s="4307"/>
      <c r="G283" s="4307"/>
      <c r="H283" s="4308"/>
      <c r="I283" s="4309"/>
    </row>
    <row r="284" spans="1:9">
      <c r="A284" s="4306"/>
      <c r="B284" s="4306"/>
      <c r="C284" s="4307"/>
      <c r="D284" s="4307"/>
      <c r="E284" s="4307"/>
      <c r="F284" s="4307"/>
      <c r="G284" s="4307"/>
      <c r="H284" s="4308"/>
      <c r="I284" s="4309"/>
    </row>
    <row r="285" spans="1:9">
      <c r="A285" s="4306"/>
      <c r="B285" s="4306"/>
      <c r="C285" s="4307"/>
      <c r="D285" s="4308"/>
      <c r="E285" s="4307"/>
      <c r="F285" s="4307"/>
      <c r="G285" s="4307"/>
      <c r="H285" s="4308"/>
      <c r="I285" s="4309"/>
    </row>
    <row r="286" spans="1:9" ht="3" customHeight="1">
      <c r="A286" s="4306"/>
      <c r="B286" s="4306"/>
      <c r="C286" s="4307"/>
      <c r="D286" s="4307"/>
      <c r="E286" s="4307"/>
      <c r="F286" s="4307"/>
      <c r="G286" s="4307"/>
      <c r="H286" s="4308"/>
      <c r="I286" s="4309"/>
    </row>
    <row r="287" spans="1:9">
      <c r="A287" s="4306"/>
      <c r="B287" s="4306"/>
      <c r="C287" s="4307"/>
      <c r="D287" s="4307"/>
      <c r="E287" s="4307"/>
      <c r="F287" s="4307"/>
      <c r="G287" s="4307"/>
      <c r="H287" s="4312"/>
      <c r="I287" s="4309"/>
    </row>
    <row r="288" spans="1:9">
      <c r="H288" s="4313"/>
      <c r="I288" s="4309"/>
    </row>
    <row r="289" spans="8:9">
      <c r="H289" s="4313"/>
      <c r="I289" s="4309"/>
    </row>
    <row r="290" spans="8:9">
      <c r="H290" s="4313"/>
      <c r="I290" s="4309"/>
    </row>
    <row r="291" spans="8:9">
      <c r="H291" s="4313"/>
      <c r="I291" s="4309"/>
    </row>
    <row r="292" spans="8:9">
      <c r="H292" s="4313"/>
      <c r="I292" s="4309"/>
    </row>
    <row r="293" spans="8:9">
      <c r="H293" s="4313"/>
      <c r="I293" s="4309"/>
    </row>
    <row r="294" spans="8:9">
      <c r="H294" s="4313"/>
      <c r="I294" s="4309"/>
    </row>
    <row r="295" spans="8:9">
      <c r="H295" s="4313"/>
      <c r="I295" s="4309"/>
    </row>
    <row r="296" spans="8:9">
      <c r="H296" s="4313"/>
      <c r="I296" s="4309"/>
    </row>
    <row r="297" spans="8:9">
      <c r="H297" s="4313"/>
      <c r="I297" s="4309"/>
    </row>
    <row r="298" spans="8:9">
      <c r="H298" s="4313"/>
      <c r="I298" s="4309"/>
    </row>
    <row r="299" spans="8:9">
      <c r="H299" s="4313"/>
      <c r="I299" s="4309"/>
    </row>
    <row r="300" spans="8:9">
      <c r="H300" s="4314"/>
      <c r="I300" s="4309"/>
    </row>
    <row r="301" spans="8:9">
      <c r="H301" s="4313"/>
      <c r="I301" s="4309"/>
    </row>
    <row r="302" spans="8:9">
      <c r="H302" s="4313"/>
      <c r="I302" s="4309"/>
    </row>
    <row r="303" spans="8:9">
      <c r="H303" s="4314"/>
      <c r="I303" s="4309"/>
    </row>
    <row r="304" spans="8:9">
      <c r="I304" s="4309"/>
    </row>
    <row r="305" spans="9:9">
      <c r="I305" s="4309"/>
    </row>
    <row r="306" spans="9:9">
      <c r="I306" s="4309"/>
    </row>
    <row r="307" spans="9:9">
      <c r="I307" s="4309"/>
    </row>
    <row r="308" spans="9:9">
      <c r="I308" s="4309"/>
    </row>
    <row r="309" spans="9:9">
      <c r="I309" s="4309"/>
    </row>
    <row r="310" spans="9:9">
      <c r="I310" s="4309"/>
    </row>
    <row r="311" spans="9:9">
      <c r="I311" s="4309"/>
    </row>
    <row r="312" spans="9:9">
      <c r="I312" s="4309"/>
    </row>
    <row r="313" spans="9:9">
      <c r="I313" s="4309"/>
    </row>
    <row r="314" spans="9:9">
      <c r="I314" s="4309"/>
    </row>
    <row r="315" spans="9:9">
      <c r="I315" s="4309"/>
    </row>
    <row r="316" spans="9:9">
      <c r="I316" s="4309"/>
    </row>
    <row r="317" spans="9:9">
      <c r="I317" s="4309"/>
    </row>
    <row r="318" spans="9:9">
      <c r="I318" s="4309"/>
    </row>
  </sheetData>
  <mergeCells count="2">
    <mergeCell ref="A1:A15"/>
    <mergeCell ref="I1:I14"/>
  </mergeCells>
  <printOptions horizontalCentered="1" verticalCentered="1" gridLinesSet="0"/>
  <pageMargins left="0.05" right="0.25" top="0" bottom="0" header="0" footer="0"/>
  <pageSetup scale="95" orientation="landscape"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sheetPr>
    <tabColor rgb="FF92D050"/>
    <pageSetUpPr fitToPage="1"/>
  </sheetPr>
  <dimension ref="A1:Q67"/>
  <sheetViews>
    <sheetView showGridLines="0" workbookViewId="0"/>
  </sheetViews>
  <sheetFormatPr defaultColWidth="9.1796875" defaultRowHeight="10.5"/>
  <cols>
    <col min="1" max="1" width="4.1796875" style="4321" customWidth="1"/>
    <col min="2" max="3" width="4.81640625" style="4321" customWidth="1"/>
    <col min="4" max="4" width="23.54296875" style="4321" customWidth="1"/>
    <col min="5" max="5" width="8.7265625" style="4321" customWidth="1"/>
    <col min="6" max="10" width="9.26953125" style="4321" customWidth="1"/>
    <col min="11" max="14" width="8.7265625" style="4321" customWidth="1"/>
    <col min="15" max="15" width="8.1796875" style="4321" customWidth="1"/>
    <col min="16" max="16" width="4.81640625" style="4321" customWidth="1"/>
    <col min="17" max="17" width="3.7265625" style="4321" customWidth="1"/>
    <col min="18" max="16384" width="9.1796875" style="4321"/>
  </cols>
  <sheetData>
    <row r="1" spans="1:17" ht="15.75" customHeight="1">
      <c r="A1" s="4316"/>
      <c r="B1" s="4317" t="s">
        <v>3061</v>
      </c>
      <c r="C1" s="4318"/>
      <c r="D1" s="4318"/>
      <c r="E1" s="4318"/>
      <c r="F1" s="4318"/>
      <c r="G1" s="4318"/>
      <c r="H1" s="4318"/>
      <c r="I1" s="4318"/>
      <c r="J1" s="4318"/>
      <c r="K1" s="4318"/>
      <c r="L1" s="4318"/>
      <c r="M1" s="4318"/>
      <c r="N1" s="4318"/>
      <c r="O1" s="4318"/>
      <c r="P1" s="4319"/>
      <c r="Q1" s="4320">
        <v>78</v>
      </c>
    </row>
    <row r="2" spans="1:17" ht="14.25" customHeight="1">
      <c r="A2" s="4316"/>
      <c r="B2" s="4322" t="s">
        <v>3062</v>
      </c>
      <c r="C2" s="4323"/>
      <c r="D2" s="4323"/>
      <c r="E2" s="4323"/>
      <c r="F2" s="4323"/>
      <c r="G2" s="4323"/>
      <c r="H2" s="4323"/>
      <c r="I2" s="4323"/>
      <c r="J2" s="4323"/>
      <c r="K2" s="4323"/>
      <c r="L2" s="4323"/>
      <c r="M2" s="4323"/>
      <c r="N2" s="4323"/>
      <c r="O2" s="4323"/>
      <c r="P2" s="4324"/>
    </row>
    <row r="3" spans="1:17" ht="11.25" customHeight="1">
      <c r="A3" s="4316"/>
      <c r="B3" s="4325"/>
      <c r="C3" s="4326"/>
      <c r="D3" s="4326"/>
      <c r="E3" s="4326"/>
      <c r="F3" s="4326"/>
      <c r="G3" s="4326"/>
      <c r="H3" s="4326"/>
      <c r="I3" s="4326"/>
      <c r="J3" s="4326"/>
      <c r="K3" s="4326"/>
      <c r="L3" s="4326"/>
      <c r="M3" s="4326"/>
      <c r="N3" s="4326"/>
      <c r="O3" s="4326"/>
      <c r="P3" s="4327"/>
    </row>
    <row r="4" spans="1:17" ht="11.25" customHeight="1">
      <c r="A4" s="4316"/>
      <c r="B4" s="4328"/>
      <c r="C4" s="4329"/>
      <c r="D4" s="4329"/>
      <c r="E4" s="4329"/>
      <c r="F4" s="4323" t="s">
        <v>3063</v>
      </c>
      <c r="G4" s="4323"/>
      <c r="H4" s="4323"/>
      <c r="I4" s="4330"/>
      <c r="J4" s="4331"/>
      <c r="K4" s="4326" t="s">
        <v>3064</v>
      </c>
      <c r="L4" s="4326"/>
      <c r="M4" s="4332"/>
      <c r="N4" s="4332"/>
      <c r="O4" s="4333"/>
      <c r="P4" s="4334"/>
    </row>
    <row r="5" spans="1:17" ht="11.25" customHeight="1">
      <c r="A5" s="4316"/>
      <c r="B5" s="4328"/>
      <c r="C5" s="4329"/>
      <c r="D5" s="4329"/>
      <c r="E5" s="4329"/>
      <c r="F5" s="4332" t="s">
        <v>3065</v>
      </c>
      <c r="G5" s="4332"/>
      <c r="H5" s="4332"/>
      <c r="I5" s="4333"/>
      <c r="J5" s="4331"/>
      <c r="K5" s="4331"/>
      <c r="L5" s="4331"/>
      <c r="M5" s="4331"/>
      <c r="N5" s="4331"/>
      <c r="O5" s="4331"/>
      <c r="P5" s="4334"/>
    </row>
    <row r="6" spans="1:17" ht="11.25" customHeight="1">
      <c r="A6" s="4316"/>
      <c r="B6" s="4335"/>
      <c r="C6" s="4336"/>
      <c r="D6" s="4336"/>
      <c r="E6" s="4336"/>
      <c r="F6" s="4337"/>
      <c r="G6" s="4330"/>
      <c r="H6" s="4330"/>
      <c r="I6" s="4331" t="s">
        <v>3066</v>
      </c>
      <c r="J6" s="4331" t="s">
        <v>3067</v>
      </c>
      <c r="K6" s="4331"/>
      <c r="L6" s="4331"/>
      <c r="M6" s="4331"/>
      <c r="N6" s="4331"/>
      <c r="O6" s="4331"/>
      <c r="P6" s="4338"/>
    </row>
    <row r="7" spans="1:17" ht="11.25" customHeight="1">
      <c r="A7" s="4316"/>
      <c r="B7" s="4335"/>
      <c r="C7" s="4336"/>
      <c r="D7" s="4336"/>
      <c r="E7" s="4336"/>
      <c r="F7" s="4337"/>
      <c r="G7" s="4330"/>
      <c r="H7" s="4330"/>
      <c r="I7" s="4331" t="s">
        <v>3068</v>
      </c>
      <c r="J7" s="4331" t="s">
        <v>3069</v>
      </c>
      <c r="K7" s="4331"/>
      <c r="L7" s="4331"/>
      <c r="M7" s="4331"/>
      <c r="N7" s="4331"/>
      <c r="O7" s="4331"/>
      <c r="P7" s="4338"/>
    </row>
    <row r="8" spans="1:17" ht="11.25" customHeight="1">
      <c r="A8" s="4316"/>
      <c r="B8" s="4335"/>
      <c r="C8" s="4336"/>
      <c r="D8" s="4336"/>
      <c r="E8" s="4331"/>
      <c r="F8" s="4331"/>
      <c r="G8" s="4331"/>
      <c r="H8" s="4331" t="s">
        <v>3070</v>
      </c>
      <c r="I8" s="4331" t="s">
        <v>3071</v>
      </c>
      <c r="J8" s="4331" t="s">
        <v>3072</v>
      </c>
      <c r="K8" s="4331"/>
      <c r="L8" s="4331"/>
      <c r="M8" s="4331"/>
      <c r="N8" s="4331" t="s">
        <v>3073</v>
      </c>
      <c r="O8" s="4331"/>
      <c r="P8" s="4338"/>
    </row>
    <row r="9" spans="1:17" ht="11.25" customHeight="1">
      <c r="A9" s="4316"/>
      <c r="B9" s="4335"/>
      <c r="C9" s="4336"/>
      <c r="D9" s="4336"/>
      <c r="E9" s="4331" t="s">
        <v>3074</v>
      </c>
      <c r="F9" s="4331"/>
      <c r="G9" s="4331"/>
      <c r="H9" s="4331" t="s">
        <v>3075</v>
      </c>
      <c r="I9" s="4331" t="s">
        <v>3076</v>
      </c>
      <c r="J9" s="4331" t="s">
        <v>3077</v>
      </c>
      <c r="K9" s="4331"/>
      <c r="L9" s="4331"/>
      <c r="M9" s="4331"/>
      <c r="N9" s="4331" t="s">
        <v>3078</v>
      </c>
      <c r="O9" s="4331"/>
      <c r="P9" s="4338"/>
    </row>
    <row r="10" spans="1:17" ht="11.25" customHeight="1">
      <c r="A10" s="4316"/>
      <c r="B10" s="4335"/>
      <c r="C10" s="4336"/>
      <c r="D10" s="4336"/>
      <c r="E10" s="4331" t="s">
        <v>3079</v>
      </c>
      <c r="F10" s="4331"/>
      <c r="G10" s="4331" t="s">
        <v>3080</v>
      </c>
      <c r="H10" s="4331" t="s">
        <v>3081</v>
      </c>
      <c r="I10" s="4331" t="s">
        <v>3082</v>
      </c>
      <c r="J10" s="4331" t="s">
        <v>3083</v>
      </c>
      <c r="K10" s="4331"/>
      <c r="L10" s="4331"/>
      <c r="M10" s="4331" t="s">
        <v>3084</v>
      </c>
      <c r="N10" s="4331" t="s">
        <v>3085</v>
      </c>
      <c r="O10" s="4331"/>
      <c r="P10" s="4338"/>
    </row>
    <row r="11" spans="1:17" ht="11.25" customHeight="1">
      <c r="A11" s="4316"/>
      <c r="B11" s="4335"/>
      <c r="C11" s="4336"/>
      <c r="D11" s="4336"/>
      <c r="E11" s="4331" t="s">
        <v>3086</v>
      </c>
      <c r="F11" s="4331" t="s">
        <v>3080</v>
      </c>
      <c r="G11" s="4331" t="s">
        <v>3087</v>
      </c>
      <c r="H11" s="4331" t="s">
        <v>3088</v>
      </c>
      <c r="I11" s="4331" t="s">
        <v>3089</v>
      </c>
      <c r="J11" s="4331" t="s">
        <v>3090</v>
      </c>
      <c r="K11" s="4331" t="s">
        <v>2424</v>
      </c>
      <c r="L11" s="4331" t="s">
        <v>3091</v>
      </c>
      <c r="M11" s="4331" t="s">
        <v>3079</v>
      </c>
      <c r="N11" s="4331" t="s">
        <v>3092</v>
      </c>
      <c r="O11" s="4331"/>
      <c r="P11" s="4338"/>
    </row>
    <row r="12" spans="1:17" ht="11.25" customHeight="1">
      <c r="A12" s="4316"/>
      <c r="B12" s="4339" t="s">
        <v>704</v>
      </c>
      <c r="C12" s="4331" t="s">
        <v>637</v>
      </c>
      <c r="D12" s="4336"/>
      <c r="E12" s="4331" t="s">
        <v>3093</v>
      </c>
      <c r="F12" s="4331" t="s">
        <v>3089</v>
      </c>
      <c r="G12" s="4331" t="s">
        <v>3094</v>
      </c>
      <c r="H12" s="4331" t="s">
        <v>3095</v>
      </c>
      <c r="I12" s="4331" t="s">
        <v>3096</v>
      </c>
      <c r="J12" s="4331" t="s">
        <v>3097</v>
      </c>
      <c r="K12" s="4331" t="s">
        <v>3098</v>
      </c>
      <c r="L12" s="4331" t="s">
        <v>3094</v>
      </c>
      <c r="M12" s="4331" t="s">
        <v>3086</v>
      </c>
      <c r="N12" s="4331" t="s">
        <v>3099</v>
      </c>
      <c r="O12" s="4331" t="s">
        <v>3091</v>
      </c>
      <c r="P12" s="4340" t="s">
        <v>704</v>
      </c>
    </row>
    <row r="13" spans="1:17" ht="11.25" customHeight="1">
      <c r="A13" s="4316"/>
      <c r="B13" s="4339" t="s">
        <v>750</v>
      </c>
      <c r="C13" s="4331" t="s">
        <v>638</v>
      </c>
      <c r="D13" s="4330" t="s">
        <v>3100</v>
      </c>
      <c r="E13" s="4331" t="s">
        <v>639</v>
      </c>
      <c r="F13" s="4331" t="s">
        <v>3101</v>
      </c>
      <c r="G13" s="4331" t="s">
        <v>3102</v>
      </c>
      <c r="H13" s="4331" t="s">
        <v>3103</v>
      </c>
      <c r="I13" s="4331" t="s">
        <v>3102</v>
      </c>
      <c r="J13" s="4331" t="s">
        <v>3104</v>
      </c>
      <c r="K13" s="4331" t="s">
        <v>3105</v>
      </c>
      <c r="L13" s="4331" t="s">
        <v>3102</v>
      </c>
      <c r="M13" s="4331" t="s">
        <v>3106</v>
      </c>
      <c r="N13" s="4331" t="s">
        <v>3107</v>
      </c>
      <c r="O13" s="4331" t="s">
        <v>3108</v>
      </c>
      <c r="P13" s="4340" t="s">
        <v>750</v>
      </c>
    </row>
    <row r="14" spans="1:17" ht="11.25" customHeight="1" thickBot="1">
      <c r="A14" s="4316"/>
      <c r="B14" s="4341"/>
      <c r="C14" s="4342"/>
      <c r="D14" s="4343" t="s">
        <v>756</v>
      </c>
      <c r="E14" s="4344" t="s">
        <v>757</v>
      </c>
      <c r="F14" s="4344" t="s">
        <v>640</v>
      </c>
      <c r="G14" s="4344" t="s">
        <v>641</v>
      </c>
      <c r="H14" s="4344" t="s">
        <v>642</v>
      </c>
      <c r="I14" s="4344" t="s">
        <v>643</v>
      </c>
      <c r="J14" s="4344" t="s">
        <v>644</v>
      </c>
      <c r="K14" s="4344" t="s">
        <v>645</v>
      </c>
      <c r="L14" s="4344" t="s">
        <v>646</v>
      </c>
      <c r="M14" s="4344" t="s">
        <v>647</v>
      </c>
      <c r="N14" s="4344" t="s">
        <v>648</v>
      </c>
      <c r="O14" s="4344" t="s">
        <v>649</v>
      </c>
      <c r="P14" s="4345"/>
    </row>
    <row r="15" spans="1:17" ht="11.25" customHeight="1">
      <c r="A15" s="4316"/>
      <c r="B15" s="4339"/>
      <c r="C15" s="4329"/>
      <c r="D15" s="4346" t="s">
        <v>3109</v>
      </c>
      <c r="E15" s="4347"/>
      <c r="F15" s="4348"/>
      <c r="G15" s="4348"/>
      <c r="H15" s="4348"/>
      <c r="I15" s="4348"/>
      <c r="J15" s="4348"/>
      <c r="K15" s="4348"/>
      <c r="L15" s="4348"/>
      <c r="M15" s="4348"/>
      <c r="N15" s="4349" t="s">
        <v>3110</v>
      </c>
      <c r="O15" s="4350"/>
      <c r="P15" s="4334"/>
    </row>
    <row r="16" spans="1:17" ht="11.65" customHeight="1">
      <c r="A16" s="4316"/>
      <c r="B16" s="4351">
        <v>1</v>
      </c>
      <c r="C16" s="4352"/>
      <c r="D16" s="4353" t="s">
        <v>3111</v>
      </c>
      <c r="E16" s="4354">
        <v>239</v>
      </c>
      <c r="F16" s="4355">
        <v>30</v>
      </c>
      <c r="G16" s="4356">
        <v>0</v>
      </c>
      <c r="H16" s="4355">
        <v>0</v>
      </c>
      <c r="I16" s="4357">
        <v>0</v>
      </c>
      <c r="J16" s="4357">
        <v>0</v>
      </c>
      <c r="K16" s="4357">
        <v>243</v>
      </c>
      <c r="L16" s="4357">
        <v>26</v>
      </c>
      <c r="M16" s="4357">
        <f t="shared" ref="M16:M26" si="0">L16+K16</f>
        <v>269</v>
      </c>
      <c r="N16" s="4357">
        <v>931000</v>
      </c>
      <c r="O16" s="4358">
        <v>0</v>
      </c>
      <c r="P16" s="4359">
        <v>1</v>
      </c>
    </row>
    <row r="17" spans="1:17" ht="11.65" customHeight="1">
      <c r="A17" s="4316"/>
      <c r="B17" s="4351">
        <v>2</v>
      </c>
      <c r="C17" s="4352"/>
      <c r="D17" s="4353" t="s">
        <v>3112</v>
      </c>
      <c r="E17" s="4354">
        <v>4</v>
      </c>
      <c r="F17" s="4355">
        <v>0</v>
      </c>
      <c r="G17" s="4356">
        <v>0</v>
      </c>
      <c r="H17" s="4355">
        <v>0</v>
      </c>
      <c r="I17" s="4357">
        <v>0</v>
      </c>
      <c r="J17" s="4357">
        <v>0</v>
      </c>
      <c r="K17" s="4355">
        <v>4</v>
      </c>
      <c r="L17" s="4355">
        <v>0</v>
      </c>
      <c r="M17" s="4355">
        <f t="shared" si="0"/>
        <v>4</v>
      </c>
      <c r="N17" s="4355">
        <v>9600</v>
      </c>
      <c r="O17" s="4358">
        <v>0</v>
      </c>
      <c r="P17" s="4359">
        <v>2</v>
      </c>
    </row>
    <row r="18" spans="1:17" ht="11.65" customHeight="1">
      <c r="A18" s="4316"/>
      <c r="B18" s="4351">
        <v>3</v>
      </c>
      <c r="C18" s="4352"/>
      <c r="D18" s="4353" t="s">
        <v>3113</v>
      </c>
      <c r="E18" s="4354">
        <v>164</v>
      </c>
      <c r="F18" s="4355">
        <v>0</v>
      </c>
      <c r="G18" s="4356">
        <v>0</v>
      </c>
      <c r="H18" s="4355">
        <v>0</v>
      </c>
      <c r="I18" s="4355">
        <v>0</v>
      </c>
      <c r="J18" s="4357">
        <v>1</v>
      </c>
      <c r="K18" s="4355">
        <v>163</v>
      </c>
      <c r="L18" s="4355">
        <v>0</v>
      </c>
      <c r="M18" s="4355">
        <f t="shared" si="0"/>
        <v>163</v>
      </c>
      <c r="N18" s="4355">
        <v>315600</v>
      </c>
      <c r="O18" s="4358">
        <v>0</v>
      </c>
      <c r="P18" s="4359">
        <v>3</v>
      </c>
    </row>
    <row r="19" spans="1:17" ht="11.65" customHeight="1">
      <c r="A19" s="4316"/>
      <c r="B19" s="4351">
        <v>4</v>
      </c>
      <c r="C19" s="4352"/>
      <c r="D19" s="4353" t="s">
        <v>3114</v>
      </c>
      <c r="E19" s="4354">
        <v>23</v>
      </c>
      <c r="F19" s="4355">
        <v>0</v>
      </c>
      <c r="G19" s="4356">
        <v>0</v>
      </c>
      <c r="H19" s="4355">
        <v>0</v>
      </c>
      <c r="I19" s="4355">
        <v>0</v>
      </c>
      <c r="J19" s="4357">
        <v>12</v>
      </c>
      <c r="K19" s="2481">
        <v>11</v>
      </c>
      <c r="L19" s="4355">
        <v>0</v>
      </c>
      <c r="M19" s="4355">
        <f t="shared" si="0"/>
        <v>11</v>
      </c>
      <c r="N19" s="4355">
        <v>14500</v>
      </c>
      <c r="O19" s="4358">
        <v>0</v>
      </c>
      <c r="P19" s="4359">
        <v>4</v>
      </c>
    </row>
    <row r="20" spans="1:17" ht="11.65" customHeight="1">
      <c r="A20" s="4316"/>
      <c r="B20" s="4351">
        <v>5</v>
      </c>
      <c r="C20" s="4360" t="s">
        <v>3115</v>
      </c>
      <c r="D20" s="4353" t="s">
        <v>3116</v>
      </c>
      <c r="E20" s="4354">
        <f t="shared" ref="E20:L20" si="1">SUM(E16:E19)</f>
        <v>430</v>
      </c>
      <c r="F20" s="4355">
        <f t="shared" si="1"/>
        <v>30</v>
      </c>
      <c r="G20" s="4356">
        <f t="shared" si="1"/>
        <v>0</v>
      </c>
      <c r="H20" s="4355">
        <f t="shared" si="1"/>
        <v>0</v>
      </c>
      <c r="I20" s="4357">
        <f t="shared" si="1"/>
        <v>0</v>
      </c>
      <c r="J20" s="4357">
        <f t="shared" si="1"/>
        <v>13</v>
      </c>
      <c r="K20" s="4361">
        <f>SUM(K16:K19)</f>
        <v>421</v>
      </c>
      <c r="L20" s="4357">
        <f t="shared" si="1"/>
        <v>26</v>
      </c>
      <c r="M20" s="4361">
        <f t="shared" si="0"/>
        <v>447</v>
      </c>
      <c r="N20" s="4357">
        <f>SUM(N16:N19)</f>
        <v>1270700</v>
      </c>
      <c r="O20" s="4358">
        <f>SUM(O16:O19)</f>
        <v>0</v>
      </c>
      <c r="P20" s="4359">
        <v>5</v>
      </c>
    </row>
    <row r="21" spans="1:17" ht="11.65" customHeight="1">
      <c r="A21" s="4316"/>
      <c r="B21" s="4351">
        <v>6</v>
      </c>
      <c r="C21" s="4360" t="s">
        <v>3115</v>
      </c>
      <c r="D21" s="4353" t="s">
        <v>3117</v>
      </c>
      <c r="E21" s="4354">
        <v>0</v>
      </c>
      <c r="F21" s="4355">
        <v>0</v>
      </c>
      <c r="G21" s="4355">
        <v>0</v>
      </c>
      <c r="H21" s="4355">
        <v>0</v>
      </c>
      <c r="I21" s="4362">
        <v>0</v>
      </c>
      <c r="J21" s="4362">
        <v>0</v>
      </c>
      <c r="K21" s="4362">
        <v>0</v>
      </c>
      <c r="L21" s="4362">
        <v>0</v>
      </c>
      <c r="M21" s="4362">
        <f t="shared" si="0"/>
        <v>0</v>
      </c>
      <c r="N21" s="4362">
        <v>0</v>
      </c>
      <c r="O21" s="4358">
        <v>0</v>
      </c>
      <c r="P21" s="4359">
        <v>6</v>
      </c>
    </row>
    <row r="22" spans="1:17" ht="11.65" customHeight="1">
      <c r="A22" s="4316"/>
      <c r="B22" s="4351">
        <v>7</v>
      </c>
      <c r="C22" s="4360" t="s">
        <v>3115</v>
      </c>
      <c r="D22" s="4353" t="s">
        <v>3118</v>
      </c>
      <c r="E22" s="4354">
        <v>0</v>
      </c>
      <c r="F22" s="4355">
        <v>0</v>
      </c>
      <c r="G22" s="4355">
        <v>0</v>
      </c>
      <c r="H22" s="4355">
        <v>0</v>
      </c>
      <c r="I22" s="4362">
        <v>0</v>
      </c>
      <c r="J22" s="4362">
        <v>0</v>
      </c>
      <c r="K22" s="4362">
        <v>0</v>
      </c>
      <c r="L22" s="4362">
        <v>0</v>
      </c>
      <c r="M22" s="4362">
        <f t="shared" si="0"/>
        <v>0</v>
      </c>
      <c r="N22" s="4362">
        <v>0</v>
      </c>
      <c r="O22" s="4358">
        <v>0</v>
      </c>
      <c r="P22" s="4359">
        <v>7</v>
      </c>
    </row>
    <row r="23" spans="1:17" ht="11.65" customHeight="1">
      <c r="A23" s="4316"/>
      <c r="B23" s="4351">
        <v>8</v>
      </c>
      <c r="C23" s="4360" t="s">
        <v>3115</v>
      </c>
      <c r="D23" s="4353" t="s">
        <v>3119</v>
      </c>
      <c r="E23" s="4354">
        <f>SUM(E20:E22)</f>
        <v>430</v>
      </c>
      <c r="F23" s="4355">
        <f t="shared" ref="F23:L23" si="2">SUM(F20:F22)</f>
        <v>30</v>
      </c>
      <c r="G23" s="4355">
        <f t="shared" si="2"/>
        <v>0</v>
      </c>
      <c r="H23" s="4355">
        <f t="shared" si="2"/>
        <v>0</v>
      </c>
      <c r="I23" s="4357">
        <f t="shared" si="2"/>
        <v>0</v>
      </c>
      <c r="J23" s="4357">
        <f t="shared" si="2"/>
        <v>13</v>
      </c>
      <c r="K23" s="4361">
        <f>SUM(K20:K22)</f>
        <v>421</v>
      </c>
      <c r="L23" s="4357">
        <f t="shared" si="2"/>
        <v>26</v>
      </c>
      <c r="M23" s="4361">
        <f t="shared" si="0"/>
        <v>447</v>
      </c>
      <c r="N23" s="4357">
        <f>SUM(N20:N22)</f>
        <v>1270700</v>
      </c>
      <c r="O23" s="4358">
        <f>SUM(O20:O22)</f>
        <v>0</v>
      </c>
      <c r="P23" s="4359">
        <v>8</v>
      </c>
    </row>
    <row r="24" spans="1:17" ht="11.65" customHeight="1">
      <c r="A24" s="4316"/>
      <c r="B24" s="4351">
        <v>9</v>
      </c>
      <c r="C24" s="4360" t="s">
        <v>3115</v>
      </c>
      <c r="D24" s="4353" t="s">
        <v>3120</v>
      </c>
      <c r="E24" s="4354">
        <v>0</v>
      </c>
      <c r="F24" s="4355">
        <v>0</v>
      </c>
      <c r="G24" s="4355">
        <v>0</v>
      </c>
      <c r="H24" s="4355">
        <v>0</v>
      </c>
      <c r="I24" s="4355">
        <v>0</v>
      </c>
      <c r="J24" s="2481">
        <v>0</v>
      </c>
      <c r="K24" s="4355">
        <v>0</v>
      </c>
      <c r="L24" s="4355">
        <v>0</v>
      </c>
      <c r="M24" s="4355">
        <f t="shared" si="0"/>
        <v>0</v>
      </c>
      <c r="N24" s="4363" t="s">
        <v>621</v>
      </c>
      <c r="O24" s="4358">
        <v>0</v>
      </c>
      <c r="P24" s="4359">
        <v>9</v>
      </c>
    </row>
    <row r="25" spans="1:17" ht="11.65" customHeight="1">
      <c r="A25" s="4316"/>
      <c r="B25" s="4339"/>
      <c r="C25" s="4329"/>
      <c r="D25" s="4316" t="s">
        <v>3121</v>
      </c>
      <c r="E25" s="4364"/>
      <c r="F25" s="4365"/>
      <c r="G25" s="4365"/>
      <c r="H25" s="4365"/>
      <c r="I25" s="4366"/>
      <c r="J25" s="4366"/>
      <c r="K25" s="4366"/>
      <c r="L25" s="4366"/>
      <c r="M25" s="4366">
        <f t="shared" si="0"/>
        <v>0</v>
      </c>
      <c r="N25" s="4366"/>
      <c r="O25" s="4367"/>
      <c r="P25" s="4368"/>
    </row>
    <row r="26" spans="1:17" ht="11.65" customHeight="1" thickBot="1">
      <c r="A26" s="4316"/>
      <c r="B26" s="4351">
        <v>10</v>
      </c>
      <c r="C26" s="4360" t="s">
        <v>3115</v>
      </c>
      <c r="D26" s="4353" t="s">
        <v>3122</v>
      </c>
      <c r="E26" s="4369">
        <f t="shared" ref="E26:L26" si="3">SUM(E23:E25)</f>
        <v>430</v>
      </c>
      <c r="F26" s="4370">
        <f t="shared" si="3"/>
        <v>30</v>
      </c>
      <c r="G26" s="4370">
        <f t="shared" si="3"/>
        <v>0</v>
      </c>
      <c r="H26" s="4370">
        <f t="shared" si="3"/>
        <v>0</v>
      </c>
      <c r="I26" s="4371">
        <f t="shared" si="3"/>
        <v>0</v>
      </c>
      <c r="J26" s="4371">
        <f t="shared" si="3"/>
        <v>13</v>
      </c>
      <c r="K26" s="4372">
        <f t="shared" si="3"/>
        <v>421</v>
      </c>
      <c r="L26" s="4371">
        <f t="shared" si="3"/>
        <v>26</v>
      </c>
      <c r="M26" s="4372">
        <f t="shared" si="0"/>
        <v>447</v>
      </c>
      <c r="N26" s="4373" t="s">
        <v>621</v>
      </c>
      <c r="O26" s="4374">
        <f>SUM(O23:O25)</f>
        <v>0</v>
      </c>
      <c r="P26" s="4359">
        <v>10</v>
      </c>
    </row>
    <row r="27" spans="1:17" ht="15" customHeight="1">
      <c r="A27" s="4316"/>
      <c r="B27" s="4375"/>
      <c r="C27" s="4316"/>
      <c r="D27" s="4316"/>
      <c r="E27" s="4316"/>
      <c r="F27" s="4316"/>
      <c r="G27" s="4316"/>
      <c r="H27" s="4316"/>
      <c r="I27" s="4316"/>
      <c r="J27" s="4316"/>
      <c r="K27" s="4316"/>
      <c r="L27" s="4316"/>
      <c r="M27" s="4316"/>
      <c r="N27" s="4316"/>
      <c r="O27" s="4316"/>
      <c r="P27" s="4334"/>
    </row>
    <row r="28" spans="1:17" s="4380" customFormat="1" ht="22.5" customHeight="1">
      <c r="A28" s="4376"/>
      <c r="B28" s="4377" t="s">
        <v>3123</v>
      </c>
      <c r="C28" s="4378"/>
      <c r="D28" s="4378"/>
      <c r="E28" s="4378"/>
      <c r="F28" s="4378"/>
      <c r="G28" s="4378"/>
      <c r="H28" s="4378"/>
      <c r="I28" s="4378"/>
      <c r="J28" s="4378"/>
      <c r="K28" s="4378"/>
      <c r="L28" s="4378"/>
      <c r="M28" s="4378"/>
      <c r="N28" s="4378"/>
      <c r="O28" s="4378"/>
      <c r="P28" s="4379"/>
    </row>
    <row r="29" spans="1:17" ht="11.25" customHeight="1">
      <c r="A29" s="4316"/>
      <c r="B29" s="4339"/>
      <c r="C29" s="4329"/>
      <c r="D29" s="4329"/>
      <c r="E29" s="4329"/>
      <c r="F29" s="4329"/>
      <c r="G29" s="4329"/>
      <c r="H29" s="4316"/>
      <c r="I29" s="4381"/>
      <c r="J29" s="4382" t="s">
        <v>3124</v>
      </c>
      <c r="K29" s="4383"/>
      <c r="L29" s="4383"/>
      <c r="M29" s="4383"/>
      <c r="N29" s="4383"/>
      <c r="O29" s="4384"/>
      <c r="P29" s="4334"/>
      <c r="Q29" s="4385" t="s">
        <v>2894</v>
      </c>
    </row>
    <row r="30" spans="1:17" ht="11.25" customHeight="1">
      <c r="A30" s="4316"/>
      <c r="B30" s="4328"/>
      <c r="C30" s="4329"/>
      <c r="D30" s="4329"/>
      <c r="E30" s="4331"/>
      <c r="F30" s="4331" t="s">
        <v>3125</v>
      </c>
      <c r="G30" s="4331" t="s">
        <v>3125</v>
      </c>
      <c r="H30" s="4331" t="s">
        <v>3125</v>
      </c>
      <c r="I30" s="4331" t="s">
        <v>3125</v>
      </c>
      <c r="J30" s="4329"/>
      <c r="K30" s="4329"/>
      <c r="L30" s="4329"/>
      <c r="M30" s="4329"/>
      <c r="N30" s="4329"/>
      <c r="O30" s="4329"/>
      <c r="P30" s="4334"/>
      <c r="Q30" s="4385"/>
    </row>
    <row r="31" spans="1:17" ht="11.25" customHeight="1">
      <c r="A31" s="4316"/>
      <c r="B31" s="4328"/>
      <c r="C31" s="4329"/>
      <c r="D31" s="4329"/>
      <c r="E31" s="4331"/>
      <c r="F31" s="4331" t="s">
        <v>3126</v>
      </c>
      <c r="G31" s="4331" t="s">
        <v>3127</v>
      </c>
      <c r="H31" s="4331" t="s">
        <v>3128</v>
      </c>
      <c r="I31" s="4331" t="s">
        <v>3129</v>
      </c>
      <c r="J31" s="4329"/>
      <c r="K31" s="4331"/>
      <c r="L31" s="4331"/>
      <c r="M31" s="4331"/>
      <c r="N31" s="4331"/>
      <c r="O31" s="4331"/>
      <c r="P31" s="4338"/>
      <c r="Q31" s="4385"/>
    </row>
    <row r="32" spans="1:17" ht="11.25" customHeight="1">
      <c r="A32" s="4316"/>
      <c r="B32" s="4339" t="s">
        <v>704</v>
      </c>
      <c r="C32" s="4331" t="s">
        <v>637</v>
      </c>
      <c r="D32" s="4336"/>
      <c r="E32" s="4331" t="s">
        <v>3130</v>
      </c>
      <c r="F32" s="4386" t="s">
        <v>3098</v>
      </c>
      <c r="G32" s="4331" t="s">
        <v>3098</v>
      </c>
      <c r="H32" s="4331" t="s">
        <v>3098</v>
      </c>
      <c r="I32" s="4331" t="s">
        <v>3098</v>
      </c>
      <c r="J32" s="4331"/>
      <c r="K32" s="4331"/>
      <c r="L32" s="4331"/>
      <c r="M32" s="4331"/>
      <c r="N32" s="4331"/>
      <c r="O32" s="4331"/>
      <c r="P32" s="4340" t="s">
        <v>704</v>
      </c>
      <c r="Q32" s="4385"/>
    </row>
    <row r="33" spans="1:17" ht="11.25" customHeight="1">
      <c r="A33" s="4316"/>
      <c r="B33" s="4339" t="s">
        <v>750</v>
      </c>
      <c r="C33" s="4331" t="s">
        <v>638</v>
      </c>
      <c r="D33" s="4330" t="s">
        <v>3100</v>
      </c>
      <c r="E33" s="4331" t="s">
        <v>3126</v>
      </c>
      <c r="F33" s="4387" t="s">
        <v>3131</v>
      </c>
      <c r="G33" s="4388" t="s">
        <v>3132</v>
      </c>
      <c r="H33" s="4388" t="s">
        <v>3133</v>
      </c>
      <c r="I33" s="4331" t="s">
        <v>3134</v>
      </c>
      <c r="J33" s="4331">
        <v>2010</v>
      </c>
      <c r="K33" s="4331">
        <v>2011</v>
      </c>
      <c r="L33" s="4331">
        <v>2012</v>
      </c>
      <c r="M33" s="4389">
        <v>2013</v>
      </c>
      <c r="N33" s="4331">
        <v>2014</v>
      </c>
      <c r="O33" s="4331" t="s">
        <v>650</v>
      </c>
      <c r="P33" s="4340" t="s">
        <v>750</v>
      </c>
      <c r="Q33" s="4385"/>
    </row>
    <row r="34" spans="1:17" ht="11.25" customHeight="1" thickBot="1">
      <c r="A34" s="4316"/>
      <c r="B34" s="4341"/>
      <c r="C34" s="4342"/>
      <c r="D34" s="4343" t="s">
        <v>756</v>
      </c>
      <c r="E34" s="4344" t="s">
        <v>757</v>
      </c>
      <c r="F34" s="4344" t="s">
        <v>640</v>
      </c>
      <c r="G34" s="4344" t="s">
        <v>641</v>
      </c>
      <c r="H34" s="4344" t="s">
        <v>642</v>
      </c>
      <c r="I34" s="4344" t="s">
        <v>643</v>
      </c>
      <c r="J34" s="4344" t="s">
        <v>644</v>
      </c>
      <c r="K34" s="4390" t="s">
        <v>645</v>
      </c>
      <c r="L34" s="4390" t="s">
        <v>646</v>
      </c>
      <c r="M34" s="4391" t="s">
        <v>647</v>
      </c>
      <c r="N34" s="4390" t="s">
        <v>648</v>
      </c>
      <c r="O34" s="4344" t="s">
        <v>649</v>
      </c>
      <c r="P34" s="4345"/>
      <c r="Q34" s="4385"/>
    </row>
    <row r="35" spans="1:17" ht="11.65" customHeight="1">
      <c r="A35" s="4316"/>
      <c r="B35" s="4351">
        <v>11</v>
      </c>
      <c r="C35" s="4360" t="s">
        <v>3115</v>
      </c>
      <c r="D35" s="4353" t="s">
        <v>3135</v>
      </c>
      <c r="E35" s="4392">
        <v>291</v>
      </c>
      <c r="F35" s="4393">
        <v>12</v>
      </c>
      <c r="G35" s="4393">
        <v>81</v>
      </c>
      <c r="H35" s="4393">
        <v>33</v>
      </c>
      <c r="I35" s="4393">
        <v>0</v>
      </c>
      <c r="J35" s="4393">
        <v>0</v>
      </c>
      <c r="K35" s="4393">
        <v>0</v>
      </c>
      <c r="L35" s="4393">
        <v>0</v>
      </c>
      <c r="M35" s="4393">
        <v>30</v>
      </c>
      <c r="N35" s="4393">
        <v>0</v>
      </c>
      <c r="O35" s="4394">
        <f>SUM(E35:N35)</f>
        <v>447</v>
      </c>
      <c r="P35" s="4395">
        <v>11</v>
      </c>
      <c r="Q35" s="4385"/>
    </row>
    <row r="36" spans="1:17" ht="11.65" customHeight="1">
      <c r="A36" s="4316"/>
      <c r="B36" s="4351">
        <v>12</v>
      </c>
      <c r="C36" s="4360" t="s">
        <v>3115</v>
      </c>
      <c r="D36" s="4353" t="s">
        <v>3136</v>
      </c>
      <c r="E36" s="4396">
        <v>0</v>
      </c>
      <c r="F36" s="4397">
        <v>0</v>
      </c>
      <c r="G36" s="4397">
        <v>0</v>
      </c>
      <c r="H36" s="4397">
        <v>0</v>
      </c>
      <c r="I36" s="4397">
        <v>0</v>
      </c>
      <c r="J36" s="4397">
        <v>0</v>
      </c>
      <c r="K36" s="4397">
        <v>0</v>
      </c>
      <c r="L36" s="4397">
        <v>0</v>
      </c>
      <c r="M36" s="4397">
        <v>0</v>
      </c>
      <c r="N36" s="4397">
        <v>0</v>
      </c>
      <c r="O36" s="4398">
        <f>SUM(E36:N36)</f>
        <v>0</v>
      </c>
      <c r="P36" s="4395">
        <v>12</v>
      </c>
      <c r="Q36" s="4385"/>
    </row>
    <row r="37" spans="1:17" ht="11.65" customHeight="1">
      <c r="A37" s="4316"/>
      <c r="B37" s="4351">
        <v>13</v>
      </c>
      <c r="C37" s="4360" t="s">
        <v>3115</v>
      </c>
      <c r="D37" s="4353" t="s">
        <v>3118</v>
      </c>
      <c r="E37" s="4396">
        <v>0</v>
      </c>
      <c r="F37" s="4397">
        <v>0</v>
      </c>
      <c r="G37" s="4397">
        <v>0</v>
      </c>
      <c r="H37" s="4397">
        <v>0</v>
      </c>
      <c r="I37" s="4397">
        <v>0</v>
      </c>
      <c r="J37" s="4397">
        <v>0</v>
      </c>
      <c r="K37" s="4397">
        <v>0</v>
      </c>
      <c r="L37" s="4397">
        <v>0</v>
      </c>
      <c r="M37" s="4397">
        <v>0</v>
      </c>
      <c r="N37" s="4397">
        <v>0</v>
      </c>
      <c r="O37" s="4398">
        <f>SUM(E37:N37)</f>
        <v>0</v>
      </c>
      <c r="P37" s="4395">
        <v>13</v>
      </c>
      <c r="Q37" s="4385"/>
    </row>
    <row r="38" spans="1:17" ht="11.65" customHeight="1">
      <c r="A38" s="4316"/>
      <c r="B38" s="4351">
        <v>14</v>
      </c>
      <c r="C38" s="4360" t="s">
        <v>3115</v>
      </c>
      <c r="D38" s="4353" t="s">
        <v>3137</v>
      </c>
      <c r="E38" s="4396">
        <f>SUM(E35:E37)</f>
        <v>291</v>
      </c>
      <c r="F38" s="974">
        <f t="shared" ref="F38:O38" si="4">SUM(F35:F37)</f>
        <v>12</v>
      </c>
      <c r="G38" s="974">
        <f t="shared" si="4"/>
        <v>81</v>
      </c>
      <c r="H38" s="4397">
        <f t="shared" si="4"/>
        <v>33</v>
      </c>
      <c r="I38" s="4397">
        <f t="shared" si="4"/>
        <v>0</v>
      </c>
      <c r="J38" s="4397">
        <f t="shared" si="4"/>
        <v>0</v>
      </c>
      <c r="K38" s="4397">
        <f t="shared" si="4"/>
        <v>0</v>
      </c>
      <c r="L38" s="4397">
        <f t="shared" si="4"/>
        <v>0</v>
      </c>
      <c r="M38" s="4397">
        <f t="shared" si="4"/>
        <v>30</v>
      </c>
      <c r="N38" s="4397">
        <f t="shared" si="4"/>
        <v>0</v>
      </c>
      <c r="O38" s="4399">
        <f t="shared" si="4"/>
        <v>447</v>
      </c>
      <c r="P38" s="4395">
        <v>14</v>
      </c>
      <c r="Q38" s="4385"/>
    </row>
    <row r="39" spans="1:17" ht="11.65" customHeight="1">
      <c r="A39" s="4316"/>
      <c r="B39" s="4351">
        <v>15</v>
      </c>
      <c r="C39" s="4360" t="s">
        <v>3115</v>
      </c>
      <c r="D39" s="4353" t="s">
        <v>3120</v>
      </c>
      <c r="E39" s="4396">
        <v>0</v>
      </c>
      <c r="F39" s="4396">
        <v>0</v>
      </c>
      <c r="G39" s="4400">
        <v>0</v>
      </c>
      <c r="H39" s="4400">
        <v>0</v>
      </c>
      <c r="I39" s="4397">
        <v>0</v>
      </c>
      <c r="J39" s="4397">
        <v>0</v>
      </c>
      <c r="K39" s="4397">
        <v>0</v>
      </c>
      <c r="L39" s="4397">
        <v>0</v>
      </c>
      <c r="M39" s="4397">
        <v>0</v>
      </c>
      <c r="N39" s="4397">
        <v>0</v>
      </c>
      <c r="O39" s="4398">
        <f>SUM(E39:N39)</f>
        <v>0</v>
      </c>
      <c r="P39" s="4395">
        <v>15</v>
      </c>
      <c r="Q39" s="4385"/>
    </row>
    <row r="40" spans="1:17" ht="11.65" customHeight="1">
      <c r="A40" s="4316"/>
      <c r="B40" s="4339"/>
      <c r="C40" s="4401"/>
      <c r="D40" s="4316" t="s">
        <v>3121</v>
      </c>
      <c r="E40" s="4402"/>
      <c r="F40" s="4403"/>
      <c r="G40" s="4403"/>
      <c r="H40" s="4403"/>
      <c r="I40" s="4403"/>
      <c r="J40" s="4403"/>
      <c r="K40" s="4403"/>
      <c r="L40" s="4403"/>
      <c r="M40" s="4403"/>
      <c r="N40" s="4403"/>
      <c r="O40" s="4404"/>
      <c r="P40" s="4340"/>
      <c r="Q40" s="4385"/>
    </row>
    <row r="41" spans="1:17" ht="11.65" customHeight="1" thickBot="1">
      <c r="A41" s="4316"/>
      <c r="B41" s="4351">
        <v>16</v>
      </c>
      <c r="C41" s="4405" t="s">
        <v>3115</v>
      </c>
      <c r="D41" s="4353" t="s">
        <v>3138</v>
      </c>
      <c r="E41" s="4369">
        <f t="shared" ref="E41:O41" si="5">SUM(E38:E40)</f>
        <v>291</v>
      </c>
      <c r="F41" s="4370">
        <f t="shared" si="5"/>
        <v>12</v>
      </c>
      <c r="G41" s="4370">
        <f t="shared" si="5"/>
        <v>81</v>
      </c>
      <c r="H41" s="4406">
        <f t="shared" si="5"/>
        <v>33</v>
      </c>
      <c r="I41" s="4406">
        <f t="shared" si="5"/>
        <v>0</v>
      </c>
      <c r="J41" s="4406">
        <f t="shared" si="5"/>
        <v>0</v>
      </c>
      <c r="K41" s="4406">
        <f t="shared" si="5"/>
        <v>0</v>
      </c>
      <c r="L41" s="4406">
        <f t="shared" si="5"/>
        <v>0</v>
      </c>
      <c r="M41" s="4406">
        <f t="shared" si="5"/>
        <v>30</v>
      </c>
      <c r="N41" s="4406">
        <f t="shared" si="5"/>
        <v>0</v>
      </c>
      <c r="O41" s="4407">
        <f t="shared" si="5"/>
        <v>447</v>
      </c>
      <c r="P41" s="4408">
        <v>16</v>
      </c>
      <c r="Q41" s="4385"/>
    </row>
    <row r="42" spans="1:17" ht="11.25" customHeight="1">
      <c r="A42" s="4316"/>
      <c r="B42" s="4339"/>
      <c r="C42" s="4409"/>
      <c r="D42" s="4316"/>
      <c r="E42" s="4410"/>
      <c r="F42" s="4410"/>
      <c r="G42" s="4410"/>
      <c r="H42" s="4410"/>
      <c r="I42" s="4410"/>
      <c r="J42" s="4411"/>
      <c r="K42" s="4411"/>
      <c r="L42" s="4411"/>
      <c r="M42" s="4411"/>
      <c r="N42" s="4412"/>
      <c r="O42" s="4410"/>
      <c r="P42" s="4368"/>
      <c r="Q42" s="4385"/>
    </row>
    <row r="43" spans="1:17" ht="11.25" customHeight="1">
      <c r="A43" s="4316"/>
      <c r="B43" s="4339"/>
      <c r="C43" s="4409"/>
      <c r="D43" s="4316"/>
      <c r="E43" s="4410"/>
      <c r="F43" s="4410"/>
      <c r="G43" s="4410"/>
      <c r="H43" s="4410"/>
      <c r="I43" s="4410"/>
      <c r="J43" s="4411"/>
      <c r="K43" s="4411"/>
      <c r="L43" s="4411"/>
      <c r="M43" s="4411"/>
      <c r="N43" s="4412"/>
      <c r="O43" s="4410"/>
      <c r="P43" s="4368"/>
      <c r="Q43" s="4385"/>
    </row>
    <row r="44" spans="1:17" ht="11.25" customHeight="1">
      <c r="A44" s="4316"/>
      <c r="B44" s="4339"/>
      <c r="C44" s="4409"/>
      <c r="D44" s="4316"/>
      <c r="E44" s="4410"/>
      <c r="F44" s="4410"/>
      <c r="G44" s="4410"/>
      <c r="H44" s="4410"/>
      <c r="I44" s="4410"/>
      <c r="J44" s="4411"/>
      <c r="K44" s="4411"/>
      <c r="L44" s="4411"/>
      <c r="M44" s="4411"/>
      <c r="N44" s="4412"/>
      <c r="O44" s="4410"/>
      <c r="P44" s="4368"/>
      <c r="Q44" s="4385"/>
    </row>
    <row r="45" spans="1:17" ht="11.25" customHeight="1">
      <c r="A45" s="4316"/>
      <c r="B45" s="4339"/>
      <c r="C45" s="4409"/>
      <c r="D45" s="4316"/>
      <c r="E45" s="4410"/>
      <c r="F45" s="4410"/>
      <c r="G45" s="4410"/>
      <c r="H45" s="4410"/>
      <c r="I45" s="4410"/>
      <c r="J45" s="4411"/>
      <c r="K45" s="4411"/>
      <c r="L45" s="4411"/>
      <c r="M45" s="4411"/>
      <c r="N45" s="4412"/>
      <c r="O45" s="4410"/>
      <c r="P45" s="4368"/>
      <c r="Q45" s="4385"/>
    </row>
    <row r="46" spans="1:17" ht="11.25" customHeight="1">
      <c r="A46" s="4316"/>
      <c r="B46" s="4339"/>
      <c r="C46" s="4409"/>
      <c r="D46" s="4316"/>
      <c r="E46" s="4410"/>
      <c r="F46" s="4410"/>
      <c r="G46" s="4410"/>
      <c r="H46" s="4410"/>
      <c r="I46" s="4410"/>
      <c r="J46" s="4411"/>
      <c r="K46" s="4411"/>
      <c r="L46" s="4411"/>
      <c r="M46" s="4411"/>
      <c r="N46" s="4412"/>
      <c r="O46" s="4410"/>
      <c r="P46" s="4368"/>
      <c r="Q46" s="4385"/>
    </row>
    <row r="47" spans="1:17" ht="11.25" customHeight="1" thickBot="1">
      <c r="A47" s="4316"/>
      <c r="B47" s="4413"/>
      <c r="C47" s="4414"/>
      <c r="D47" s="4415"/>
      <c r="E47" s="4415"/>
      <c r="F47" s="4415"/>
      <c r="G47" s="4415"/>
      <c r="H47" s="4415"/>
      <c r="I47" s="4415"/>
      <c r="J47" s="4415"/>
      <c r="K47" s="4415"/>
      <c r="L47" s="4415"/>
      <c r="M47" s="4415"/>
      <c r="N47" s="4415"/>
      <c r="O47" s="4415"/>
      <c r="P47" s="4416"/>
      <c r="Q47" s="4385"/>
    </row>
    <row r="48" spans="1: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sheetData>
  <mergeCells count="2">
    <mergeCell ref="J29:O29"/>
    <mergeCell ref="Q29:Q47"/>
  </mergeCells>
  <printOptions horizontalCentered="1" verticalCentered="1"/>
  <pageMargins left="0.2" right="0.5" top="0.5" bottom="0.5" header="0" footer="0"/>
  <pageSetup scale="91" orientation="landscape" horizontalDpi="4294967293" verticalDpi="300" r:id="rId1"/>
  <headerFooter alignWithMargins="0"/>
  <drawing r:id="rId2"/>
</worksheet>
</file>

<file path=xl/worksheets/sheet85.xml><?xml version="1.0" encoding="utf-8"?>
<worksheet xmlns="http://schemas.openxmlformats.org/spreadsheetml/2006/main" xmlns:r="http://schemas.openxmlformats.org/officeDocument/2006/relationships">
  <sheetPr>
    <tabColor rgb="FF92D050"/>
    <pageSetUpPr fitToPage="1"/>
  </sheetPr>
  <dimension ref="A1:Q57"/>
  <sheetViews>
    <sheetView showGridLines="0" showZeros="0" zoomScaleNormal="100" workbookViewId="0"/>
  </sheetViews>
  <sheetFormatPr defaultColWidth="9.1796875" defaultRowHeight="10.5"/>
  <cols>
    <col min="1" max="1" width="3.7265625" style="4443" customWidth="1"/>
    <col min="2" max="3" width="4.81640625" style="4443" customWidth="1"/>
    <col min="4" max="4" width="22.26953125" style="4443" customWidth="1"/>
    <col min="5" max="8" width="8.7265625" style="4443" customWidth="1"/>
    <col min="9" max="9" width="11.54296875" style="4443" customWidth="1"/>
    <col min="10" max="10" width="11.54296875" style="4443" bestFit="1" customWidth="1"/>
    <col min="11" max="14" width="8.7265625" style="4443" customWidth="1"/>
    <col min="15" max="15" width="8.1796875" style="4443" customWidth="1"/>
    <col min="16" max="16" width="4.81640625" style="4443" customWidth="1"/>
    <col min="17" max="17" width="3.453125" style="4443" customWidth="1"/>
    <col min="18" max="16384" width="9.1796875" style="4443"/>
  </cols>
  <sheetData>
    <row r="1" spans="2:17" s="4421" customFormat="1" ht="15.75" customHeight="1">
      <c r="B1" s="4417" t="s">
        <v>3139</v>
      </c>
      <c r="C1" s="4418"/>
      <c r="D1" s="4418"/>
      <c r="E1" s="4418"/>
      <c r="F1" s="4418"/>
      <c r="G1" s="4418"/>
      <c r="H1" s="4418"/>
      <c r="I1" s="4418"/>
      <c r="J1" s="4418"/>
      <c r="K1" s="4418"/>
      <c r="L1" s="4418"/>
      <c r="M1" s="4418"/>
      <c r="N1" s="4418"/>
      <c r="O1" s="4418"/>
      <c r="P1" s="4419"/>
      <c r="Q1" s="4420" t="s">
        <v>2894</v>
      </c>
    </row>
    <row r="2" spans="2:17" s="4421" customFormat="1" ht="15.75" customHeight="1">
      <c r="B2" s="4422" t="s">
        <v>3140</v>
      </c>
      <c r="C2" s="4423"/>
      <c r="D2" s="4423"/>
      <c r="E2" s="4423"/>
      <c r="F2" s="4423"/>
      <c r="G2" s="4423"/>
      <c r="H2" s="4423"/>
      <c r="I2" s="4423"/>
      <c r="J2" s="4423"/>
      <c r="K2" s="4423"/>
      <c r="L2" s="4423"/>
      <c r="M2" s="4423"/>
      <c r="N2" s="4423"/>
      <c r="O2" s="4423"/>
      <c r="P2" s="4424"/>
      <c r="Q2" s="4420"/>
    </row>
    <row r="3" spans="2:17" s="4421" customFormat="1" ht="11.25" customHeight="1">
      <c r="B3" s="4425"/>
      <c r="C3" s="4426"/>
      <c r="D3" s="4426"/>
      <c r="E3" s="4426"/>
      <c r="F3" s="4426"/>
      <c r="G3" s="4426"/>
      <c r="H3" s="4426"/>
      <c r="I3" s="4426"/>
      <c r="J3" s="4426"/>
      <c r="K3" s="4426"/>
      <c r="L3" s="4426"/>
      <c r="M3" s="4426"/>
      <c r="N3" s="4426"/>
      <c r="O3" s="4426"/>
      <c r="P3" s="4427"/>
      <c r="Q3" s="4420"/>
    </row>
    <row r="4" spans="2:17" s="4421" customFormat="1" ht="11.25" customHeight="1">
      <c r="B4" s="4428"/>
      <c r="C4" s="4429"/>
      <c r="D4" s="4429"/>
      <c r="E4" s="4429"/>
      <c r="F4" s="4430" t="s">
        <v>3063</v>
      </c>
      <c r="G4" s="4423"/>
      <c r="H4" s="4423"/>
      <c r="I4" s="4431"/>
      <c r="J4" s="4432"/>
      <c r="K4" s="4433" t="s">
        <v>3064</v>
      </c>
      <c r="L4" s="4426"/>
      <c r="M4" s="4434"/>
      <c r="N4" s="4434"/>
      <c r="O4" s="4435"/>
      <c r="P4" s="4436"/>
      <c r="Q4" s="4420"/>
    </row>
    <row r="5" spans="2:17" s="4421" customFormat="1" ht="11.25" customHeight="1">
      <c r="B5" s="4428"/>
      <c r="C5" s="4429"/>
      <c r="D5" s="4429"/>
      <c r="E5" s="4429"/>
      <c r="F5" s="4437" t="s">
        <v>3065</v>
      </c>
      <c r="G5" s="4434"/>
      <c r="H5" s="4434"/>
      <c r="I5" s="4435"/>
      <c r="J5" s="4432"/>
      <c r="K5" s="4432"/>
      <c r="L5" s="4432"/>
      <c r="M5" s="4432"/>
      <c r="N5" s="4432"/>
      <c r="O5" s="4432"/>
      <c r="P5" s="4436"/>
      <c r="Q5" s="4420"/>
    </row>
    <row r="6" spans="2:17" ht="11.25" customHeight="1">
      <c r="B6" s="4438"/>
      <c r="C6" s="4439"/>
      <c r="D6" s="4439"/>
      <c r="E6" s="4439"/>
      <c r="F6" s="4431"/>
      <c r="G6" s="4440"/>
      <c r="H6" s="4440"/>
      <c r="I6" s="4441" t="s">
        <v>3066</v>
      </c>
      <c r="J6" s="4441" t="s">
        <v>3067</v>
      </c>
      <c r="K6" s="4441"/>
      <c r="L6" s="4441"/>
      <c r="M6" s="4441"/>
      <c r="N6" s="4441"/>
      <c r="O6" s="4441"/>
      <c r="P6" s="4442"/>
      <c r="Q6" s="4420"/>
    </row>
    <row r="7" spans="2:17" ht="11.25" customHeight="1">
      <c r="B7" s="4438"/>
      <c r="C7" s="4439"/>
      <c r="D7" s="4439"/>
      <c r="E7" s="4439"/>
      <c r="F7" s="4431"/>
      <c r="G7" s="4440"/>
      <c r="H7" s="4440"/>
      <c r="I7" s="4441" t="s">
        <v>3068</v>
      </c>
      <c r="J7" s="4441" t="s">
        <v>3069</v>
      </c>
      <c r="K7" s="4441"/>
      <c r="L7" s="4441"/>
      <c r="M7" s="4441"/>
      <c r="N7" s="4441"/>
      <c r="O7" s="4441"/>
      <c r="P7" s="4442"/>
      <c r="Q7" s="4420"/>
    </row>
    <row r="8" spans="2:17" ht="11.25" customHeight="1">
      <c r="B8" s="4438"/>
      <c r="C8" s="4439"/>
      <c r="D8" s="4439"/>
      <c r="E8" s="4441"/>
      <c r="F8" s="4441"/>
      <c r="G8" s="4441"/>
      <c r="H8" s="4441" t="s">
        <v>3070</v>
      </c>
      <c r="I8" s="4441" t="s">
        <v>3071</v>
      </c>
      <c r="J8" s="4441" t="s">
        <v>3072</v>
      </c>
      <c r="K8" s="4441"/>
      <c r="L8" s="4441"/>
      <c r="M8" s="4441"/>
      <c r="N8" s="4441" t="s">
        <v>3073</v>
      </c>
      <c r="O8" s="4441"/>
      <c r="P8" s="4442"/>
      <c r="Q8" s="4420"/>
    </row>
    <row r="9" spans="2:17" ht="11.25" customHeight="1">
      <c r="B9" s="4438"/>
      <c r="C9" s="4439"/>
      <c r="D9" s="4439"/>
      <c r="E9" s="4441" t="s">
        <v>3074</v>
      </c>
      <c r="F9" s="4441"/>
      <c r="G9" s="4441"/>
      <c r="H9" s="4441" t="s">
        <v>3075</v>
      </c>
      <c r="I9" s="4441" t="s">
        <v>3076</v>
      </c>
      <c r="J9" s="4441" t="s">
        <v>3077</v>
      </c>
      <c r="K9" s="4441"/>
      <c r="L9" s="4441"/>
      <c r="M9" s="4441"/>
      <c r="N9" s="4441" t="s">
        <v>3078</v>
      </c>
      <c r="O9" s="4441"/>
      <c r="P9" s="4442"/>
      <c r="Q9" s="4420"/>
    </row>
    <row r="10" spans="2:17" ht="11.25" customHeight="1">
      <c r="B10" s="4438"/>
      <c r="C10" s="4439"/>
      <c r="D10" s="4439"/>
      <c r="E10" s="4441" t="s">
        <v>3079</v>
      </c>
      <c r="F10" s="4441"/>
      <c r="G10" s="4441" t="s">
        <v>3080</v>
      </c>
      <c r="H10" s="4441" t="s">
        <v>3081</v>
      </c>
      <c r="I10" s="4441" t="s">
        <v>3082</v>
      </c>
      <c r="J10" s="4441" t="s">
        <v>3083</v>
      </c>
      <c r="K10" s="4441"/>
      <c r="L10" s="4441"/>
      <c r="M10" s="4441" t="s">
        <v>3084</v>
      </c>
      <c r="N10" s="4441" t="s">
        <v>3085</v>
      </c>
      <c r="O10" s="4441"/>
      <c r="P10" s="4442"/>
      <c r="Q10" s="4420"/>
    </row>
    <row r="11" spans="2:17" ht="11.25" customHeight="1">
      <c r="B11" s="4438"/>
      <c r="C11" s="4439"/>
      <c r="D11" s="4439"/>
      <c r="E11" s="4441" t="s">
        <v>3086</v>
      </c>
      <c r="F11" s="4441" t="s">
        <v>3080</v>
      </c>
      <c r="G11" s="4441" t="s">
        <v>3087</v>
      </c>
      <c r="H11" s="4441" t="s">
        <v>3088</v>
      </c>
      <c r="I11" s="4441" t="s">
        <v>3089</v>
      </c>
      <c r="J11" s="4441" t="s">
        <v>3141</v>
      </c>
      <c r="K11" s="4441" t="s">
        <v>2424</v>
      </c>
      <c r="L11" s="4441" t="s">
        <v>3091</v>
      </c>
      <c r="M11" s="4441" t="s">
        <v>3079</v>
      </c>
      <c r="N11" s="4441" t="s">
        <v>3092</v>
      </c>
      <c r="O11" s="4441"/>
      <c r="P11" s="4442"/>
      <c r="Q11" s="4420"/>
    </row>
    <row r="12" spans="2:17" ht="11.25" customHeight="1">
      <c r="B12" s="4444" t="s">
        <v>704</v>
      </c>
      <c r="C12" s="4441" t="s">
        <v>637</v>
      </c>
      <c r="D12" s="4439"/>
      <c r="E12" s="4441" t="s">
        <v>3093</v>
      </c>
      <c r="F12" s="4441" t="s">
        <v>3089</v>
      </c>
      <c r="G12" s="4441" t="s">
        <v>3094</v>
      </c>
      <c r="H12" s="4441" t="s">
        <v>3095</v>
      </c>
      <c r="I12" s="4441" t="s">
        <v>3096</v>
      </c>
      <c r="J12" s="4441" t="s">
        <v>3142</v>
      </c>
      <c r="K12" s="4441" t="s">
        <v>3098</v>
      </c>
      <c r="L12" s="4441" t="s">
        <v>3094</v>
      </c>
      <c r="M12" s="4441" t="s">
        <v>3086</v>
      </c>
      <c r="N12" s="4441" t="s">
        <v>3099</v>
      </c>
      <c r="O12" s="4441" t="s">
        <v>3091</v>
      </c>
      <c r="P12" s="4445" t="s">
        <v>704</v>
      </c>
      <c r="Q12" s="4420"/>
    </row>
    <row r="13" spans="2:17" ht="11.25" customHeight="1">
      <c r="B13" s="4444" t="s">
        <v>750</v>
      </c>
      <c r="C13" s="4441" t="s">
        <v>638</v>
      </c>
      <c r="D13" s="4440" t="s">
        <v>3100</v>
      </c>
      <c r="E13" s="4441" t="s">
        <v>639</v>
      </c>
      <c r="F13" s="4441" t="s">
        <v>3101</v>
      </c>
      <c r="G13" s="4441" t="s">
        <v>3102</v>
      </c>
      <c r="H13" s="4441" t="s">
        <v>3103</v>
      </c>
      <c r="I13" s="4441" t="s">
        <v>3102</v>
      </c>
      <c r="J13" s="4441" t="s">
        <v>3071</v>
      </c>
      <c r="K13" s="4441" t="s">
        <v>3105</v>
      </c>
      <c r="L13" s="4441" t="s">
        <v>3102</v>
      </c>
      <c r="M13" s="4441" t="s">
        <v>3106</v>
      </c>
      <c r="N13" s="4441" t="s">
        <v>3107</v>
      </c>
      <c r="O13" s="4441" t="s">
        <v>3108</v>
      </c>
      <c r="P13" s="4445" t="s">
        <v>750</v>
      </c>
      <c r="Q13" s="4420"/>
    </row>
    <row r="14" spans="2:17" ht="11.25" customHeight="1">
      <c r="B14" s="4446"/>
      <c r="C14" s="4447"/>
      <c r="D14" s="4448" t="s">
        <v>756</v>
      </c>
      <c r="E14" s="4449" t="s">
        <v>757</v>
      </c>
      <c r="F14" s="4449" t="s">
        <v>640</v>
      </c>
      <c r="G14" s="4449" t="s">
        <v>641</v>
      </c>
      <c r="H14" s="4449" t="s">
        <v>642</v>
      </c>
      <c r="I14" s="4449" t="s">
        <v>643</v>
      </c>
      <c r="J14" s="4449" t="s">
        <v>644</v>
      </c>
      <c r="K14" s="4449" t="s">
        <v>645</v>
      </c>
      <c r="L14" s="4449" t="s">
        <v>646</v>
      </c>
      <c r="M14" s="4449" t="s">
        <v>647</v>
      </c>
      <c r="N14" s="4449" t="s">
        <v>648</v>
      </c>
      <c r="O14" s="4449" t="s">
        <v>649</v>
      </c>
      <c r="P14" s="4450"/>
      <c r="Q14" s="4420"/>
    </row>
    <row r="15" spans="2:17" ht="11.65" customHeight="1">
      <c r="B15" s="4444"/>
      <c r="C15" s="4451"/>
      <c r="D15" s="4452" t="s">
        <v>3143</v>
      </c>
      <c r="E15" s="4453"/>
      <c r="F15" s="4454"/>
      <c r="G15" s="4454"/>
      <c r="H15" s="4454"/>
      <c r="I15" s="4454"/>
      <c r="J15" s="4454"/>
      <c r="K15" s="4454"/>
      <c r="L15" s="4454"/>
      <c r="M15" s="4454"/>
      <c r="N15" s="4455"/>
      <c r="O15" s="4454"/>
      <c r="P15" s="4445"/>
    </row>
    <row r="16" spans="2:17" ht="11.65" customHeight="1">
      <c r="B16" s="4444"/>
      <c r="C16" s="4451"/>
      <c r="D16" s="4452" t="s">
        <v>3144</v>
      </c>
      <c r="E16" s="4456"/>
      <c r="F16" s="4451"/>
      <c r="G16" s="4451"/>
      <c r="H16" s="4451"/>
      <c r="I16" s="4451"/>
      <c r="J16" s="4451"/>
      <c r="K16" s="4451"/>
      <c r="L16" s="4451"/>
      <c r="M16" s="4451"/>
      <c r="N16" s="4441"/>
      <c r="O16" s="4451"/>
      <c r="P16" s="4445"/>
    </row>
    <row r="17" spans="2:17" ht="11.65" customHeight="1">
      <c r="B17" s="4457">
        <v>17</v>
      </c>
      <c r="C17" s="4458"/>
      <c r="D17" s="4459" t="s">
        <v>3145</v>
      </c>
      <c r="E17" s="4460">
        <v>2</v>
      </c>
      <c r="F17" s="2481">
        <v>0</v>
      </c>
      <c r="G17" s="4460">
        <v>0</v>
      </c>
      <c r="H17" s="2481">
        <v>0</v>
      </c>
      <c r="I17" s="2481">
        <v>0</v>
      </c>
      <c r="J17" s="2481">
        <v>1</v>
      </c>
      <c r="K17" s="2481">
        <v>1</v>
      </c>
      <c r="L17" s="2481">
        <v>0</v>
      </c>
      <c r="M17" s="2481">
        <f>K17+L17</f>
        <v>1</v>
      </c>
      <c r="N17" s="4461">
        <v>0</v>
      </c>
      <c r="O17" s="2481">
        <v>0</v>
      </c>
      <c r="P17" s="4462">
        <v>17</v>
      </c>
    </row>
    <row r="18" spans="2:17" ht="11.65" customHeight="1">
      <c r="B18" s="4444"/>
      <c r="C18" s="4451"/>
      <c r="D18" s="4463" t="s">
        <v>3146</v>
      </c>
      <c r="E18" s="4464"/>
      <c r="F18" s="4465"/>
      <c r="G18" s="4464"/>
      <c r="H18" s="4465"/>
      <c r="I18" s="4465"/>
      <c r="J18" s="4465"/>
      <c r="K18" s="4465"/>
      <c r="L18" s="4465"/>
      <c r="M18" s="4465"/>
      <c r="N18" s="4466"/>
      <c r="O18" s="4465"/>
      <c r="P18" s="4445"/>
    </row>
    <row r="19" spans="2:17" ht="11.65" customHeight="1">
      <c r="B19" s="4457">
        <v>18</v>
      </c>
      <c r="C19" s="4458"/>
      <c r="D19" s="4459" t="s">
        <v>3147</v>
      </c>
      <c r="E19" s="4460">
        <v>0</v>
      </c>
      <c r="F19" s="2481">
        <v>0</v>
      </c>
      <c r="G19" s="4460">
        <v>0</v>
      </c>
      <c r="H19" s="2481">
        <v>0</v>
      </c>
      <c r="I19" s="2481">
        <v>0</v>
      </c>
      <c r="J19" s="2481">
        <v>0</v>
      </c>
      <c r="K19" s="2481">
        <v>0</v>
      </c>
      <c r="L19" s="2481">
        <v>0</v>
      </c>
      <c r="M19" s="2481">
        <f>K19+L19</f>
        <v>0</v>
      </c>
      <c r="N19" s="4461">
        <v>0</v>
      </c>
      <c r="O19" s="2481">
        <v>0</v>
      </c>
      <c r="P19" s="4462">
        <v>18</v>
      </c>
    </row>
    <row r="20" spans="2:17" ht="11.65" customHeight="1">
      <c r="B20" s="4457">
        <v>19</v>
      </c>
      <c r="C20" s="4458"/>
      <c r="D20" s="4459" t="s">
        <v>3148</v>
      </c>
      <c r="E20" s="4460">
        <v>0</v>
      </c>
      <c r="F20" s="2481">
        <v>0</v>
      </c>
      <c r="G20" s="4460">
        <v>0</v>
      </c>
      <c r="H20" s="2481">
        <v>0</v>
      </c>
      <c r="I20" s="2481">
        <v>0</v>
      </c>
      <c r="J20" s="2481">
        <v>0</v>
      </c>
      <c r="K20" s="2481">
        <v>0</v>
      </c>
      <c r="L20" s="2481">
        <v>0</v>
      </c>
      <c r="M20" s="2481">
        <f>K20+L20</f>
        <v>0</v>
      </c>
      <c r="N20" s="4461">
        <v>0</v>
      </c>
      <c r="O20" s="2481">
        <v>0</v>
      </c>
      <c r="P20" s="4462">
        <v>19</v>
      </c>
    </row>
    <row r="21" spans="2:17" ht="11.65" customHeight="1">
      <c r="B21" s="4457">
        <v>20</v>
      </c>
      <c r="C21" s="4458"/>
      <c r="D21" s="4459" t="s">
        <v>3149</v>
      </c>
      <c r="E21" s="4460">
        <v>2</v>
      </c>
      <c r="F21" s="2481">
        <v>0</v>
      </c>
      <c r="G21" s="4460">
        <v>0</v>
      </c>
      <c r="H21" s="2481">
        <v>0</v>
      </c>
      <c r="I21" s="2481">
        <v>0</v>
      </c>
      <c r="J21" s="2481">
        <v>0</v>
      </c>
      <c r="K21" s="2481">
        <v>2</v>
      </c>
      <c r="L21" s="2481">
        <v>0</v>
      </c>
      <c r="M21" s="2481">
        <f>K21+L21</f>
        <v>2</v>
      </c>
      <c r="N21" s="4461">
        <v>0</v>
      </c>
      <c r="O21" s="2481">
        <v>0</v>
      </c>
      <c r="P21" s="4462">
        <v>20</v>
      </c>
    </row>
    <row r="22" spans="2:17" ht="11.65" customHeight="1">
      <c r="B22" s="4444"/>
      <c r="C22" s="4451"/>
      <c r="D22" s="4463" t="s">
        <v>3150</v>
      </c>
      <c r="E22" s="4464"/>
      <c r="F22" s="4465"/>
      <c r="G22" s="4464"/>
      <c r="H22" s="4465"/>
      <c r="I22" s="4465"/>
      <c r="J22" s="4465"/>
      <c r="K22" s="4465"/>
      <c r="L22" s="4465"/>
      <c r="M22" s="4465"/>
      <c r="N22" s="4466"/>
      <c r="O22" s="4465"/>
      <c r="P22" s="4445"/>
    </row>
    <row r="23" spans="2:17" ht="11.65" customHeight="1">
      <c r="B23" s="4457">
        <v>21</v>
      </c>
      <c r="C23" s="4467"/>
      <c r="D23" s="4459" t="s">
        <v>3151</v>
      </c>
      <c r="E23" s="4460">
        <v>0</v>
      </c>
      <c r="F23" s="2481">
        <v>0</v>
      </c>
      <c r="G23" s="4460">
        <v>0</v>
      </c>
      <c r="H23" s="2481">
        <v>0</v>
      </c>
      <c r="I23" s="2481">
        <v>0</v>
      </c>
      <c r="J23" s="2481">
        <v>0</v>
      </c>
      <c r="K23" s="2481">
        <v>0</v>
      </c>
      <c r="L23" s="2481">
        <v>0</v>
      </c>
      <c r="M23" s="2481">
        <f>K23+L23</f>
        <v>0</v>
      </c>
      <c r="N23" s="4468" t="s">
        <v>621</v>
      </c>
      <c r="O23" s="2481">
        <v>0</v>
      </c>
      <c r="P23" s="4462">
        <v>21</v>
      </c>
    </row>
    <row r="24" spans="2:17" ht="11.65" customHeight="1">
      <c r="B24" s="4444"/>
      <c r="C24" s="4469"/>
      <c r="D24" s="4463" t="s">
        <v>3152</v>
      </c>
      <c r="E24" s="4464"/>
      <c r="F24" s="4465"/>
      <c r="G24" s="4465"/>
      <c r="H24" s="4465"/>
      <c r="I24" s="4465"/>
      <c r="J24" s="4465"/>
      <c r="K24" s="4465"/>
      <c r="L24" s="4465"/>
      <c r="M24" s="4465"/>
      <c r="N24" s="4466"/>
      <c r="O24" s="4465"/>
      <c r="P24" s="4445"/>
    </row>
    <row r="25" spans="2:17" ht="11.65" customHeight="1">
      <c r="B25" s="4457">
        <v>22</v>
      </c>
      <c r="C25" s="4467"/>
      <c r="D25" s="4459" t="s">
        <v>3153</v>
      </c>
      <c r="E25" s="4460">
        <v>0</v>
      </c>
      <c r="F25" s="2481">
        <v>0</v>
      </c>
      <c r="G25" s="2481">
        <v>0</v>
      </c>
      <c r="H25" s="2481">
        <v>0</v>
      </c>
      <c r="I25" s="2481">
        <v>0</v>
      </c>
      <c r="J25" s="2481">
        <v>0</v>
      </c>
      <c r="K25" s="2481">
        <v>0</v>
      </c>
      <c r="L25" s="2481">
        <v>0</v>
      </c>
      <c r="M25" s="2481">
        <f>K25+L25</f>
        <v>0</v>
      </c>
      <c r="N25" s="4468" t="s">
        <v>621</v>
      </c>
      <c r="O25" s="2481">
        <v>0</v>
      </c>
      <c r="P25" s="4462">
        <v>22</v>
      </c>
    </row>
    <row r="26" spans="2:17" ht="13.15" customHeight="1">
      <c r="B26" s="4457">
        <v>23</v>
      </c>
      <c r="C26" s="4467"/>
      <c r="D26" s="4459" t="s">
        <v>3154</v>
      </c>
      <c r="E26" s="4460">
        <f>SUM(E17:E25)</f>
        <v>4</v>
      </c>
      <c r="F26" s="2481">
        <f>SUM(F17:F25)</f>
        <v>0</v>
      </c>
      <c r="G26" s="2481">
        <f>SUM(G17:G25)</f>
        <v>0</v>
      </c>
      <c r="H26" s="2481">
        <f>SUM(H17:H25)</f>
        <v>0</v>
      </c>
      <c r="I26" s="2481">
        <f>SUM(I17:I25)</f>
        <v>0</v>
      </c>
      <c r="J26" s="2481">
        <f t="shared" ref="J26:O26" si="0">SUM(J17:J25)</f>
        <v>1</v>
      </c>
      <c r="K26" s="2481">
        <f t="shared" si="0"/>
        <v>3</v>
      </c>
      <c r="L26" s="2481">
        <f t="shared" si="0"/>
        <v>0</v>
      </c>
      <c r="M26" s="2481">
        <f t="shared" si="0"/>
        <v>3</v>
      </c>
      <c r="N26" s="2481">
        <f>SUM(N17:N25)</f>
        <v>0</v>
      </c>
      <c r="O26" s="2481">
        <f t="shared" si="0"/>
        <v>0</v>
      </c>
      <c r="P26" s="4462">
        <v>23</v>
      </c>
    </row>
    <row r="27" spans="2:17" ht="11.65" customHeight="1">
      <c r="B27" s="4444"/>
      <c r="C27" s="4469"/>
      <c r="D27" s="4470" t="s">
        <v>3155</v>
      </c>
      <c r="E27" s="4464"/>
      <c r="F27" s="4465"/>
      <c r="G27" s="4465"/>
      <c r="H27" s="4465"/>
      <c r="I27" s="4465"/>
      <c r="J27" s="4465"/>
      <c r="K27" s="4465"/>
      <c r="L27" s="4465"/>
      <c r="M27" s="4465"/>
      <c r="N27" s="4466"/>
      <c r="O27" s="4465"/>
      <c r="P27" s="4445"/>
      <c r="Q27" s="4471"/>
    </row>
    <row r="28" spans="2:17" ht="11.65" customHeight="1">
      <c r="B28" s="4444"/>
      <c r="C28" s="4469"/>
      <c r="D28" s="4463" t="s">
        <v>3156</v>
      </c>
      <c r="E28" s="4464"/>
      <c r="F28" s="4465"/>
      <c r="G28" s="4465"/>
      <c r="H28" s="4465"/>
      <c r="I28" s="4465"/>
      <c r="J28" s="4465"/>
      <c r="K28" s="4465"/>
      <c r="L28" s="4465"/>
      <c r="M28" s="4465"/>
      <c r="N28" s="4466"/>
      <c r="O28" s="4465"/>
      <c r="P28" s="4445"/>
      <c r="Q28" s="4471"/>
    </row>
    <row r="29" spans="2:17" ht="11.65" customHeight="1">
      <c r="B29" s="4457">
        <v>24</v>
      </c>
      <c r="C29" s="4467"/>
      <c r="D29" s="4459" t="s">
        <v>3157</v>
      </c>
      <c r="E29" s="4460">
        <v>0</v>
      </c>
      <c r="F29" s="2481">
        <v>0</v>
      </c>
      <c r="G29" s="2481">
        <v>0</v>
      </c>
      <c r="H29" s="2481">
        <v>0</v>
      </c>
      <c r="I29" s="2481">
        <v>0</v>
      </c>
      <c r="J29" s="2481">
        <v>0</v>
      </c>
      <c r="K29" s="2481">
        <v>0</v>
      </c>
      <c r="L29" s="2481">
        <v>0</v>
      </c>
      <c r="M29" s="2481">
        <f>K29+L29</f>
        <v>0</v>
      </c>
      <c r="N29" s="4468">
        <v>0</v>
      </c>
      <c r="O29" s="2481">
        <v>0</v>
      </c>
      <c r="P29" s="4462">
        <v>24</v>
      </c>
    </row>
    <row r="30" spans="2:17" ht="11.65" customHeight="1">
      <c r="B30" s="4457">
        <v>25</v>
      </c>
      <c r="C30" s="4458"/>
      <c r="D30" s="4459" t="s">
        <v>3158</v>
      </c>
      <c r="E30" s="4460">
        <v>0</v>
      </c>
      <c r="F30" s="2481">
        <v>0</v>
      </c>
      <c r="G30" s="2481">
        <v>0</v>
      </c>
      <c r="H30" s="2481">
        <v>0</v>
      </c>
      <c r="I30" s="2481">
        <v>0</v>
      </c>
      <c r="J30" s="2481">
        <v>0</v>
      </c>
      <c r="K30" s="2481">
        <v>0</v>
      </c>
      <c r="L30" s="2481">
        <v>0</v>
      </c>
      <c r="M30" s="2481">
        <f>K30+L30</f>
        <v>0</v>
      </c>
      <c r="N30" s="4461">
        <v>0</v>
      </c>
      <c r="O30" s="2481">
        <v>0</v>
      </c>
      <c r="P30" s="4462">
        <v>25</v>
      </c>
    </row>
    <row r="31" spans="2:17" ht="11.65" customHeight="1">
      <c r="B31" s="4444"/>
      <c r="C31" s="4451"/>
      <c r="D31" s="4463" t="s">
        <v>3159</v>
      </c>
      <c r="E31" s="4464"/>
      <c r="F31" s="4465"/>
      <c r="G31" s="4465"/>
      <c r="H31" s="4465"/>
      <c r="I31" s="4465"/>
      <c r="J31" s="4465"/>
      <c r="K31" s="4465"/>
      <c r="L31" s="4465"/>
      <c r="M31" s="4465"/>
      <c r="N31" s="4466"/>
      <c r="O31" s="4465"/>
      <c r="P31" s="4445"/>
    </row>
    <row r="32" spans="2:17" ht="11.65" customHeight="1">
      <c r="B32" s="4457">
        <v>26</v>
      </c>
      <c r="C32" s="4467"/>
      <c r="D32" s="4459" t="s">
        <v>3160</v>
      </c>
      <c r="E32" s="4460">
        <v>0</v>
      </c>
      <c r="F32" s="2481">
        <v>0</v>
      </c>
      <c r="G32" s="2481">
        <v>0</v>
      </c>
      <c r="H32" s="2481">
        <v>0</v>
      </c>
      <c r="I32" s="2481">
        <v>0</v>
      </c>
      <c r="J32" s="2481">
        <v>0</v>
      </c>
      <c r="K32" s="2481">
        <v>0</v>
      </c>
      <c r="L32" s="2481">
        <v>0</v>
      </c>
      <c r="M32" s="2481">
        <f>K32+L32</f>
        <v>0</v>
      </c>
      <c r="N32" s="4472">
        <v>0</v>
      </c>
      <c r="O32" s="4473">
        <v>0</v>
      </c>
      <c r="P32" s="4462">
        <v>26</v>
      </c>
    </row>
    <row r="33" spans="1:17" ht="11.65" customHeight="1">
      <c r="B33" s="4444"/>
      <c r="C33" s="4469"/>
      <c r="D33" s="4463" t="s">
        <v>3161</v>
      </c>
      <c r="E33" s="4464"/>
      <c r="F33" s="4465"/>
      <c r="G33" s="4465"/>
      <c r="H33" s="4465"/>
      <c r="I33" s="4465"/>
      <c r="J33" s="4465"/>
      <c r="K33" s="4465"/>
      <c r="L33" s="4465"/>
      <c r="M33" s="4465"/>
      <c r="N33" s="4474"/>
      <c r="O33" s="4475"/>
      <c r="P33" s="4445"/>
    </row>
    <row r="34" spans="1:17" ht="11.65" customHeight="1">
      <c r="B34" s="4457">
        <v>27</v>
      </c>
      <c r="C34" s="4467"/>
      <c r="D34" s="4459" t="s">
        <v>3162</v>
      </c>
      <c r="E34" s="4460">
        <v>0</v>
      </c>
      <c r="F34" s="2481">
        <v>0</v>
      </c>
      <c r="G34" s="2481">
        <v>0</v>
      </c>
      <c r="H34" s="2481">
        <v>0</v>
      </c>
      <c r="I34" s="2481">
        <v>0</v>
      </c>
      <c r="J34" s="2481">
        <v>0</v>
      </c>
      <c r="K34" s="2481">
        <v>0</v>
      </c>
      <c r="L34" s="2481">
        <v>0</v>
      </c>
      <c r="M34" s="2481">
        <f>K34+L34</f>
        <v>0</v>
      </c>
      <c r="N34" s="4472">
        <v>0</v>
      </c>
      <c r="O34" s="4473">
        <v>0</v>
      </c>
      <c r="P34" s="4462">
        <v>27</v>
      </c>
    </row>
    <row r="35" spans="1:17" ht="13.15" customHeight="1">
      <c r="B35" s="4457">
        <v>28</v>
      </c>
      <c r="C35" s="4451"/>
      <c r="D35" s="4471" t="s">
        <v>3163</v>
      </c>
      <c r="E35" s="4476">
        <f>SUM(E29:E34)</f>
        <v>0</v>
      </c>
      <c r="F35" s="4477">
        <f t="shared" ref="F35:O35" si="1">SUM(F29:F34)</f>
        <v>0</v>
      </c>
      <c r="G35" s="4477">
        <f t="shared" si="1"/>
        <v>0</v>
      </c>
      <c r="H35" s="4477">
        <f t="shared" si="1"/>
        <v>0</v>
      </c>
      <c r="I35" s="4477">
        <f t="shared" si="1"/>
        <v>0</v>
      </c>
      <c r="J35" s="4477">
        <f t="shared" si="1"/>
        <v>0</v>
      </c>
      <c r="K35" s="4477">
        <f t="shared" si="1"/>
        <v>0</v>
      </c>
      <c r="L35" s="4477">
        <f t="shared" si="1"/>
        <v>0</v>
      </c>
      <c r="M35" s="4477">
        <f>K35+L35</f>
        <v>0</v>
      </c>
      <c r="N35" s="4478">
        <f t="shared" si="1"/>
        <v>0</v>
      </c>
      <c r="O35" s="4477">
        <f t="shared" si="1"/>
        <v>0</v>
      </c>
      <c r="P35" s="4462">
        <v>28</v>
      </c>
    </row>
    <row r="36" spans="1:17" ht="13.15" customHeight="1">
      <c r="B36" s="4457">
        <v>29</v>
      </c>
      <c r="C36" s="4479"/>
      <c r="D36" s="4480" t="s">
        <v>3164</v>
      </c>
      <c r="E36" s="4481">
        <f>E26+E35</f>
        <v>4</v>
      </c>
      <c r="F36" s="4482">
        <f t="shared" ref="F36:O36" si="2">F26+F35</f>
        <v>0</v>
      </c>
      <c r="G36" s="4482">
        <f t="shared" si="2"/>
        <v>0</v>
      </c>
      <c r="H36" s="4482">
        <f t="shared" si="2"/>
        <v>0</v>
      </c>
      <c r="I36" s="4482">
        <f t="shared" si="2"/>
        <v>0</v>
      </c>
      <c r="J36" s="4482">
        <f t="shared" si="2"/>
        <v>1</v>
      </c>
      <c r="K36" s="4482">
        <f t="shared" si="2"/>
        <v>3</v>
      </c>
      <c r="L36" s="4482">
        <f t="shared" si="2"/>
        <v>0</v>
      </c>
      <c r="M36" s="4482">
        <f t="shared" si="2"/>
        <v>3</v>
      </c>
      <c r="N36" s="4483">
        <f t="shared" si="2"/>
        <v>0</v>
      </c>
      <c r="O36" s="4482">
        <f t="shared" si="2"/>
        <v>0</v>
      </c>
      <c r="P36" s="4462">
        <v>29</v>
      </c>
    </row>
    <row r="37" spans="1:17" ht="11.65" customHeight="1">
      <c r="B37" s="4444"/>
      <c r="C37" s="4469"/>
      <c r="D37" s="4430" t="s">
        <v>3165</v>
      </c>
      <c r="E37" s="4476"/>
      <c r="F37" s="4476"/>
      <c r="G37" s="4476"/>
      <c r="H37" s="4476"/>
      <c r="I37" s="4476"/>
      <c r="J37" s="4476"/>
      <c r="K37" s="4476"/>
      <c r="L37" s="4476"/>
      <c r="M37" s="4476"/>
      <c r="N37" s="4484"/>
      <c r="O37" s="4477"/>
      <c r="P37" s="4445"/>
    </row>
    <row r="38" spans="1:17" ht="11.65" customHeight="1">
      <c r="B38" s="4457">
        <v>30</v>
      </c>
      <c r="C38" s="4467"/>
      <c r="D38" s="4485" t="s">
        <v>3166</v>
      </c>
      <c r="E38" s="4486">
        <v>0</v>
      </c>
      <c r="F38" s="4486">
        <v>0</v>
      </c>
      <c r="G38" s="4486">
        <v>0</v>
      </c>
      <c r="H38" s="4486">
        <v>0</v>
      </c>
      <c r="I38" s="4486">
        <v>0</v>
      </c>
      <c r="J38" s="4487">
        <v>0</v>
      </c>
      <c r="K38" s="4486">
        <v>0</v>
      </c>
      <c r="L38" s="4487">
        <v>0</v>
      </c>
      <c r="M38" s="4486">
        <f>K38+L38</f>
        <v>0</v>
      </c>
      <c r="N38" s="4468" t="s">
        <v>621</v>
      </c>
      <c r="O38" s="4488">
        <v>0</v>
      </c>
      <c r="P38" s="4462">
        <v>30</v>
      </c>
    </row>
    <row r="39" spans="1:17" ht="11.65" customHeight="1">
      <c r="B39" s="4457">
        <v>31</v>
      </c>
      <c r="C39" s="4467"/>
      <c r="D39" s="4485" t="s">
        <v>3167</v>
      </c>
      <c r="E39" s="4486">
        <v>15</v>
      </c>
      <c r="F39" s="4486">
        <v>0</v>
      </c>
      <c r="G39" s="4486">
        <v>0</v>
      </c>
      <c r="H39" s="4486">
        <v>0</v>
      </c>
      <c r="I39" s="4486">
        <v>0</v>
      </c>
      <c r="J39" s="4486">
        <v>0</v>
      </c>
      <c r="K39" s="4486">
        <v>15</v>
      </c>
      <c r="L39" s="4487">
        <v>0</v>
      </c>
      <c r="M39" s="4486">
        <f>L39+K39</f>
        <v>15</v>
      </c>
      <c r="N39" s="4468" t="s">
        <v>621</v>
      </c>
      <c r="O39" s="4488">
        <v>0</v>
      </c>
      <c r="P39" s="4462">
        <v>31</v>
      </c>
    </row>
    <row r="40" spans="1:17" ht="11.65" customHeight="1">
      <c r="B40" s="4444"/>
      <c r="C40" s="4469"/>
      <c r="D40" s="4471" t="s">
        <v>3168</v>
      </c>
      <c r="E40" s="4476"/>
      <c r="F40" s="4476"/>
      <c r="G40" s="4489"/>
      <c r="H40" s="4489"/>
      <c r="I40" s="4476"/>
      <c r="J40" s="4490"/>
      <c r="K40" s="4476"/>
      <c r="L40" s="4490"/>
      <c r="M40" s="4476"/>
      <c r="N40" s="4484"/>
      <c r="O40" s="4491"/>
      <c r="P40" s="4445"/>
    </row>
    <row r="41" spans="1:17" ht="11.65" customHeight="1">
      <c r="B41" s="4457">
        <v>32</v>
      </c>
      <c r="C41" s="4458"/>
      <c r="D41" s="4485" t="s">
        <v>3169</v>
      </c>
      <c r="E41" s="4486">
        <v>19</v>
      </c>
      <c r="F41" s="4486">
        <v>0</v>
      </c>
      <c r="G41" s="4486">
        <v>0</v>
      </c>
      <c r="H41" s="4486">
        <v>0</v>
      </c>
      <c r="I41" s="4486">
        <v>0</v>
      </c>
      <c r="J41" s="4486">
        <v>0</v>
      </c>
      <c r="K41" s="4486">
        <v>19</v>
      </c>
      <c r="L41" s="4487">
        <v>0</v>
      </c>
      <c r="M41" s="4486">
        <f>L41+K41</f>
        <v>19</v>
      </c>
      <c r="N41" s="4468" t="s">
        <v>621</v>
      </c>
      <c r="O41" s="4488">
        <v>0</v>
      </c>
      <c r="P41" s="4462">
        <v>32</v>
      </c>
      <c r="Q41" s="4492"/>
    </row>
    <row r="42" spans="1:17" ht="11.65" customHeight="1">
      <c r="B42" s="4444"/>
      <c r="C42" s="4451"/>
      <c r="D42" s="4471" t="s">
        <v>3170</v>
      </c>
      <c r="E42" s="4476"/>
      <c r="F42" s="4476"/>
      <c r="G42" s="4476"/>
      <c r="H42" s="4476"/>
      <c r="I42" s="4476"/>
      <c r="J42" s="4490"/>
      <c r="K42" s="4476"/>
      <c r="L42" s="4490"/>
      <c r="M42" s="4476"/>
      <c r="N42" s="4478"/>
      <c r="O42" s="4491"/>
      <c r="P42" s="4445"/>
      <c r="Q42" s="4493"/>
    </row>
    <row r="43" spans="1:17" ht="11.65" customHeight="1">
      <c r="B43" s="4457">
        <v>33</v>
      </c>
      <c r="C43" s="4458"/>
      <c r="D43" s="4485" t="s">
        <v>3171</v>
      </c>
      <c r="E43" s="4486">
        <v>52</v>
      </c>
      <c r="F43" s="4486">
        <v>0</v>
      </c>
      <c r="G43" s="4486">
        <v>0</v>
      </c>
      <c r="H43" s="4486">
        <v>0</v>
      </c>
      <c r="I43" s="4486">
        <v>0</v>
      </c>
      <c r="J43" s="4486">
        <v>6</v>
      </c>
      <c r="K43" s="4486">
        <v>46</v>
      </c>
      <c r="L43" s="4494">
        <v>0</v>
      </c>
      <c r="M43" s="4486">
        <f>L43+K43</f>
        <v>46</v>
      </c>
      <c r="N43" s="4468" t="s">
        <v>621</v>
      </c>
      <c r="O43" s="4488">
        <v>0</v>
      </c>
      <c r="P43" s="4462">
        <v>33</v>
      </c>
      <c r="Q43" s="4492"/>
    </row>
    <row r="44" spans="1:17" ht="11.65" customHeight="1">
      <c r="A44" s="4471"/>
      <c r="B44" s="4444"/>
      <c r="C44" s="4451"/>
      <c r="D44" s="4471" t="s">
        <v>3172</v>
      </c>
      <c r="E44" s="4476"/>
      <c r="F44" s="4476"/>
      <c r="G44" s="4476"/>
      <c r="H44" s="4476"/>
      <c r="I44" s="4476"/>
      <c r="J44" s="4490"/>
      <c r="K44" s="4476" t="s">
        <v>1200</v>
      </c>
      <c r="L44" s="4490"/>
      <c r="M44" s="4476"/>
      <c r="N44" s="4478"/>
      <c r="O44" s="4491"/>
      <c r="P44" s="4445"/>
      <c r="Q44" s="4493"/>
    </row>
    <row r="45" spans="1:17" ht="11.65" customHeight="1">
      <c r="B45" s="4457">
        <v>34</v>
      </c>
      <c r="C45" s="4458"/>
      <c r="D45" s="4485" t="s">
        <v>3173</v>
      </c>
      <c r="E45" s="4486">
        <v>384</v>
      </c>
      <c r="F45" s="4486">
        <v>0</v>
      </c>
      <c r="G45" s="4486">
        <v>0</v>
      </c>
      <c r="H45" s="4486">
        <v>0</v>
      </c>
      <c r="I45" s="4486">
        <v>0</v>
      </c>
      <c r="J45" s="4486">
        <v>20</v>
      </c>
      <c r="K45" s="4486">
        <v>364</v>
      </c>
      <c r="L45" s="4486">
        <v>0</v>
      </c>
      <c r="M45" s="4486">
        <f>L45+K45</f>
        <v>364</v>
      </c>
      <c r="N45" s="4495" t="s">
        <v>621</v>
      </c>
      <c r="O45" s="4496">
        <v>0</v>
      </c>
      <c r="P45" s="4462">
        <v>34</v>
      </c>
      <c r="Q45" s="4492"/>
    </row>
    <row r="46" spans="1:17" ht="13.15" customHeight="1">
      <c r="B46" s="4457">
        <v>35</v>
      </c>
      <c r="C46" s="4467"/>
      <c r="D46" s="4485" t="s">
        <v>3174</v>
      </c>
      <c r="E46" s="4460">
        <f t="shared" ref="E46:M46" si="3">SUM(E38:E45)</f>
        <v>470</v>
      </c>
      <c r="F46" s="4460">
        <f t="shared" si="3"/>
        <v>0</v>
      </c>
      <c r="G46" s="4460">
        <f t="shared" si="3"/>
        <v>0</v>
      </c>
      <c r="H46" s="4460">
        <f t="shared" si="3"/>
        <v>0</v>
      </c>
      <c r="I46" s="4460">
        <f t="shared" si="3"/>
        <v>0</v>
      </c>
      <c r="J46" s="4460">
        <f t="shared" si="3"/>
        <v>26</v>
      </c>
      <c r="K46" s="4460">
        <f t="shared" si="3"/>
        <v>444</v>
      </c>
      <c r="L46" s="4460">
        <f t="shared" si="3"/>
        <v>0</v>
      </c>
      <c r="M46" s="4460">
        <f t="shared" si="3"/>
        <v>444</v>
      </c>
      <c r="N46" s="4497" t="s">
        <v>621</v>
      </c>
      <c r="O46" s="4361">
        <f>SUM(O38:O45)</f>
        <v>0</v>
      </c>
      <c r="P46" s="4462">
        <v>35</v>
      </c>
      <c r="Q46" s="4498">
        <v>79</v>
      </c>
    </row>
    <row r="47" spans="1:17" ht="15" customHeight="1" thickBot="1">
      <c r="B47" s="4499"/>
      <c r="C47" s="4500"/>
      <c r="D47" s="4500"/>
      <c r="E47" s="4500"/>
      <c r="F47" s="4500"/>
      <c r="G47" s="4500"/>
      <c r="H47" s="4500"/>
      <c r="I47" s="4500"/>
      <c r="J47" s="4500"/>
      <c r="K47" s="4500"/>
      <c r="L47" s="4500"/>
      <c r="M47" s="4500"/>
      <c r="N47" s="4500"/>
      <c r="O47" s="4500"/>
      <c r="P47" s="4501"/>
      <c r="Q47" s="4498"/>
    </row>
    <row r="48" spans="1: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sheetData>
  <mergeCells count="2">
    <mergeCell ref="Q1:Q14"/>
    <mergeCell ref="Q46:Q47"/>
  </mergeCells>
  <printOptions horizontalCentered="1" verticalCentered="1"/>
  <pageMargins left="0.134645669291339" right="0.5" top="0.27559055118110198" bottom="0.27559055118110198" header="0" footer="0"/>
  <pageSetup scale="91" orientation="landscape" horizontalDpi="4294967293" verticalDpi="300" r:id="rId1"/>
  <headerFooter alignWithMargins="0"/>
  <drawing r:id="rId2"/>
</worksheet>
</file>

<file path=xl/worksheets/sheet86.xml><?xml version="1.0" encoding="utf-8"?>
<worksheet xmlns="http://schemas.openxmlformats.org/spreadsheetml/2006/main" xmlns:r="http://schemas.openxmlformats.org/officeDocument/2006/relationships">
  <sheetPr>
    <tabColor rgb="FF92D050"/>
    <pageSetUpPr fitToPage="1"/>
  </sheetPr>
  <dimension ref="A1:L68"/>
  <sheetViews>
    <sheetView showGridLines="0" zoomScaleNormal="100" workbookViewId="0"/>
  </sheetViews>
  <sheetFormatPr defaultColWidth="9.1796875" defaultRowHeight="10.5"/>
  <cols>
    <col min="1" max="2" width="4.81640625" style="4503" customWidth="1"/>
    <col min="3" max="3" width="25.81640625" style="4503" customWidth="1"/>
    <col min="4" max="4" width="9.453125" style="4504" customWidth="1"/>
    <col min="5" max="7" width="9.453125" style="4503" customWidth="1"/>
    <col min="8" max="8" width="9.81640625" style="4503" customWidth="1"/>
    <col min="9" max="9" width="11" style="4503" customWidth="1"/>
    <col min="10" max="10" width="4.81640625" style="4503" customWidth="1"/>
    <col min="11" max="11" width="9.1796875" style="4503"/>
    <col min="12" max="12" width="0" style="4503" hidden="1" customWidth="1"/>
    <col min="13" max="16384" width="9.1796875" style="4503"/>
  </cols>
  <sheetData>
    <row r="1" spans="1:11" ht="12" thickBot="1">
      <c r="A1" s="4502">
        <v>80</v>
      </c>
      <c r="G1" s="909"/>
      <c r="J1" s="4505" t="s">
        <v>2894</v>
      </c>
    </row>
    <row r="2" spans="1:11" ht="12.75" customHeight="1">
      <c r="A2" s="4506" t="s">
        <v>3175</v>
      </c>
      <c r="B2" s="4507"/>
      <c r="C2" s="4507"/>
      <c r="D2" s="4507"/>
      <c r="E2" s="4507"/>
      <c r="F2" s="4507"/>
      <c r="G2" s="4507"/>
      <c r="H2" s="4507"/>
      <c r="I2" s="4507"/>
      <c r="J2" s="4508"/>
      <c r="K2" s="4509"/>
    </row>
    <row r="3" spans="1:11" ht="10.5" customHeight="1">
      <c r="A3" s="4510"/>
      <c r="B3" s="4511"/>
      <c r="C3" s="4511"/>
      <c r="D3" s="4512"/>
      <c r="E3" s="4511"/>
      <c r="F3" s="4511"/>
      <c r="G3" s="4511"/>
      <c r="H3" s="4511"/>
      <c r="I3" s="4511"/>
      <c r="J3" s="4513"/>
    </row>
    <row r="4" spans="1:11" ht="10.5" customHeight="1">
      <c r="A4" s="4514"/>
      <c r="B4" s="4512" t="s">
        <v>3176</v>
      </c>
      <c r="C4" s="4511"/>
      <c r="D4" s="4512"/>
      <c r="E4" s="4511"/>
      <c r="F4" s="4511"/>
      <c r="G4" s="4511"/>
      <c r="H4" s="4511"/>
      <c r="I4" s="4511"/>
      <c r="J4" s="4513"/>
    </row>
    <row r="5" spans="1:11" ht="10.5" customHeight="1">
      <c r="A5" s="4514"/>
      <c r="B5" s="4512" t="s">
        <v>3177</v>
      </c>
      <c r="C5" s="4512"/>
      <c r="D5" s="4512"/>
      <c r="E5" s="4511"/>
      <c r="F5" s="4511"/>
      <c r="G5" s="4511"/>
      <c r="H5" s="4511"/>
      <c r="I5" s="4511"/>
      <c r="J5" s="4513"/>
    </row>
    <row r="6" spans="1:11" ht="10.5" customHeight="1">
      <c r="A6" s="4514"/>
      <c r="B6" s="4512" t="s">
        <v>3178</v>
      </c>
      <c r="C6" s="4512"/>
      <c r="D6" s="4512"/>
      <c r="E6" s="4511"/>
      <c r="F6" s="4511"/>
      <c r="G6" s="4511"/>
      <c r="H6" s="4511"/>
      <c r="I6" s="4511"/>
      <c r="J6" s="4513"/>
    </row>
    <row r="7" spans="1:11" ht="10.5" customHeight="1">
      <c r="A7" s="4514"/>
      <c r="B7" s="4512" t="s">
        <v>3179</v>
      </c>
      <c r="C7" s="4512"/>
      <c r="D7" s="4512"/>
      <c r="E7" s="4511"/>
      <c r="F7" s="4511"/>
      <c r="G7" s="4511"/>
      <c r="H7" s="4511"/>
      <c r="I7" s="4511"/>
      <c r="J7" s="4513"/>
    </row>
    <row r="8" spans="1:11" ht="10.5" customHeight="1">
      <c r="A8" s="4514"/>
      <c r="B8" s="4512" t="s">
        <v>3180</v>
      </c>
      <c r="C8" s="4512"/>
      <c r="D8" s="4512"/>
      <c r="E8" s="4511"/>
      <c r="F8" s="4511"/>
      <c r="G8" s="4511"/>
      <c r="H8" s="4511"/>
      <c r="I8" s="4511"/>
      <c r="J8" s="4513"/>
    </row>
    <row r="9" spans="1:11" ht="10.5" customHeight="1">
      <c r="A9" s="4514"/>
      <c r="B9" s="4512" t="s">
        <v>3181</v>
      </c>
      <c r="C9" s="4511"/>
      <c r="D9" s="4512"/>
      <c r="E9" s="4511"/>
      <c r="F9" s="4511"/>
      <c r="G9" s="4511"/>
      <c r="H9" s="4511"/>
      <c r="I9" s="4511"/>
      <c r="J9" s="4513"/>
    </row>
    <row r="10" spans="1:11" ht="10.5" customHeight="1">
      <c r="A10" s="4514"/>
      <c r="B10" s="4512" t="s">
        <v>3182</v>
      </c>
      <c r="C10" s="4511"/>
      <c r="D10" s="4512"/>
      <c r="E10" s="4511"/>
      <c r="F10" s="4511"/>
      <c r="G10" s="4511"/>
      <c r="H10" s="4511"/>
      <c r="I10" s="4511"/>
      <c r="J10" s="4513"/>
    </row>
    <row r="11" spans="1:11" ht="10.5" customHeight="1">
      <c r="A11" s="4510"/>
      <c r="B11" s="4511"/>
      <c r="C11" s="4511"/>
      <c r="D11" s="4512"/>
      <c r="E11" s="4511"/>
      <c r="F11" s="4511"/>
      <c r="G11" s="4511"/>
      <c r="H11" s="4511"/>
      <c r="I11" s="4511"/>
      <c r="J11" s="4513"/>
    </row>
    <row r="12" spans="1:11" ht="10.5" customHeight="1">
      <c r="A12" s="4515" t="s">
        <v>3140</v>
      </c>
      <c r="B12" s="4516"/>
      <c r="C12" s="4516"/>
      <c r="D12" s="4516"/>
      <c r="E12" s="4516"/>
      <c r="F12" s="4516"/>
      <c r="G12" s="4516"/>
      <c r="H12" s="4516"/>
      <c r="I12" s="4516"/>
      <c r="J12" s="4517"/>
    </row>
    <row r="13" spans="1:11" ht="10.5" customHeight="1">
      <c r="A13" s="4518"/>
      <c r="B13" s="4519"/>
      <c r="C13" s="4519"/>
      <c r="D13" s="4512" t="s">
        <v>3183</v>
      </c>
      <c r="E13" s="4520"/>
      <c r="F13" s="4511" t="s">
        <v>3184</v>
      </c>
      <c r="G13" s="4511"/>
      <c r="H13" s="4511"/>
      <c r="I13" s="4520"/>
      <c r="J13" s="4521"/>
    </row>
    <row r="14" spans="1:11" ht="10.5" customHeight="1">
      <c r="A14" s="4518"/>
      <c r="B14" s="4519"/>
      <c r="C14" s="4519"/>
      <c r="D14" s="4522" t="s">
        <v>3185</v>
      </c>
      <c r="E14" s="4523"/>
      <c r="F14" s="4524" t="s">
        <v>3065</v>
      </c>
      <c r="G14" s="4524"/>
      <c r="H14" s="4524"/>
      <c r="I14" s="4525"/>
      <c r="J14" s="4521"/>
    </row>
    <row r="15" spans="1:11" ht="10.5" customHeight="1">
      <c r="A15" s="4526"/>
      <c r="B15" s="4527"/>
      <c r="C15" s="4527"/>
      <c r="D15" s="4527"/>
      <c r="E15" s="4528"/>
      <c r="F15" s="4528"/>
      <c r="G15" s="4528"/>
      <c r="H15" s="4528" t="s">
        <v>3070</v>
      </c>
      <c r="I15" s="4528" t="s">
        <v>3186</v>
      </c>
      <c r="J15" s="4529"/>
    </row>
    <row r="16" spans="1:11" ht="10.5" customHeight="1">
      <c r="A16" s="4526"/>
      <c r="B16" s="4527"/>
      <c r="C16" s="4527"/>
      <c r="D16" s="4527"/>
      <c r="E16" s="4528"/>
      <c r="F16" s="4528"/>
      <c r="G16" s="4528"/>
      <c r="H16" s="4528" t="s">
        <v>3075</v>
      </c>
      <c r="I16" s="4528" t="s">
        <v>3097</v>
      </c>
      <c r="J16" s="4529"/>
    </row>
    <row r="17" spans="1:12" ht="10.5" customHeight="1">
      <c r="A17" s="4526"/>
      <c r="B17" s="4527"/>
      <c r="C17" s="4527"/>
      <c r="D17" s="4527"/>
      <c r="E17" s="4528"/>
      <c r="F17" s="4528" t="s">
        <v>3080</v>
      </c>
      <c r="G17" s="4528" t="s">
        <v>3187</v>
      </c>
      <c r="H17" s="4528" t="s">
        <v>3081</v>
      </c>
      <c r="I17" s="4528" t="s">
        <v>3104</v>
      </c>
      <c r="J17" s="4529"/>
    </row>
    <row r="18" spans="1:12" ht="10.5" customHeight="1">
      <c r="A18" s="4526"/>
      <c r="B18" s="4527"/>
      <c r="C18" s="4520" t="s">
        <v>3188</v>
      </c>
      <c r="D18" s="4528" t="s">
        <v>3189</v>
      </c>
      <c r="E18" s="4528"/>
      <c r="F18" s="4528" t="s">
        <v>3089</v>
      </c>
      <c r="G18" s="4528" t="s">
        <v>3081</v>
      </c>
      <c r="H18" s="4528" t="s">
        <v>3088</v>
      </c>
      <c r="I18" s="4528" t="s">
        <v>3190</v>
      </c>
      <c r="J18" s="4529"/>
    </row>
    <row r="19" spans="1:12" ht="10.5" customHeight="1">
      <c r="A19" s="4530" t="s">
        <v>704</v>
      </c>
      <c r="B19" s="4528" t="s">
        <v>637</v>
      </c>
      <c r="C19" s="4520" t="s">
        <v>3098</v>
      </c>
      <c r="D19" s="4528" t="s">
        <v>3191</v>
      </c>
      <c r="E19" s="4528" t="s">
        <v>3192</v>
      </c>
      <c r="F19" s="4528" t="s">
        <v>3193</v>
      </c>
      <c r="G19" s="4528" t="s">
        <v>3087</v>
      </c>
      <c r="H19" s="4528" t="s">
        <v>3194</v>
      </c>
      <c r="I19" s="4528" t="s">
        <v>3195</v>
      </c>
      <c r="J19" s="4531" t="s">
        <v>704</v>
      </c>
    </row>
    <row r="20" spans="1:12" ht="10.5" customHeight="1">
      <c r="A20" s="4530" t="s">
        <v>750</v>
      </c>
      <c r="B20" s="4528" t="s">
        <v>638</v>
      </c>
      <c r="C20" s="4520" t="s">
        <v>3196</v>
      </c>
      <c r="D20" s="4528" t="s">
        <v>3197</v>
      </c>
      <c r="E20" s="4528" t="s">
        <v>3198</v>
      </c>
      <c r="F20" s="4528" t="s">
        <v>3199</v>
      </c>
      <c r="G20" s="4528" t="s">
        <v>3200</v>
      </c>
      <c r="H20" s="4528" t="s">
        <v>3201</v>
      </c>
      <c r="I20" s="4528" t="s">
        <v>3202</v>
      </c>
      <c r="J20" s="4531" t="s">
        <v>750</v>
      </c>
    </row>
    <row r="21" spans="1:12" ht="10.5" customHeight="1">
      <c r="A21" s="4530"/>
      <c r="B21" s="4528"/>
      <c r="C21" s="4520"/>
      <c r="D21" s="4528"/>
      <c r="E21" s="4528"/>
      <c r="F21" s="4528"/>
      <c r="G21" s="4528"/>
      <c r="H21" s="4528" t="s">
        <v>3103</v>
      </c>
      <c r="I21" s="4528" t="s">
        <v>3200</v>
      </c>
      <c r="J21" s="4531"/>
    </row>
    <row r="22" spans="1:12" ht="10.9" customHeight="1" thickBot="1">
      <c r="A22" s="4532"/>
      <c r="B22" s="4533"/>
      <c r="C22" s="4534" t="s">
        <v>756</v>
      </c>
      <c r="D22" s="4523" t="s">
        <v>757</v>
      </c>
      <c r="E22" s="4523" t="s">
        <v>640</v>
      </c>
      <c r="F22" s="4523" t="s">
        <v>641</v>
      </c>
      <c r="G22" s="4523" t="s">
        <v>642</v>
      </c>
      <c r="H22" s="4523" t="s">
        <v>3203</v>
      </c>
      <c r="I22" s="4523" t="s">
        <v>644</v>
      </c>
      <c r="J22" s="4535"/>
      <c r="L22" s="4503" t="s">
        <v>3204</v>
      </c>
    </row>
    <row r="23" spans="1:12" ht="10.9" customHeight="1">
      <c r="A23" s="4530"/>
      <c r="B23" s="4519"/>
      <c r="C23" s="4536" t="s">
        <v>3205</v>
      </c>
      <c r="D23" s="4537"/>
      <c r="E23" s="4538"/>
      <c r="F23" s="4538"/>
      <c r="G23" s="4538"/>
      <c r="H23" s="4538"/>
      <c r="I23" s="4539"/>
      <c r="J23" s="4531"/>
    </row>
    <row r="24" spans="1:12" ht="10.9" customHeight="1">
      <c r="A24" s="4530">
        <v>36</v>
      </c>
      <c r="B24" s="4519"/>
      <c r="C24" s="4540" t="s">
        <v>3206</v>
      </c>
      <c r="D24" s="4541">
        <v>0</v>
      </c>
      <c r="E24" s="4542">
        <v>0</v>
      </c>
      <c r="F24" s="4542">
        <v>0</v>
      </c>
      <c r="G24" s="4542">
        <v>0</v>
      </c>
      <c r="H24" s="4542">
        <v>0</v>
      </c>
      <c r="I24" s="4404">
        <v>0</v>
      </c>
      <c r="J24" s="4531">
        <v>36</v>
      </c>
      <c r="L24" s="4503" t="s">
        <v>1200</v>
      </c>
    </row>
    <row r="25" spans="1:12" ht="10.9" customHeight="1">
      <c r="A25" s="4543"/>
      <c r="B25" s="4544"/>
      <c r="C25" s="4545" t="s">
        <v>3207</v>
      </c>
      <c r="D25" s="4354"/>
      <c r="E25" s="4355"/>
      <c r="F25" s="4355"/>
      <c r="G25" s="4356"/>
      <c r="H25" s="4355"/>
      <c r="I25" s="4358"/>
      <c r="J25" s="4546"/>
    </row>
    <row r="26" spans="1:12" ht="10.9" customHeight="1">
      <c r="A26" s="4530"/>
      <c r="B26" s="4519"/>
      <c r="C26" s="4547" t="s">
        <v>3208</v>
      </c>
      <c r="D26" s="4364"/>
      <c r="E26" s="4365"/>
      <c r="F26" s="4365"/>
      <c r="G26" s="4548"/>
      <c r="H26" s="4365"/>
      <c r="I26" s="4367"/>
      <c r="J26" s="4531"/>
    </row>
    <row r="27" spans="1:12" ht="10.9" customHeight="1">
      <c r="A27" s="4530">
        <v>37</v>
      </c>
      <c r="B27" s="4519"/>
      <c r="C27" s="4549" t="s">
        <v>3209</v>
      </c>
      <c r="D27" s="4550">
        <v>0</v>
      </c>
      <c r="E27" s="4551">
        <v>0</v>
      </c>
      <c r="F27" s="4365">
        <v>0</v>
      </c>
      <c r="G27" s="4548">
        <v>0</v>
      </c>
      <c r="H27" s="4365">
        <v>0</v>
      </c>
      <c r="I27" s="4367">
        <v>0</v>
      </c>
      <c r="J27" s="4531">
        <v>37</v>
      </c>
    </row>
    <row r="28" spans="1:12" ht="10.9" customHeight="1">
      <c r="A28" s="4543"/>
      <c r="B28" s="4544"/>
      <c r="C28" s="4552" t="s">
        <v>3210</v>
      </c>
      <c r="D28" s="4553"/>
      <c r="E28" s="4357"/>
      <c r="F28" s="4355"/>
      <c r="G28" s="4356"/>
      <c r="H28" s="4355"/>
      <c r="I28" s="4358"/>
      <c r="J28" s="4546"/>
      <c r="K28" s="4554"/>
      <c r="L28" s="4503">
        <v>78.2</v>
      </c>
    </row>
    <row r="29" spans="1:12" ht="10.9" customHeight="1">
      <c r="A29" s="4530"/>
      <c r="B29" s="4519"/>
      <c r="C29" s="4547" t="s">
        <v>3211</v>
      </c>
      <c r="D29" s="4555"/>
      <c r="E29" s="4556"/>
      <c r="F29" s="4542"/>
      <c r="G29" s="4542"/>
      <c r="H29" s="4542"/>
      <c r="I29" s="4404"/>
      <c r="J29" s="4531"/>
    </row>
    <row r="30" spans="1:12" ht="10.9" customHeight="1">
      <c r="A30" s="4532">
        <v>38</v>
      </c>
      <c r="B30" s="4544"/>
      <c r="C30" s="4552" t="s">
        <v>3212</v>
      </c>
      <c r="D30" s="4557">
        <v>3482</v>
      </c>
      <c r="E30" s="4361">
        <v>16</v>
      </c>
      <c r="F30" s="4355">
        <v>0</v>
      </c>
      <c r="G30" s="4356">
        <v>0</v>
      </c>
      <c r="H30" s="4355">
        <v>0</v>
      </c>
      <c r="I30" s="4358">
        <v>249</v>
      </c>
      <c r="J30" s="4535">
        <v>38</v>
      </c>
      <c r="L30" s="4503">
        <v>71.5</v>
      </c>
    </row>
    <row r="31" spans="1:12" ht="10.9" customHeight="1">
      <c r="A31" s="4530"/>
      <c r="B31" s="4519"/>
      <c r="C31" s="4547" t="s">
        <v>3213</v>
      </c>
      <c r="D31" s="4555"/>
      <c r="E31" s="4556"/>
      <c r="F31" s="4542"/>
      <c r="G31" s="4542"/>
      <c r="H31" s="4542"/>
      <c r="I31" s="4404"/>
      <c r="J31" s="4531"/>
    </row>
    <row r="32" spans="1:12" ht="10.9" customHeight="1">
      <c r="A32" s="4558">
        <v>39</v>
      </c>
      <c r="B32" s="4519"/>
      <c r="C32" s="4559" t="s">
        <v>3214</v>
      </c>
      <c r="D32" s="4560">
        <v>85</v>
      </c>
      <c r="E32" s="4561">
        <v>3</v>
      </c>
      <c r="F32" s="4365">
        <v>0</v>
      </c>
      <c r="G32" s="4548">
        <v>0</v>
      </c>
      <c r="H32" s="4365">
        <v>0</v>
      </c>
      <c r="I32" s="4367">
        <v>52</v>
      </c>
      <c r="J32" s="4562">
        <v>39</v>
      </c>
      <c r="L32" s="4503">
        <v>76</v>
      </c>
    </row>
    <row r="33" spans="1:12" ht="10.9" customHeight="1">
      <c r="A33" s="4532"/>
      <c r="B33" s="4544"/>
      <c r="C33" s="4552" t="s">
        <v>3215</v>
      </c>
      <c r="D33" s="4553"/>
      <c r="E33" s="4357"/>
      <c r="F33" s="4355"/>
      <c r="G33" s="4355"/>
      <c r="H33" s="4355"/>
      <c r="I33" s="4358"/>
      <c r="J33" s="4535"/>
    </row>
    <row r="34" spans="1:12" ht="10.9" customHeight="1">
      <c r="A34" s="4530"/>
      <c r="B34" s="4519"/>
      <c r="C34" s="4547" t="s">
        <v>3216</v>
      </c>
      <c r="D34" s="4555"/>
      <c r="E34" s="4556"/>
      <c r="F34" s="4542"/>
      <c r="G34" s="4542"/>
      <c r="H34" s="4542"/>
      <c r="I34" s="4404"/>
      <c r="J34" s="4531"/>
    </row>
    <row r="35" spans="1:12" ht="10.9" customHeight="1">
      <c r="A35" s="4532">
        <v>40</v>
      </c>
      <c r="B35" s="4544"/>
      <c r="C35" s="4545" t="s">
        <v>3217</v>
      </c>
      <c r="D35" s="4557">
        <v>2381</v>
      </c>
      <c r="E35" s="4361">
        <v>131</v>
      </c>
      <c r="F35" s="4355">
        <v>0</v>
      </c>
      <c r="G35" s="4356">
        <v>0</v>
      </c>
      <c r="H35" s="4355">
        <v>0</v>
      </c>
      <c r="I35" s="4358">
        <v>45</v>
      </c>
      <c r="J35" s="4535">
        <v>40</v>
      </c>
      <c r="L35" s="4503">
        <v>94</v>
      </c>
    </row>
    <row r="36" spans="1:12" ht="10.9" customHeight="1">
      <c r="A36" s="4530"/>
      <c r="B36" s="4519"/>
      <c r="C36" s="4563" t="s">
        <v>3218</v>
      </c>
      <c r="D36" s="4555"/>
      <c r="E36" s="4556"/>
      <c r="F36" s="4542"/>
      <c r="G36" s="4542"/>
      <c r="H36" s="4542"/>
      <c r="I36" s="4404"/>
      <c r="J36" s="4531"/>
    </row>
    <row r="37" spans="1:12" ht="10.9" customHeight="1">
      <c r="A37" s="4532">
        <v>41</v>
      </c>
      <c r="B37" s="4544"/>
      <c r="C37" s="4564" t="s">
        <v>3219</v>
      </c>
      <c r="D37" s="4557">
        <v>4816</v>
      </c>
      <c r="E37" s="4361">
        <v>124</v>
      </c>
      <c r="F37" s="4355">
        <v>0</v>
      </c>
      <c r="G37" s="4356">
        <v>0</v>
      </c>
      <c r="H37" s="4355">
        <v>0</v>
      </c>
      <c r="I37" s="4358">
        <v>17</v>
      </c>
      <c r="J37" s="4535">
        <v>41</v>
      </c>
      <c r="L37" s="4503">
        <v>99</v>
      </c>
    </row>
    <row r="38" spans="1:12" ht="10.9" customHeight="1">
      <c r="A38" s="4530"/>
      <c r="B38" s="4565"/>
      <c r="C38" s="4563" t="s">
        <v>3220</v>
      </c>
      <c r="D38" s="4550"/>
      <c r="E38" s="4551"/>
      <c r="F38" s="4365"/>
      <c r="G38" s="4365"/>
      <c r="H38" s="4365"/>
      <c r="I38" s="4367"/>
      <c r="J38" s="4531"/>
    </row>
    <row r="39" spans="1:12" ht="10.9" customHeight="1">
      <c r="A39" s="4532">
        <v>42</v>
      </c>
      <c r="B39" s="4566"/>
      <c r="C39" s="4522" t="s">
        <v>3221</v>
      </c>
      <c r="D39" s="4557">
        <v>1778</v>
      </c>
      <c r="E39" s="4361">
        <v>52</v>
      </c>
      <c r="F39" s="4355">
        <v>0</v>
      </c>
      <c r="G39" s="4355">
        <v>0</v>
      </c>
      <c r="H39" s="4355">
        <v>0</v>
      </c>
      <c r="I39" s="4358">
        <v>0</v>
      </c>
      <c r="J39" s="4535">
        <v>42</v>
      </c>
    </row>
    <row r="40" spans="1:12" ht="10.9" customHeight="1">
      <c r="A40" s="4530"/>
      <c r="B40" s="4565"/>
      <c r="C40" s="4563" t="s">
        <v>3222</v>
      </c>
      <c r="D40" s="4560"/>
      <c r="E40" s="4561"/>
      <c r="F40" s="4365"/>
      <c r="G40" s="4365"/>
      <c r="H40" s="4365"/>
      <c r="I40" s="4367"/>
      <c r="J40" s="4531"/>
    </row>
    <row r="41" spans="1:12" ht="10.9" customHeight="1">
      <c r="A41" s="4532">
        <v>43</v>
      </c>
      <c r="B41" s="4566"/>
      <c r="C41" s="4564" t="s">
        <v>3223</v>
      </c>
      <c r="D41" s="4557">
        <v>1253</v>
      </c>
      <c r="E41" s="4361">
        <v>2182</v>
      </c>
      <c r="F41" s="4355">
        <v>0</v>
      </c>
      <c r="G41" s="4355">
        <v>0</v>
      </c>
      <c r="H41" s="4355">
        <v>0</v>
      </c>
      <c r="I41" s="4358">
        <v>51</v>
      </c>
      <c r="J41" s="4535">
        <v>43</v>
      </c>
    </row>
    <row r="42" spans="1:12" ht="10.9" customHeight="1">
      <c r="A42" s="4530"/>
      <c r="B42" s="4565"/>
      <c r="C42" s="4563" t="s">
        <v>3224</v>
      </c>
      <c r="D42" s="4550"/>
      <c r="E42" s="4551"/>
      <c r="F42" s="4365"/>
      <c r="G42" s="4365"/>
      <c r="H42" s="4365"/>
      <c r="I42" s="4367"/>
      <c r="J42" s="4531"/>
    </row>
    <row r="43" spans="1:12" ht="10.9" customHeight="1">
      <c r="A43" s="4532">
        <v>44</v>
      </c>
      <c r="B43" s="4566"/>
      <c r="C43" s="4564" t="s">
        <v>3225</v>
      </c>
      <c r="D43" s="4553">
        <v>0</v>
      </c>
      <c r="E43" s="4357">
        <v>0</v>
      </c>
      <c r="F43" s="4355">
        <v>0</v>
      </c>
      <c r="G43" s="4355">
        <v>0</v>
      </c>
      <c r="H43" s="4355">
        <v>0</v>
      </c>
      <c r="I43" s="4358">
        <v>0</v>
      </c>
      <c r="J43" s="4535">
        <v>44</v>
      </c>
    </row>
    <row r="44" spans="1:12" ht="10.9" customHeight="1">
      <c r="A44" s="4530"/>
      <c r="B44" s="4565"/>
      <c r="C44" s="4563" t="s">
        <v>3226</v>
      </c>
      <c r="D44" s="4550"/>
      <c r="E44" s="4551"/>
      <c r="F44" s="4365"/>
      <c r="G44" s="4365"/>
      <c r="H44" s="4365"/>
      <c r="I44" s="4367"/>
      <c r="J44" s="4531"/>
    </row>
    <row r="45" spans="1:12" ht="10.9" customHeight="1">
      <c r="A45" s="4532">
        <v>45</v>
      </c>
      <c r="B45" s="4566"/>
      <c r="C45" s="4564" t="s">
        <v>3227</v>
      </c>
      <c r="D45" s="4557">
        <v>0</v>
      </c>
      <c r="E45" s="4361">
        <v>2</v>
      </c>
      <c r="F45" s="4355">
        <v>0</v>
      </c>
      <c r="G45" s="4355">
        <v>0</v>
      </c>
      <c r="H45" s="4355">
        <v>0</v>
      </c>
      <c r="I45" s="4358">
        <v>0</v>
      </c>
      <c r="J45" s="4535">
        <v>45</v>
      </c>
    </row>
    <row r="46" spans="1:12" ht="10.9" customHeight="1">
      <c r="A46" s="4530"/>
      <c r="B46" s="4565"/>
      <c r="C46" s="4563" t="s">
        <v>3228</v>
      </c>
      <c r="D46" s="4560"/>
      <c r="E46" s="4561"/>
      <c r="F46" s="4365"/>
      <c r="G46" s="4365"/>
      <c r="H46" s="4365"/>
      <c r="I46" s="4367"/>
      <c r="J46" s="4531"/>
    </row>
    <row r="47" spans="1:12" ht="10.9" customHeight="1">
      <c r="A47" s="4532">
        <v>46</v>
      </c>
      <c r="B47" s="4566"/>
      <c r="C47" s="4564" t="s">
        <v>3229</v>
      </c>
      <c r="D47" s="4557">
        <v>199</v>
      </c>
      <c r="E47" s="4361">
        <v>0</v>
      </c>
      <c r="F47" s="4355">
        <v>0</v>
      </c>
      <c r="G47" s="4355">
        <v>0</v>
      </c>
      <c r="H47" s="4355">
        <v>0</v>
      </c>
      <c r="I47" s="4358">
        <v>42</v>
      </c>
      <c r="J47" s="4535">
        <v>46</v>
      </c>
      <c r="L47" s="4503">
        <v>70.599999999999994</v>
      </c>
    </row>
    <row r="48" spans="1:12" ht="10.9" customHeight="1">
      <c r="A48" s="4530"/>
      <c r="B48" s="4565"/>
      <c r="C48" s="4563" t="s">
        <v>3230</v>
      </c>
      <c r="D48" s="4560"/>
      <c r="E48" s="4561"/>
      <c r="F48" s="4365"/>
      <c r="G48" s="4365"/>
      <c r="H48" s="4365"/>
      <c r="I48" s="4367"/>
      <c r="J48" s="4531"/>
    </row>
    <row r="49" spans="1:12" ht="10.9" customHeight="1">
      <c r="A49" s="4532">
        <v>47</v>
      </c>
      <c r="B49" s="4566"/>
      <c r="C49" s="4522" t="s">
        <v>3231</v>
      </c>
      <c r="D49" s="4557">
        <v>344</v>
      </c>
      <c r="E49" s="4361">
        <v>0</v>
      </c>
      <c r="F49" s="4355">
        <v>0</v>
      </c>
      <c r="G49" s="4355">
        <v>0</v>
      </c>
      <c r="H49" s="4355">
        <v>0</v>
      </c>
      <c r="I49" s="4358">
        <v>0</v>
      </c>
      <c r="J49" s="4535">
        <v>47</v>
      </c>
      <c r="L49" s="4503">
        <v>48.7</v>
      </c>
    </row>
    <row r="50" spans="1:12" ht="10.9" customHeight="1">
      <c r="A50" s="4530"/>
      <c r="B50" s="4565"/>
      <c r="C50" s="4563" t="s">
        <v>3232</v>
      </c>
      <c r="D50" s="4550"/>
      <c r="E50" s="4551"/>
      <c r="F50" s="4365"/>
      <c r="G50" s="4365"/>
      <c r="H50" s="4365"/>
      <c r="I50" s="4367"/>
      <c r="J50" s="4531"/>
    </row>
    <row r="51" spans="1:12" ht="10.9" customHeight="1">
      <c r="A51" s="4532">
        <v>48</v>
      </c>
      <c r="B51" s="4566"/>
      <c r="C51" s="4564" t="s">
        <v>3233</v>
      </c>
      <c r="D51" s="4557">
        <v>0</v>
      </c>
      <c r="E51" s="4361">
        <v>8</v>
      </c>
      <c r="F51" s="4355">
        <v>0</v>
      </c>
      <c r="G51" s="4355">
        <v>0</v>
      </c>
      <c r="H51" s="4355">
        <v>0</v>
      </c>
      <c r="I51" s="4358">
        <v>0</v>
      </c>
      <c r="J51" s="4535">
        <v>48</v>
      </c>
      <c r="L51" s="4503">
        <v>72.3</v>
      </c>
    </row>
    <row r="52" spans="1:12" ht="10.9" customHeight="1">
      <c r="A52" s="4530"/>
      <c r="B52" s="4565"/>
      <c r="C52" s="4563" t="s">
        <v>3234</v>
      </c>
      <c r="D52" s="4560"/>
      <c r="E52" s="4561"/>
      <c r="F52" s="4365"/>
      <c r="G52" s="4365"/>
      <c r="H52" s="4365"/>
      <c r="I52" s="4367"/>
      <c r="J52" s="4531"/>
    </row>
    <row r="53" spans="1:12" ht="10.9" customHeight="1">
      <c r="A53" s="4567">
        <v>49</v>
      </c>
      <c r="B53" s="4565"/>
      <c r="C53" s="4568" t="s">
        <v>3235</v>
      </c>
      <c r="D53" s="4560">
        <v>1935</v>
      </c>
      <c r="E53" s="4561">
        <v>6</v>
      </c>
      <c r="F53" s="4365">
        <v>0</v>
      </c>
      <c r="G53" s="4365">
        <v>0</v>
      </c>
      <c r="H53" s="4365">
        <v>0</v>
      </c>
      <c r="I53" s="4367">
        <v>547</v>
      </c>
      <c r="J53" s="4569">
        <v>49</v>
      </c>
      <c r="K53" s="4554"/>
    </row>
    <row r="54" spans="1:12" ht="10.9" customHeight="1">
      <c r="A54" s="4543"/>
      <c r="B54" s="4566"/>
      <c r="C54" s="4522" t="s">
        <v>3236</v>
      </c>
      <c r="D54" s="4557"/>
      <c r="E54" s="4361"/>
      <c r="F54" s="4355"/>
      <c r="G54" s="4355"/>
      <c r="H54" s="4355">
        <v>0</v>
      </c>
      <c r="I54" s="4358"/>
      <c r="J54" s="4546"/>
    </row>
    <row r="55" spans="1:12" ht="10.9" customHeight="1">
      <c r="A55" s="4530"/>
      <c r="B55" s="4565"/>
      <c r="C55" s="4563" t="s">
        <v>3237</v>
      </c>
      <c r="D55" s="4570"/>
      <c r="E55" s="4561"/>
      <c r="F55" s="4365"/>
      <c r="G55" s="4365"/>
      <c r="H55" s="4365">
        <v>0</v>
      </c>
      <c r="I55" s="4367"/>
      <c r="J55" s="4531"/>
    </row>
    <row r="56" spans="1:12" ht="10.9" customHeight="1">
      <c r="A56" s="4567">
        <v>50</v>
      </c>
      <c r="B56" s="4565"/>
      <c r="C56" s="4568" t="s">
        <v>3238</v>
      </c>
      <c r="D56" s="4560">
        <v>33</v>
      </c>
      <c r="E56" s="4561">
        <v>1</v>
      </c>
      <c r="F56" s="4365">
        <v>0</v>
      </c>
      <c r="G56" s="4365">
        <v>0</v>
      </c>
      <c r="H56" s="4365">
        <v>0</v>
      </c>
      <c r="I56" s="4367">
        <v>0</v>
      </c>
      <c r="J56" s="4569">
        <v>50</v>
      </c>
      <c r="K56" s="4554"/>
    </row>
    <row r="57" spans="1:12" ht="10.9" customHeight="1">
      <c r="A57" s="4543"/>
      <c r="B57" s="4566"/>
      <c r="C57" s="4571" t="s">
        <v>3239</v>
      </c>
      <c r="D57" s="4572"/>
      <c r="E57" s="4355"/>
      <c r="F57" s="4355"/>
      <c r="G57" s="4355"/>
      <c r="H57" s="4355">
        <v>0</v>
      </c>
      <c r="I57" s="4358"/>
      <c r="J57" s="4546"/>
    </row>
    <row r="58" spans="1:12" ht="10.9" customHeight="1">
      <c r="A58" s="4530"/>
      <c r="B58" s="4565"/>
      <c r="C58" s="4563" t="s">
        <v>3240</v>
      </c>
      <c r="D58" s="4573"/>
      <c r="E58" s="4365"/>
      <c r="F58" s="4365"/>
      <c r="G58" s="4365"/>
      <c r="H58" s="4365"/>
      <c r="I58" s="4367"/>
      <c r="J58" s="4531"/>
    </row>
    <row r="59" spans="1:12" ht="10.9" customHeight="1">
      <c r="A59" s="4532">
        <v>51</v>
      </c>
      <c r="B59" s="4566"/>
      <c r="C59" s="4564" t="s">
        <v>3241</v>
      </c>
      <c r="D59" s="4553">
        <v>0</v>
      </c>
      <c r="E59" s="4357">
        <v>0</v>
      </c>
      <c r="F59" s="4355">
        <v>0</v>
      </c>
      <c r="G59" s="4355">
        <v>0</v>
      </c>
      <c r="H59" s="4355">
        <v>0</v>
      </c>
      <c r="I59" s="4358">
        <v>0</v>
      </c>
      <c r="J59" s="4535">
        <v>51</v>
      </c>
    </row>
    <row r="60" spans="1:12" ht="10.9" customHeight="1">
      <c r="A60" s="4530"/>
      <c r="B60" s="4565"/>
      <c r="C60" s="4563" t="s">
        <v>3242</v>
      </c>
      <c r="D60" s="4550"/>
      <c r="E60" s="4551"/>
      <c r="F60" s="4365"/>
      <c r="G60" s="4365"/>
      <c r="H60" s="4365"/>
      <c r="I60" s="4367"/>
      <c r="J60" s="4531"/>
    </row>
    <row r="61" spans="1:12" ht="10.9" customHeight="1">
      <c r="A61" s="4532">
        <v>52</v>
      </c>
      <c r="B61" s="4566"/>
      <c r="C61" s="4574" t="s">
        <v>3243</v>
      </c>
      <c r="D61" s="4553">
        <v>51</v>
      </c>
      <c r="E61" s="4357">
        <v>0</v>
      </c>
      <c r="F61" s="4355">
        <v>0</v>
      </c>
      <c r="G61" s="4355">
        <v>0</v>
      </c>
      <c r="H61" s="4355">
        <v>0</v>
      </c>
      <c r="I61" s="4358">
        <v>0</v>
      </c>
      <c r="J61" s="4535">
        <v>52</v>
      </c>
    </row>
    <row r="62" spans="1:12" ht="13.9" customHeight="1">
      <c r="A62" s="4575">
        <v>53</v>
      </c>
      <c r="B62" s="4566"/>
      <c r="C62" s="4576" t="s">
        <v>3244</v>
      </c>
      <c r="D62" s="4553">
        <f t="shared" ref="D62:I62" si="0">SUM(D24:D61)</f>
        <v>16357</v>
      </c>
      <c r="E62" s="4577">
        <f t="shared" si="0"/>
        <v>2525</v>
      </c>
      <c r="F62" s="4356">
        <f t="shared" si="0"/>
        <v>0</v>
      </c>
      <c r="G62" s="4356">
        <f t="shared" si="0"/>
        <v>0</v>
      </c>
      <c r="H62" s="4356">
        <f t="shared" si="0"/>
        <v>0</v>
      </c>
      <c r="I62" s="4578">
        <f t="shared" si="0"/>
        <v>1003</v>
      </c>
      <c r="J62" s="4579">
        <v>53</v>
      </c>
    </row>
    <row r="63" spans="1:12" ht="10.9" customHeight="1">
      <c r="A63" s="4575">
        <v>54</v>
      </c>
      <c r="B63" s="4566"/>
      <c r="C63" s="4580" t="s">
        <v>3245</v>
      </c>
      <c r="D63" s="4553">
        <v>0</v>
      </c>
      <c r="E63" s="4361">
        <v>17</v>
      </c>
      <c r="F63" s="4355">
        <v>0</v>
      </c>
      <c r="G63" s="4355">
        <v>0</v>
      </c>
      <c r="H63" s="4355">
        <v>0</v>
      </c>
      <c r="I63" s="4358">
        <v>0</v>
      </c>
      <c r="J63" s="4579">
        <v>54</v>
      </c>
    </row>
    <row r="64" spans="1:12" ht="13.9" customHeight="1" thickBot="1">
      <c r="A64" s="4575">
        <v>55</v>
      </c>
      <c r="B64" s="4566"/>
      <c r="C64" s="4576" t="s">
        <v>3246</v>
      </c>
      <c r="D64" s="4370">
        <f t="shared" ref="D64:I64" si="1">SUM(D62:D63)</f>
        <v>16357</v>
      </c>
      <c r="E64" s="4370">
        <f t="shared" si="1"/>
        <v>2542</v>
      </c>
      <c r="F64" s="4370">
        <f t="shared" si="1"/>
        <v>0</v>
      </c>
      <c r="G64" s="4370">
        <f t="shared" si="1"/>
        <v>0</v>
      </c>
      <c r="H64" s="4370">
        <f t="shared" si="1"/>
        <v>0</v>
      </c>
      <c r="I64" s="4407">
        <f t="shared" si="1"/>
        <v>1003</v>
      </c>
      <c r="J64" s="4579">
        <v>55</v>
      </c>
    </row>
    <row r="65" spans="1:10">
      <c r="A65" s="4581"/>
      <c r="B65" s="4582"/>
      <c r="C65" s="4563"/>
      <c r="D65" s="4583"/>
      <c r="E65" s="4583"/>
      <c r="F65" s="4583"/>
      <c r="G65" s="4583"/>
      <c r="H65" s="4583"/>
      <c r="I65" s="4583"/>
      <c r="J65" s="4584"/>
    </row>
    <row r="66" spans="1:10">
      <c r="A66" s="4581"/>
      <c r="B66" s="4585"/>
      <c r="C66" s="4585"/>
      <c r="D66" s="4586"/>
      <c r="E66" s="4585"/>
      <c r="F66" s="4585"/>
      <c r="G66" s="4583"/>
      <c r="H66" s="4583"/>
      <c r="I66" s="4583"/>
      <c r="J66" s="4584"/>
    </row>
    <row r="67" spans="1:10" ht="11" thickBot="1">
      <c r="A67" s="4587"/>
      <c r="B67" s="4588"/>
      <c r="C67" s="4588"/>
      <c r="D67" s="4589"/>
      <c r="E67" s="4588"/>
      <c r="F67" s="4588"/>
      <c r="G67" s="4590"/>
      <c r="H67" s="4590"/>
      <c r="I67" s="4590"/>
      <c r="J67" s="4591"/>
    </row>
    <row r="68" spans="1:10" ht="11.5">
      <c r="J68" s="4592" t="s">
        <v>195</v>
      </c>
    </row>
  </sheetData>
  <mergeCells count="2">
    <mergeCell ref="A2:J2"/>
    <mergeCell ref="A12:J12"/>
  </mergeCells>
  <printOptions horizontalCentered="1"/>
  <pageMargins left="0.35" right="0.35" top="0.6" bottom="1.1811024E-2" header="0" footer="0"/>
  <pageSetup orientation="portrait" horizontalDpi="4294967293" verticalDpi="300" r:id="rId1"/>
  <headerFooter alignWithMargins="0"/>
  <legacyDrawing r:id="rId2"/>
</worksheet>
</file>

<file path=xl/worksheets/sheet87.xml><?xml version="1.0" encoding="utf-8"?>
<worksheet xmlns="http://schemas.openxmlformats.org/spreadsheetml/2006/main" xmlns:r="http://schemas.openxmlformats.org/officeDocument/2006/relationships">
  <sheetPr>
    <tabColor rgb="FF92D050"/>
    <pageSetUpPr fitToPage="1"/>
  </sheetPr>
  <dimension ref="A1:K68"/>
  <sheetViews>
    <sheetView showGridLines="0" zoomScaleNormal="100" workbookViewId="0"/>
  </sheetViews>
  <sheetFormatPr defaultColWidth="10.26953125" defaultRowHeight="10.5"/>
  <cols>
    <col min="1" max="2" width="4.81640625" style="4503" customWidth="1"/>
    <col min="3" max="3" width="13.26953125" style="4503" customWidth="1"/>
    <col min="4" max="9" width="11.26953125" style="4503" customWidth="1"/>
    <col min="10" max="10" width="4.81640625" style="4503" customWidth="1"/>
    <col min="11" max="11" width="9.1796875" style="4503" customWidth="1"/>
    <col min="12" max="16384" width="10.26953125" style="4503"/>
  </cols>
  <sheetData>
    <row r="1" spans="1:11" ht="12" thickBot="1">
      <c r="A1" s="4593" t="s">
        <v>2894</v>
      </c>
      <c r="E1" s="4594"/>
      <c r="J1" s="4595">
        <v>81</v>
      </c>
      <c r="K1" s="4596"/>
    </row>
    <row r="2" spans="1:11" ht="12.75" customHeight="1">
      <c r="A2" s="4597" t="s">
        <v>3175</v>
      </c>
      <c r="B2" s="4598"/>
      <c r="C2" s="4598"/>
      <c r="D2" s="4598"/>
      <c r="E2" s="4598"/>
      <c r="F2" s="4598"/>
      <c r="G2" s="4598"/>
      <c r="H2" s="4598"/>
      <c r="I2" s="4598"/>
      <c r="J2" s="4599"/>
    </row>
    <row r="3" spans="1:11" ht="10.5" customHeight="1">
      <c r="A3" s="4510"/>
      <c r="B3" s="4511"/>
      <c r="C3" s="4511"/>
      <c r="D3" s="4511"/>
      <c r="E3" s="4600"/>
      <c r="F3" s="4511"/>
      <c r="G3" s="4511"/>
      <c r="H3" s="4511"/>
      <c r="I3" s="4511"/>
      <c r="J3" s="4513"/>
    </row>
    <row r="4" spans="1:11" ht="10.5" customHeight="1">
      <c r="A4" s="4510"/>
      <c r="B4" s="4512"/>
      <c r="C4" s="4511"/>
      <c r="D4" s="4511"/>
      <c r="E4" s="4511"/>
      <c r="F4" s="4511"/>
      <c r="G4" s="4511"/>
      <c r="H4" s="4511"/>
      <c r="I4" s="4511"/>
      <c r="J4" s="4513"/>
    </row>
    <row r="5" spans="1:11" ht="10.5" customHeight="1">
      <c r="A5" s="4514"/>
      <c r="B5" s="4512" t="s">
        <v>3247</v>
      </c>
      <c r="C5" s="4511"/>
      <c r="D5" s="4511"/>
      <c r="E5" s="4511"/>
      <c r="F5" s="4511"/>
      <c r="G5" s="4511"/>
      <c r="H5" s="4511"/>
      <c r="I5" s="4511"/>
      <c r="J5" s="4513"/>
    </row>
    <row r="6" spans="1:11" ht="10.5" customHeight="1">
      <c r="A6" s="4514"/>
      <c r="B6" s="4512" t="s">
        <v>3248</v>
      </c>
      <c r="C6" s="4511"/>
      <c r="D6" s="4511"/>
      <c r="E6" s="4511"/>
      <c r="F6" s="4511"/>
      <c r="G6" s="4511"/>
      <c r="H6" s="4511"/>
      <c r="I6" s="4511"/>
      <c r="J6" s="4513"/>
    </row>
    <row r="7" spans="1:11" ht="10.5" customHeight="1">
      <c r="A7" s="4514"/>
      <c r="B7" s="4512" t="s">
        <v>3249</v>
      </c>
      <c r="C7" s="4511"/>
      <c r="D7" s="4511"/>
      <c r="E7" s="4511"/>
      <c r="F7" s="4511"/>
      <c r="G7" s="4511"/>
      <c r="H7" s="4511"/>
      <c r="I7" s="4511"/>
      <c r="J7" s="4513"/>
    </row>
    <row r="8" spans="1:11" ht="10.5" customHeight="1">
      <c r="A8" s="4514"/>
      <c r="B8" s="4512" t="s">
        <v>3250</v>
      </c>
      <c r="C8" s="4511"/>
      <c r="D8" s="4511"/>
      <c r="E8" s="4511"/>
      <c r="F8" s="4511"/>
      <c r="G8" s="4511"/>
      <c r="H8" s="4511"/>
      <c r="I8" s="4511"/>
      <c r="J8" s="4513"/>
    </row>
    <row r="9" spans="1:11" ht="10.5" customHeight="1">
      <c r="A9" s="4514"/>
      <c r="B9" s="4512" t="s">
        <v>3251</v>
      </c>
      <c r="C9" s="4511"/>
      <c r="D9" s="4511"/>
      <c r="E9" s="4511"/>
      <c r="F9" s="4511"/>
      <c r="G9" s="4511"/>
      <c r="H9" s="4511"/>
      <c r="I9" s="4511"/>
      <c r="J9" s="4513"/>
    </row>
    <row r="10" spans="1:11" ht="10.5" customHeight="1">
      <c r="A10" s="4514"/>
      <c r="B10" s="4512"/>
      <c r="C10" s="4511"/>
      <c r="D10" s="4511"/>
      <c r="E10" s="4511"/>
      <c r="F10" s="4511"/>
      <c r="G10" s="4511"/>
      <c r="H10" s="4511"/>
      <c r="I10" s="4511"/>
      <c r="J10" s="4513"/>
    </row>
    <row r="11" spans="1:11" ht="10.5" customHeight="1">
      <c r="A11" s="4510"/>
      <c r="B11" s="4511"/>
      <c r="C11" s="4511"/>
      <c r="D11" s="4511"/>
      <c r="E11" s="4511"/>
      <c r="F11" s="4511"/>
      <c r="G11" s="4511"/>
      <c r="H11" s="4511"/>
      <c r="I11" s="4511"/>
      <c r="J11" s="4513"/>
    </row>
    <row r="12" spans="1:11" ht="10.5" customHeight="1">
      <c r="A12" s="4601" t="s">
        <v>3140</v>
      </c>
      <c r="B12" s="4524"/>
      <c r="C12" s="4524"/>
      <c r="D12" s="4524"/>
      <c r="E12" s="4524"/>
      <c r="F12" s="4524"/>
      <c r="G12" s="4524"/>
      <c r="H12" s="4524"/>
      <c r="I12" s="4524"/>
      <c r="J12" s="4602"/>
    </row>
    <row r="13" spans="1:11" ht="10.5" customHeight="1">
      <c r="A13" s="4518"/>
      <c r="B13" s="4519"/>
      <c r="C13" s="4520" t="s">
        <v>3252</v>
      </c>
      <c r="D13" s="4603" t="s">
        <v>3253</v>
      </c>
      <c r="E13" s="4603"/>
      <c r="F13" s="4511"/>
      <c r="G13" s="4511"/>
      <c r="H13" s="4511"/>
      <c r="I13" s="4511"/>
      <c r="J13" s="4604"/>
    </row>
    <row r="14" spans="1:11" ht="10.5" customHeight="1">
      <c r="A14" s="4518"/>
      <c r="B14" s="4519"/>
      <c r="C14" s="4533" t="s">
        <v>3254</v>
      </c>
      <c r="D14" s="4605"/>
      <c r="E14" s="4520"/>
      <c r="F14" s="4606" t="s">
        <v>3255</v>
      </c>
      <c r="G14" s="4607"/>
      <c r="H14" s="4608"/>
      <c r="I14" s="4607"/>
      <c r="J14" s="4521"/>
    </row>
    <row r="15" spans="1:11" ht="10.5" customHeight="1">
      <c r="A15" s="4526"/>
      <c r="B15" s="4527"/>
      <c r="C15" s="4528" t="s">
        <v>3067</v>
      </c>
      <c r="D15" s="4528"/>
      <c r="E15" s="4528"/>
      <c r="F15" s="4609" t="s">
        <v>3086</v>
      </c>
      <c r="G15" s="4520"/>
      <c r="H15" s="4528" t="s">
        <v>3073</v>
      </c>
      <c r="I15" s="4528"/>
      <c r="J15" s="4529"/>
    </row>
    <row r="16" spans="1:11" ht="10.5" customHeight="1">
      <c r="A16" s="4526"/>
      <c r="B16" s="4527"/>
      <c r="C16" s="4528" t="s">
        <v>3069</v>
      </c>
      <c r="D16" s="4528"/>
      <c r="E16" s="4528"/>
      <c r="F16" s="4610" t="s">
        <v>3256</v>
      </c>
      <c r="G16" s="4534"/>
      <c r="H16" s="4528" t="s">
        <v>3257</v>
      </c>
      <c r="I16" s="4528"/>
      <c r="J16" s="4529"/>
    </row>
    <row r="17" spans="1:10" ht="10.5" customHeight="1">
      <c r="A17" s="4526"/>
      <c r="B17" s="4527"/>
      <c r="C17" s="4528" t="s">
        <v>3072</v>
      </c>
      <c r="D17" s="4528"/>
      <c r="E17" s="4528"/>
      <c r="F17" s="4528"/>
      <c r="G17" s="4528"/>
      <c r="H17" s="4528" t="s">
        <v>3258</v>
      </c>
      <c r="I17" s="4528"/>
      <c r="J17" s="4529"/>
    </row>
    <row r="18" spans="1:10" ht="10.5" customHeight="1">
      <c r="A18" s="4526"/>
      <c r="B18" s="4527"/>
      <c r="C18" s="4528" t="s">
        <v>3259</v>
      </c>
      <c r="D18" s="4528" t="s">
        <v>2424</v>
      </c>
      <c r="E18" s="4528" t="s">
        <v>3091</v>
      </c>
      <c r="F18" s="4528" t="s">
        <v>3260</v>
      </c>
      <c r="G18" s="4528"/>
      <c r="H18" s="4528" t="s">
        <v>3261</v>
      </c>
      <c r="I18" s="4528" t="s">
        <v>3091</v>
      </c>
      <c r="J18" s="4529"/>
    </row>
    <row r="19" spans="1:10" ht="10.5" customHeight="1">
      <c r="A19" s="4530" t="s">
        <v>704</v>
      </c>
      <c r="B19" s="4528" t="s">
        <v>637</v>
      </c>
      <c r="C19" s="4528" t="s">
        <v>3202</v>
      </c>
      <c r="D19" s="4528" t="s">
        <v>3098</v>
      </c>
      <c r="E19" s="4528" t="s">
        <v>3094</v>
      </c>
      <c r="F19" s="4528" t="s">
        <v>3191</v>
      </c>
      <c r="G19" s="4528" t="s">
        <v>3192</v>
      </c>
      <c r="H19" s="4528" t="s">
        <v>3262</v>
      </c>
      <c r="I19" s="4528" t="s">
        <v>3263</v>
      </c>
      <c r="J19" s="4531" t="s">
        <v>704</v>
      </c>
    </row>
    <row r="20" spans="1:10" ht="10.5" customHeight="1">
      <c r="A20" s="4530" t="s">
        <v>750</v>
      </c>
      <c r="B20" s="4528" t="s">
        <v>638</v>
      </c>
      <c r="C20" s="4528" t="s">
        <v>3097</v>
      </c>
      <c r="D20" s="4528" t="s">
        <v>3105</v>
      </c>
      <c r="E20" s="4528" t="s">
        <v>3102</v>
      </c>
      <c r="F20" s="4528" t="s">
        <v>3264</v>
      </c>
      <c r="G20" s="4528" t="s">
        <v>3198</v>
      </c>
      <c r="H20" s="4528" t="s">
        <v>3265</v>
      </c>
      <c r="I20" s="4528" t="s">
        <v>3198</v>
      </c>
      <c r="J20" s="4531" t="s">
        <v>750</v>
      </c>
    </row>
    <row r="21" spans="1:10" ht="10.5" customHeight="1">
      <c r="A21" s="4530"/>
      <c r="B21" s="4528"/>
      <c r="C21" s="4528" t="s">
        <v>3104</v>
      </c>
      <c r="D21" s="4528"/>
      <c r="E21" s="4528"/>
      <c r="F21" s="4528"/>
      <c r="G21" s="4528"/>
      <c r="H21" s="4528"/>
      <c r="I21" s="4528"/>
      <c r="J21" s="4531"/>
    </row>
    <row r="22" spans="1:10" ht="11" thickBot="1">
      <c r="A22" s="4532"/>
      <c r="B22" s="4533"/>
      <c r="C22" s="4534" t="s">
        <v>645</v>
      </c>
      <c r="D22" s="4523" t="s">
        <v>646</v>
      </c>
      <c r="E22" s="4523" t="s">
        <v>647</v>
      </c>
      <c r="F22" s="4523" t="s">
        <v>648</v>
      </c>
      <c r="G22" s="4523" t="s">
        <v>649</v>
      </c>
      <c r="H22" s="4523" t="s">
        <v>2506</v>
      </c>
      <c r="I22" s="4523" t="s">
        <v>3266</v>
      </c>
      <c r="J22" s="4535"/>
    </row>
    <row r="23" spans="1:10" ht="10.9" customHeight="1">
      <c r="A23" s="4530"/>
      <c r="B23" s="4611"/>
      <c r="C23" s="4612"/>
      <c r="D23" s="4613"/>
      <c r="E23" s="4613"/>
      <c r="F23" s="4613"/>
      <c r="G23" s="4613"/>
      <c r="H23" s="4613"/>
      <c r="I23" s="4614"/>
      <c r="J23" s="4531"/>
    </row>
    <row r="24" spans="1:10" ht="10.9" customHeight="1">
      <c r="A24" s="4530">
        <v>36</v>
      </c>
      <c r="B24" s="4611"/>
      <c r="C24" s="4615">
        <v>0</v>
      </c>
      <c r="D24" s="4542">
        <v>0</v>
      </c>
      <c r="E24" s="4542">
        <v>0</v>
      </c>
      <c r="F24" s="4542">
        <v>0</v>
      </c>
      <c r="G24" s="4542">
        <v>0</v>
      </c>
      <c r="H24" s="4542">
        <v>0</v>
      </c>
      <c r="I24" s="4404">
        <v>0</v>
      </c>
      <c r="J24" s="4531">
        <v>36</v>
      </c>
    </row>
    <row r="25" spans="1:10" ht="10.9" customHeight="1">
      <c r="A25" s="4543"/>
      <c r="B25" s="4616"/>
      <c r="C25" s="4354"/>
      <c r="D25" s="4357"/>
      <c r="E25" s="4355"/>
      <c r="F25" s="4355"/>
      <c r="G25" s="4356"/>
      <c r="H25" s="4355"/>
      <c r="I25" s="4358"/>
      <c r="J25" s="4546"/>
    </row>
    <row r="26" spans="1:10" ht="10.9" customHeight="1">
      <c r="A26" s="4530"/>
      <c r="B26" s="4611"/>
      <c r="C26" s="4364"/>
      <c r="D26" s="4551"/>
      <c r="E26" s="4365"/>
      <c r="F26" s="4365"/>
      <c r="G26" s="4548"/>
      <c r="H26" s="4365"/>
      <c r="I26" s="4367"/>
      <c r="J26" s="4531"/>
    </row>
    <row r="27" spans="1:10" ht="10.9" customHeight="1">
      <c r="A27" s="4530">
        <v>37</v>
      </c>
      <c r="B27" s="4600"/>
      <c r="C27" s="4550">
        <v>0</v>
      </c>
      <c r="D27" s="4551">
        <v>0</v>
      </c>
      <c r="E27" s="4551">
        <v>0</v>
      </c>
      <c r="F27" s="4617">
        <v>0</v>
      </c>
      <c r="G27" s="4618">
        <v>0</v>
      </c>
      <c r="H27" s="4619">
        <v>0</v>
      </c>
      <c r="I27" s="4367">
        <v>0</v>
      </c>
      <c r="J27" s="4531">
        <v>37</v>
      </c>
    </row>
    <row r="28" spans="1:10" ht="10.9" customHeight="1">
      <c r="A28" s="4543"/>
      <c r="B28" s="4616"/>
      <c r="C28" s="4553"/>
      <c r="D28" s="4357"/>
      <c r="E28" s="4357"/>
      <c r="F28" s="4620"/>
      <c r="G28" s="4621"/>
      <c r="H28" s="4620"/>
      <c r="I28" s="4358"/>
      <c r="J28" s="4546"/>
    </row>
    <row r="29" spans="1:10" ht="10.9" customHeight="1">
      <c r="A29" s="4530"/>
      <c r="B29" s="4611"/>
      <c r="C29" s="4622"/>
      <c r="D29" s="4556"/>
      <c r="E29" s="4556"/>
      <c r="F29" s="4623"/>
      <c r="G29" s="4623"/>
      <c r="H29" s="4619"/>
      <c r="I29" s="4404"/>
      <c r="J29" s="4531"/>
    </row>
    <row r="30" spans="1:10" ht="10.9" customHeight="1">
      <c r="A30" s="4532">
        <v>38</v>
      </c>
      <c r="B30" s="4616"/>
      <c r="C30" s="4553">
        <v>428</v>
      </c>
      <c r="D30" s="4357">
        <v>2293</v>
      </c>
      <c r="E30" s="4357">
        <v>1026</v>
      </c>
      <c r="F30" s="4620">
        <v>3275</v>
      </c>
      <c r="G30" s="4621">
        <v>44</v>
      </c>
      <c r="H30" s="4620">
        <v>303824</v>
      </c>
      <c r="I30" s="4358">
        <v>0</v>
      </c>
      <c r="J30" s="4535">
        <v>38</v>
      </c>
    </row>
    <row r="31" spans="1:10" ht="10.9" customHeight="1">
      <c r="A31" s="4530"/>
      <c r="B31" s="4611"/>
      <c r="C31" s="4622"/>
      <c r="D31" s="4556"/>
      <c r="E31" s="4556"/>
      <c r="F31" s="4623"/>
      <c r="G31" s="4623"/>
      <c r="H31" s="4619"/>
      <c r="I31" s="4404"/>
      <c r="J31" s="4531"/>
    </row>
    <row r="32" spans="1:10" ht="10.9" customHeight="1">
      <c r="A32" s="4558">
        <v>39</v>
      </c>
      <c r="B32" s="4611"/>
      <c r="C32" s="4550">
        <v>10</v>
      </c>
      <c r="D32" s="4551">
        <v>78</v>
      </c>
      <c r="E32" s="4551">
        <v>52</v>
      </c>
      <c r="F32" s="4617">
        <v>127</v>
      </c>
      <c r="G32" s="4618">
        <v>3</v>
      </c>
      <c r="H32" s="4619">
        <v>13104</v>
      </c>
      <c r="I32" s="4367">
        <v>0</v>
      </c>
      <c r="J32" s="4562">
        <v>39</v>
      </c>
    </row>
    <row r="33" spans="1:10" ht="10.9" customHeight="1">
      <c r="A33" s="4532"/>
      <c r="B33" s="4616"/>
      <c r="C33" s="4553"/>
      <c r="D33" s="4357"/>
      <c r="E33" s="4357"/>
      <c r="F33" s="4620"/>
      <c r="G33" s="4620"/>
      <c r="H33" s="4620"/>
      <c r="I33" s="4358"/>
      <c r="J33" s="4535"/>
    </row>
    <row r="34" spans="1:10" ht="10.9" customHeight="1">
      <c r="A34" s="4530"/>
      <c r="B34" s="4611"/>
      <c r="C34" s="4622"/>
      <c r="D34" s="4556"/>
      <c r="E34" s="4556"/>
      <c r="F34" s="4623"/>
      <c r="G34" s="4623"/>
      <c r="H34" s="4619"/>
      <c r="I34" s="4404"/>
      <c r="J34" s="4531"/>
    </row>
    <row r="35" spans="1:10" ht="10.9" customHeight="1">
      <c r="A35" s="4532">
        <v>40</v>
      </c>
      <c r="B35" s="4624"/>
      <c r="C35" s="4553">
        <v>106</v>
      </c>
      <c r="D35" s="4357">
        <v>1966</v>
      </c>
      <c r="E35" s="4357">
        <v>485</v>
      </c>
      <c r="F35" s="4620">
        <v>2229</v>
      </c>
      <c r="G35" s="4621">
        <v>222</v>
      </c>
      <c r="H35" s="4620">
        <v>248839</v>
      </c>
      <c r="I35" s="4358">
        <v>0</v>
      </c>
      <c r="J35" s="4535">
        <v>40</v>
      </c>
    </row>
    <row r="36" spans="1:10" ht="10.9" customHeight="1">
      <c r="A36" s="4530"/>
      <c r="B36" s="4611"/>
      <c r="C36" s="4622"/>
      <c r="D36" s="4556"/>
      <c r="E36" s="4556"/>
      <c r="F36" s="4623"/>
      <c r="G36" s="4623"/>
      <c r="H36" s="4619"/>
      <c r="I36" s="4404"/>
      <c r="J36" s="4531"/>
    </row>
    <row r="37" spans="1:10" ht="10.9" customHeight="1">
      <c r="A37" s="4532">
        <v>41</v>
      </c>
      <c r="B37" s="4625"/>
      <c r="C37" s="4553">
        <v>415</v>
      </c>
      <c r="D37" s="4357">
        <v>3685</v>
      </c>
      <c r="E37" s="4357">
        <v>857</v>
      </c>
      <c r="F37" s="4620">
        <v>4369</v>
      </c>
      <c r="G37" s="4621">
        <v>173</v>
      </c>
      <c r="H37" s="4620">
        <v>474810</v>
      </c>
      <c r="I37" s="4358">
        <v>0</v>
      </c>
      <c r="J37" s="4535">
        <v>41</v>
      </c>
    </row>
    <row r="38" spans="1:10" ht="10.9" customHeight="1">
      <c r="A38" s="4530"/>
      <c r="B38" s="4626"/>
      <c r="C38" s="4550"/>
      <c r="D38" s="4551"/>
      <c r="E38" s="4551"/>
      <c r="F38" s="4619"/>
      <c r="G38" s="4619"/>
      <c r="H38" s="4619"/>
      <c r="I38" s="4367"/>
      <c r="J38" s="4531"/>
    </row>
    <row r="39" spans="1:10" ht="10.9" customHeight="1">
      <c r="A39" s="4532">
        <v>42</v>
      </c>
      <c r="B39" s="4627"/>
      <c r="C39" s="4553">
        <v>219</v>
      </c>
      <c r="D39" s="4357">
        <v>1611</v>
      </c>
      <c r="E39" s="4357">
        <v>0</v>
      </c>
      <c r="F39" s="4620">
        <v>1564</v>
      </c>
      <c r="G39" s="4621">
        <v>47</v>
      </c>
      <c r="H39" s="4620">
        <v>160167</v>
      </c>
      <c r="I39" s="4358">
        <v>0</v>
      </c>
      <c r="J39" s="4535">
        <v>42</v>
      </c>
    </row>
    <row r="40" spans="1:10" ht="10.9" customHeight="1">
      <c r="A40" s="4530"/>
      <c r="B40" s="4626"/>
      <c r="C40" s="4550"/>
      <c r="D40" s="4551"/>
      <c r="E40" s="4551"/>
      <c r="F40" s="4619"/>
      <c r="G40" s="4619"/>
      <c r="H40" s="4619"/>
      <c r="I40" s="4367"/>
      <c r="J40" s="4531"/>
    </row>
    <row r="41" spans="1:10" ht="10.9" customHeight="1">
      <c r="A41" s="4532">
        <v>43</v>
      </c>
      <c r="B41" s="4627"/>
      <c r="C41" s="4553">
        <v>235</v>
      </c>
      <c r="D41" s="4357">
        <v>2795</v>
      </c>
      <c r="E41" s="4357">
        <v>456</v>
      </c>
      <c r="F41" s="4620">
        <v>1225</v>
      </c>
      <c r="G41" s="4621">
        <v>2026</v>
      </c>
      <c r="H41" s="4620">
        <v>286180</v>
      </c>
      <c r="I41" s="4358">
        <v>0</v>
      </c>
      <c r="J41" s="4535">
        <v>43</v>
      </c>
    </row>
    <row r="42" spans="1:10" ht="10.9" customHeight="1">
      <c r="A42" s="4530"/>
      <c r="B42" s="4626"/>
      <c r="C42" s="4550"/>
      <c r="D42" s="4551"/>
      <c r="E42" s="4551"/>
      <c r="F42" s="4619"/>
      <c r="G42" s="4619"/>
      <c r="H42" s="4619"/>
      <c r="I42" s="4367"/>
      <c r="J42" s="4531"/>
    </row>
    <row r="43" spans="1:10" ht="10.9" customHeight="1">
      <c r="A43" s="4532">
        <v>44</v>
      </c>
      <c r="B43" s="4627"/>
      <c r="C43" s="4553">
        <v>0</v>
      </c>
      <c r="D43" s="4357">
        <v>0</v>
      </c>
      <c r="E43" s="4357">
        <v>0</v>
      </c>
      <c r="F43" s="4620">
        <v>0</v>
      </c>
      <c r="G43" s="4620">
        <v>0</v>
      </c>
      <c r="H43" s="4620">
        <v>0</v>
      </c>
      <c r="I43" s="4358">
        <v>0</v>
      </c>
      <c r="J43" s="4535">
        <v>44</v>
      </c>
    </row>
    <row r="44" spans="1:10" ht="10.9" customHeight="1">
      <c r="A44" s="4530"/>
      <c r="B44" s="4626"/>
      <c r="C44" s="4550"/>
      <c r="D44" s="4551"/>
      <c r="E44" s="4551"/>
      <c r="F44" s="4619"/>
      <c r="G44" s="4619"/>
      <c r="H44" s="4619"/>
      <c r="I44" s="4367"/>
      <c r="J44" s="4531"/>
    </row>
    <row r="45" spans="1:10" ht="10.9" customHeight="1">
      <c r="A45" s="4532">
        <v>45</v>
      </c>
      <c r="B45" s="4627"/>
      <c r="C45" s="4553">
        <v>2</v>
      </c>
      <c r="D45" s="4357">
        <v>0</v>
      </c>
      <c r="E45" s="4357">
        <v>0</v>
      </c>
      <c r="F45" s="4620">
        <v>0</v>
      </c>
      <c r="G45" s="4621">
        <v>0</v>
      </c>
      <c r="H45" s="4620">
        <v>0</v>
      </c>
      <c r="I45" s="4358">
        <v>0</v>
      </c>
      <c r="J45" s="4535">
        <v>45</v>
      </c>
    </row>
    <row r="46" spans="1:10" ht="10.9" customHeight="1">
      <c r="A46" s="4530"/>
      <c r="B46" s="4626"/>
      <c r="C46" s="4550"/>
      <c r="D46" s="4551"/>
      <c r="E46" s="4551"/>
      <c r="F46" s="4619"/>
      <c r="G46" s="4619"/>
      <c r="H46" s="4619"/>
      <c r="I46" s="4367"/>
      <c r="J46" s="4531"/>
    </row>
    <row r="47" spans="1:10" ht="10.9" customHeight="1">
      <c r="A47" s="4532">
        <v>46</v>
      </c>
      <c r="B47" s="4628"/>
      <c r="C47" s="4553">
        <v>2</v>
      </c>
      <c r="D47" s="4357">
        <v>0</v>
      </c>
      <c r="E47" s="4357">
        <v>239</v>
      </c>
      <c r="F47" s="4620">
        <v>239</v>
      </c>
      <c r="G47" s="4621">
        <v>0</v>
      </c>
      <c r="H47" s="4620">
        <v>45812</v>
      </c>
      <c r="I47" s="4358">
        <v>0</v>
      </c>
      <c r="J47" s="4535">
        <v>46</v>
      </c>
    </row>
    <row r="48" spans="1:10" ht="10.9" customHeight="1">
      <c r="A48" s="4530"/>
      <c r="B48" s="4626"/>
      <c r="C48" s="4550"/>
      <c r="D48" s="4551"/>
      <c r="E48" s="4551"/>
      <c r="F48" s="4619"/>
      <c r="G48" s="4619"/>
      <c r="H48" s="4619"/>
      <c r="I48" s="4367"/>
      <c r="J48" s="4531"/>
    </row>
    <row r="49" spans="1:11" ht="10.9" customHeight="1">
      <c r="A49" s="4532">
        <v>47</v>
      </c>
      <c r="B49" s="4628"/>
      <c r="C49" s="4553">
        <v>9</v>
      </c>
      <c r="D49" s="4357">
        <v>335</v>
      </c>
      <c r="E49" s="4357">
        <v>0</v>
      </c>
      <c r="F49" s="4620">
        <v>335</v>
      </c>
      <c r="G49" s="4621">
        <v>0</v>
      </c>
      <c r="H49" s="4620">
        <v>15099</v>
      </c>
      <c r="I49" s="4358">
        <v>0</v>
      </c>
      <c r="J49" s="4535">
        <v>47</v>
      </c>
    </row>
    <row r="50" spans="1:11" ht="10.9" customHeight="1">
      <c r="A50" s="4530"/>
      <c r="B50" s="4626"/>
      <c r="C50" s="4550"/>
      <c r="D50" s="4551"/>
      <c r="E50" s="4551"/>
      <c r="F50" s="4619"/>
      <c r="G50" s="4619"/>
      <c r="H50" s="4619"/>
      <c r="I50" s="4367"/>
      <c r="J50" s="4531"/>
    </row>
    <row r="51" spans="1:11" ht="10.9" customHeight="1">
      <c r="A51" s="4532">
        <v>48</v>
      </c>
      <c r="B51" s="4627"/>
      <c r="C51" s="4629">
        <v>0</v>
      </c>
      <c r="D51" s="4620">
        <v>8</v>
      </c>
      <c r="E51" s="4620">
        <v>0</v>
      </c>
      <c r="F51" s="4620">
        <v>8</v>
      </c>
      <c r="G51" s="4621">
        <v>0</v>
      </c>
      <c r="H51" s="4620">
        <v>644</v>
      </c>
      <c r="I51" s="4630">
        <v>0</v>
      </c>
      <c r="J51" s="4535">
        <v>48</v>
      </c>
    </row>
    <row r="52" spans="1:11" ht="10.9" customHeight="1">
      <c r="A52" s="4530"/>
      <c r="B52" s="4626"/>
      <c r="C52" s="4631"/>
      <c r="D52" s="4619"/>
      <c r="E52" s="4619"/>
      <c r="F52" s="4619"/>
      <c r="G52" s="4619"/>
      <c r="H52" s="4619"/>
      <c r="I52" s="4632"/>
      <c r="J52" s="4531"/>
    </row>
    <row r="53" spans="1:11" ht="10.9" customHeight="1">
      <c r="A53" s="4567">
        <v>49</v>
      </c>
      <c r="B53" s="4633"/>
      <c r="C53" s="4631">
        <v>13</v>
      </c>
      <c r="D53" s="4619">
        <v>622</v>
      </c>
      <c r="E53" s="4619">
        <v>1853</v>
      </c>
      <c r="F53" s="4617">
        <v>2467</v>
      </c>
      <c r="G53" s="4618">
        <v>8</v>
      </c>
      <c r="H53" s="4619">
        <v>269687</v>
      </c>
      <c r="I53" s="4632">
        <v>0</v>
      </c>
      <c r="J53" s="4569">
        <v>49</v>
      </c>
      <c r="K53" s="4634"/>
    </row>
    <row r="54" spans="1:11" ht="10.9" customHeight="1">
      <c r="A54" s="4543"/>
      <c r="B54" s="4628"/>
      <c r="C54" s="4553"/>
      <c r="D54" s="4357"/>
      <c r="E54" s="4551"/>
      <c r="F54" s="4620"/>
      <c r="G54" s="4620"/>
      <c r="H54" s="4620"/>
      <c r="I54" s="4358"/>
      <c r="J54" s="4546"/>
    </row>
    <row r="55" spans="1:11" ht="10.9" customHeight="1">
      <c r="A55" s="4530"/>
      <c r="B55" s="4626"/>
      <c r="C55" s="4550"/>
      <c r="D55" s="4635"/>
      <c r="E55" s="4636"/>
      <c r="F55" s="4637"/>
      <c r="G55" s="4638"/>
      <c r="H55" s="4638"/>
      <c r="I55" s="4367"/>
      <c r="J55" s="4531"/>
    </row>
    <row r="56" spans="1:11" ht="10.9" customHeight="1">
      <c r="A56" s="4567">
        <v>50</v>
      </c>
      <c r="B56" s="4626"/>
      <c r="C56" s="4550">
        <v>0</v>
      </c>
      <c r="D56" s="4639">
        <v>34</v>
      </c>
      <c r="E56" s="4640">
        <v>0</v>
      </c>
      <c r="F56" s="4617">
        <v>34</v>
      </c>
      <c r="G56" s="4618">
        <v>0</v>
      </c>
      <c r="H56" s="4619">
        <v>3443</v>
      </c>
      <c r="I56" s="4367">
        <v>0</v>
      </c>
      <c r="J56" s="4569">
        <v>50</v>
      </c>
    </row>
    <row r="57" spans="1:11" ht="10.9" customHeight="1">
      <c r="A57" s="4543"/>
      <c r="B57" s="4627"/>
      <c r="C57" s="4553"/>
      <c r="D57" s="4641"/>
      <c r="E57" s="4642"/>
      <c r="F57" s="4643"/>
      <c r="G57" s="4644"/>
      <c r="H57" s="4644"/>
      <c r="I57" s="4358"/>
      <c r="J57" s="4546"/>
    </row>
    <row r="58" spans="1:11" ht="10.9" customHeight="1">
      <c r="A58" s="4530"/>
      <c r="B58" s="4626"/>
      <c r="C58" s="4550"/>
      <c r="D58" s="4636"/>
      <c r="E58" s="4645"/>
      <c r="F58" s="4637"/>
      <c r="G58" s="4646"/>
      <c r="H58" s="4619"/>
      <c r="I58" s="4367"/>
      <c r="J58" s="4531"/>
    </row>
    <row r="59" spans="1:11" ht="10.9" customHeight="1">
      <c r="A59" s="4532">
        <v>51</v>
      </c>
      <c r="B59" s="4627"/>
      <c r="C59" s="4553">
        <v>0</v>
      </c>
      <c r="D59" s="4577">
        <v>0</v>
      </c>
      <c r="E59" s="4357">
        <v>0</v>
      </c>
      <c r="F59" s="4620">
        <v>0</v>
      </c>
      <c r="G59" s="4647">
        <v>0</v>
      </c>
      <c r="H59" s="4620">
        <v>0</v>
      </c>
      <c r="I59" s="4358">
        <v>0</v>
      </c>
      <c r="J59" s="4535">
        <v>51</v>
      </c>
    </row>
    <row r="60" spans="1:11" ht="10.9" customHeight="1">
      <c r="A60" s="4530"/>
      <c r="B60" s="4626"/>
      <c r="C60" s="4550"/>
      <c r="D60" s="4551"/>
      <c r="E60" s="4551"/>
      <c r="F60" s="4619"/>
      <c r="G60" s="4646"/>
      <c r="H60" s="4619"/>
      <c r="I60" s="4367"/>
      <c r="J60" s="4531"/>
    </row>
    <row r="61" spans="1:11" ht="10.9" customHeight="1">
      <c r="A61" s="4532">
        <v>52</v>
      </c>
      <c r="B61" s="4627"/>
      <c r="C61" s="4553">
        <v>0</v>
      </c>
      <c r="D61" s="4357">
        <v>51</v>
      </c>
      <c r="E61" s="4357">
        <v>0</v>
      </c>
      <c r="F61" s="4620">
        <v>50</v>
      </c>
      <c r="G61" s="4648">
        <v>1</v>
      </c>
      <c r="H61" s="4620">
        <v>7795</v>
      </c>
      <c r="I61" s="4358">
        <v>0</v>
      </c>
      <c r="J61" s="4535">
        <v>52</v>
      </c>
    </row>
    <row r="62" spans="1:11" ht="13.9" customHeight="1">
      <c r="A62" s="4575">
        <v>53</v>
      </c>
      <c r="B62" s="4627"/>
      <c r="C62" s="4553">
        <f t="shared" ref="C62:I62" si="0">SUM(C24:C61)</f>
        <v>1439</v>
      </c>
      <c r="D62" s="4357">
        <f t="shared" si="0"/>
        <v>13478</v>
      </c>
      <c r="E62" s="4577">
        <f t="shared" si="0"/>
        <v>4968</v>
      </c>
      <c r="F62" s="4621">
        <f t="shared" si="0"/>
        <v>15922</v>
      </c>
      <c r="G62" s="4621">
        <f t="shared" si="0"/>
        <v>2524</v>
      </c>
      <c r="H62" s="4621">
        <f t="shared" si="0"/>
        <v>1829404</v>
      </c>
      <c r="I62" s="4578">
        <f t="shared" si="0"/>
        <v>0</v>
      </c>
      <c r="J62" s="4579">
        <v>53</v>
      </c>
    </row>
    <row r="63" spans="1:11" ht="10.9" customHeight="1">
      <c r="A63" s="4575">
        <v>54</v>
      </c>
      <c r="B63" s="4628"/>
      <c r="C63" s="4553">
        <v>0</v>
      </c>
      <c r="D63" s="4649">
        <v>17</v>
      </c>
      <c r="E63" s="4357">
        <v>0</v>
      </c>
      <c r="F63" s="4650" t="s">
        <v>621</v>
      </c>
      <c r="G63" s="4620">
        <v>17</v>
      </c>
      <c r="H63" s="4650" t="s">
        <v>621</v>
      </c>
      <c r="I63" s="4358">
        <v>0</v>
      </c>
      <c r="J63" s="4579">
        <v>54</v>
      </c>
    </row>
    <row r="64" spans="1:11" ht="13.9" customHeight="1" thickBot="1">
      <c r="A64" s="4575">
        <v>55</v>
      </c>
      <c r="B64" s="4627"/>
      <c r="C64" s="4651">
        <f t="shared" ref="C64:I64" si="1">SUM(C62:C63)</f>
        <v>1439</v>
      </c>
      <c r="D64" s="4371">
        <f t="shared" si="1"/>
        <v>13495</v>
      </c>
      <c r="E64" s="4652">
        <f t="shared" si="1"/>
        <v>4968</v>
      </c>
      <c r="F64" s="4652">
        <f t="shared" si="1"/>
        <v>15922</v>
      </c>
      <c r="G64" s="4652">
        <f t="shared" si="1"/>
        <v>2541</v>
      </c>
      <c r="H64" s="4652">
        <f t="shared" si="1"/>
        <v>1829404</v>
      </c>
      <c r="I64" s="4653">
        <f t="shared" si="1"/>
        <v>0</v>
      </c>
      <c r="J64" s="4579">
        <v>55</v>
      </c>
    </row>
    <row r="65" spans="1:10">
      <c r="A65" s="4581"/>
      <c r="B65" s="4654"/>
      <c r="C65" s="4655"/>
      <c r="D65" s="4655"/>
      <c r="E65" s="4655"/>
      <c r="F65" s="4655"/>
      <c r="G65" s="4655"/>
      <c r="H65" s="4655"/>
      <c r="I65" s="4583"/>
      <c r="J65" s="4584"/>
    </row>
    <row r="66" spans="1:10">
      <c r="A66" s="4581"/>
      <c r="B66" s="4654"/>
      <c r="C66" s="4655"/>
      <c r="D66" s="4655"/>
      <c r="E66" s="4655"/>
      <c r="F66" s="4655"/>
      <c r="G66" s="4655"/>
      <c r="H66" s="4655"/>
      <c r="I66" s="4583"/>
      <c r="J66" s="4584"/>
    </row>
    <row r="67" spans="1:10" ht="11" thickBot="1">
      <c r="A67" s="4587"/>
      <c r="B67" s="4656"/>
      <c r="C67" s="4657"/>
      <c r="D67" s="4590"/>
      <c r="E67" s="4590"/>
      <c r="F67" s="4590"/>
      <c r="G67" s="4590"/>
      <c r="H67" s="4590"/>
      <c r="I67" s="4590"/>
      <c r="J67" s="4591"/>
    </row>
    <row r="68" spans="1:10" ht="11.5">
      <c r="A68" s="4502" t="s">
        <v>195</v>
      </c>
      <c r="J68" s="4594"/>
    </row>
  </sheetData>
  <printOptions horizontalCentered="1"/>
  <pageMargins left="0.65" right="0.35" top="0.6" bottom="1.1811024E-2" header="0" footer="0"/>
  <pageSetup orientation="portrait" horizontalDpi="4294967293" verticalDpi="300" r:id="rId1"/>
  <headerFooter alignWithMargins="0"/>
</worksheet>
</file>

<file path=xl/worksheets/sheet88.xml><?xml version="1.0" encoding="utf-8"?>
<worksheet xmlns="http://schemas.openxmlformats.org/spreadsheetml/2006/main" xmlns:r="http://schemas.openxmlformats.org/officeDocument/2006/relationships">
  <sheetPr>
    <tabColor rgb="FF92D050"/>
    <pageSetUpPr fitToPage="1"/>
  </sheetPr>
  <dimension ref="A1:K83"/>
  <sheetViews>
    <sheetView showGridLines="0" zoomScale="120" zoomScaleNormal="120" workbookViewId="0"/>
  </sheetViews>
  <sheetFormatPr defaultColWidth="9.1796875" defaultRowHeight="10.5"/>
  <cols>
    <col min="1" max="2" width="4.81640625" style="4659" customWidth="1"/>
    <col min="3" max="3" width="26.453125" style="4659" customWidth="1"/>
    <col min="4" max="8" width="9.453125" style="4659" customWidth="1"/>
    <col min="9" max="9" width="11" style="4659" customWidth="1"/>
    <col min="10" max="10" width="4.81640625" style="4659" customWidth="1"/>
    <col min="11" max="16384" width="9.1796875" style="4659"/>
  </cols>
  <sheetData>
    <row r="1" spans="1:11" ht="12" thickBot="1">
      <c r="A1" s="4658">
        <v>82</v>
      </c>
      <c r="G1" s="4660"/>
      <c r="J1" s="4661" t="s">
        <v>2894</v>
      </c>
    </row>
    <row r="2" spans="1:11" ht="6" customHeight="1">
      <c r="A2" s="4662"/>
      <c r="B2" s="4663"/>
      <c r="C2" s="4663"/>
      <c r="D2" s="4663"/>
      <c r="E2" s="4663"/>
      <c r="F2" s="4663"/>
      <c r="G2" s="4663"/>
      <c r="H2" s="4663"/>
      <c r="I2" s="4663"/>
      <c r="J2" s="4664"/>
    </row>
    <row r="3" spans="1:11" ht="15.75" customHeight="1">
      <c r="A3" s="4665" t="s">
        <v>3175</v>
      </c>
      <c r="B3" s="4666"/>
      <c r="C3" s="4666"/>
      <c r="D3" s="4666"/>
      <c r="E3" s="4666"/>
      <c r="F3" s="4666"/>
      <c r="G3" s="4666"/>
      <c r="H3" s="4666"/>
      <c r="I3" s="4666"/>
      <c r="J3" s="4667"/>
    </row>
    <row r="4" spans="1:11" ht="11.25" customHeight="1">
      <c r="A4" s="4665"/>
      <c r="B4" s="4666"/>
      <c r="C4" s="4666"/>
      <c r="D4" s="4666"/>
      <c r="E4" s="4666"/>
      <c r="F4" s="4666"/>
      <c r="G4" s="4666"/>
      <c r="H4" s="4666"/>
      <c r="I4" s="4666"/>
      <c r="J4" s="4667"/>
      <c r="K4" s="4668"/>
    </row>
    <row r="5" spans="1:11" ht="11.25" customHeight="1">
      <c r="A5" s="4669" t="s">
        <v>3140</v>
      </c>
      <c r="B5" s="4670"/>
      <c r="C5" s="4670"/>
      <c r="D5" s="4670"/>
      <c r="E5" s="4670"/>
      <c r="F5" s="4670"/>
      <c r="G5" s="4670"/>
      <c r="H5" s="4670"/>
      <c r="I5" s="4670"/>
      <c r="J5" s="4671"/>
    </row>
    <row r="6" spans="1:11" ht="11.25" customHeight="1">
      <c r="A6" s="4672"/>
      <c r="B6" s="4673"/>
      <c r="C6" s="4673"/>
      <c r="D6" s="4666" t="s">
        <v>3183</v>
      </c>
      <c r="E6" s="4674"/>
      <c r="F6" s="4666" t="s">
        <v>3184</v>
      </c>
      <c r="G6" s="4666"/>
      <c r="H6" s="4666"/>
      <c r="I6" s="4674"/>
      <c r="J6" s="4675"/>
    </row>
    <row r="7" spans="1:11" ht="11.25" customHeight="1">
      <c r="A7" s="4672"/>
      <c r="B7" s="4673"/>
      <c r="C7" s="4673"/>
      <c r="D7" s="4676" t="s">
        <v>3185</v>
      </c>
      <c r="E7" s="4677"/>
      <c r="F7" s="4678" t="s">
        <v>3065</v>
      </c>
      <c r="G7" s="4670"/>
      <c r="H7" s="4670"/>
      <c r="I7" s="4679"/>
      <c r="J7" s="4675"/>
    </row>
    <row r="8" spans="1:11" ht="11.25" customHeight="1">
      <c r="A8" s="4680"/>
      <c r="B8" s="4681"/>
      <c r="C8" s="4681"/>
      <c r="D8" s="4682"/>
      <c r="E8" s="4682"/>
      <c r="F8" s="4682"/>
      <c r="G8" s="4682"/>
      <c r="H8" s="4682" t="s">
        <v>3070</v>
      </c>
      <c r="I8" s="4682" t="s">
        <v>3186</v>
      </c>
      <c r="J8" s="4683"/>
    </row>
    <row r="9" spans="1:11" ht="11.25" customHeight="1">
      <c r="A9" s="4680"/>
      <c r="B9" s="4681"/>
      <c r="C9" s="4681"/>
      <c r="D9" s="4682"/>
      <c r="E9" s="4682"/>
      <c r="F9" s="4682"/>
      <c r="G9" s="4682"/>
      <c r="H9" s="4682" t="s">
        <v>3075</v>
      </c>
      <c r="I9" s="4682" t="s">
        <v>3097</v>
      </c>
      <c r="J9" s="4683"/>
    </row>
    <row r="10" spans="1:11" ht="11.25" customHeight="1">
      <c r="A10" s="4680"/>
      <c r="B10" s="4681"/>
      <c r="C10" s="4681"/>
      <c r="D10" s="4682"/>
      <c r="E10" s="4682"/>
      <c r="F10" s="4682" t="s">
        <v>3080</v>
      </c>
      <c r="G10" s="4682"/>
      <c r="H10" s="4682" t="s">
        <v>3081</v>
      </c>
      <c r="I10" s="4682" t="s">
        <v>3104</v>
      </c>
      <c r="J10" s="4683"/>
    </row>
    <row r="11" spans="1:11" ht="11.25" customHeight="1">
      <c r="A11" s="4680"/>
      <c r="B11" s="4681"/>
      <c r="C11" s="4674" t="s">
        <v>3188</v>
      </c>
      <c r="D11" s="4682"/>
      <c r="E11" s="4682"/>
      <c r="F11" s="4682" t="s">
        <v>3089</v>
      </c>
      <c r="G11" s="4682" t="s">
        <v>3080</v>
      </c>
      <c r="H11" s="4682" t="s">
        <v>3088</v>
      </c>
      <c r="I11" s="4682" t="s">
        <v>3190</v>
      </c>
      <c r="J11" s="4683"/>
    </row>
    <row r="12" spans="1:11" ht="11.25" customHeight="1">
      <c r="A12" s="4684" t="s">
        <v>704</v>
      </c>
      <c r="B12" s="4682" t="s">
        <v>637</v>
      </c>
      <c r="C12" s="4674" t="s">
        <v>3098</v>
      </c>
      <c r="D12" s="4682" t="s">
        <v>3267</v>
      </c>
      <c r="E12" s="4682" t="s">
        <v>3192</v>
      </c>
      <c r="F12" s="4682" t="s">
        <v>3193</v>
      </c>
      <c r="G12" s="4682" t="s">
        <v>3087</v>
      </c>
      <c r="H12" s="4682" t="s">
        <v>3194</v>
      </c>
      <c r="I12" s="4682" t="s">
        <v>3195</v>
      </c>
      <c r="J12" s="4683"/>
    </row>
    <row r="13" spans="1:11" ht="11.25" customHeight="1">
      <c r="A13" s="4684" t="s">
        <v>750</v>
      </c>
      <c r="B13" s="4682" t="s">
        <v>638</v>
      </c>
      <c r="C13" s="4674" t="s">
        <v>3268</v>
      </c>
      <c r="D13" s="4682" t="s">
        <v>3269</v>
      </c>
      <c r="E13" s="4682" t="s">
        <v>3198</v>
      </c>
      <c r="F13" s="4685" t="s">
        <v>3199</v>
      </c>
      <c r="G13" s="4682" t="s">
        <v>3200</v>
      </c>
      <c r="H13" s="4682" t="s">
        <v>3201</v>
      </c>
      <c r="I13" s="4682" t="s">
        <v>3202</v>
      </c>
      <c r="J13" s="4686" t="s">
        <v>704</v>
      </c>
    </row>
    <row r="14" spans="1:11" ht="11.25" customHeight="1">
      <c r="A14" s="4687"/>
      <c r="B14" s="4688"/>
      <c r="C14" s="4688"/>
      <c r="D14" s="4682"/>
      <c r="E14" s="4682"/>
      <c r="F14" s="4688"/>
      <c r="G14" s="4682"/>
      <c r="H14" s="4682" t="s">
        <v>3103</v>
      </c>
      <c r="I14" s="4682" t="s">
        <v>3200</v>
      </c>
      <c r="J14" s="4686" t="s">
        <v>750</v>
      </c>
    </row>
    <row r="15" spans="1:11" ht="11.25" customHeight="1" thickBot="1">
      <c r="A15" s="4689"/>
      <c r="B15" s="4690"/>
      <c r="C15" s="4677" t="s">
        <v>756</v>
      </c>
      <c r="D15" s="4691" t="s">
        <v>757</v>
      </c>
      <c r="E15" s="4691" t="s">
        <v>640</v>
      </c>
      <c r="F15" s="4691" t="s">
        <v>641</v>
      </c>
      <c r="G15" s="4691" t="s">
        <v>642</v>
      </c>
      <c r="H15" s="4691" t="s">
        <v>643</v>
      </c>
      <c r="I15" s="4691" t="s">
        <v>644</v>
      </c>
      <c r="J15" s="4692"/>
    </row>
    <row r="16" spans="1:11" ht="11.65" customHeight="1">
      <c r="A16" s="4684"/>
      <c r="B16" s="4673"/>
      <c r="C16" s="4693" t="s">
        <v>3270</v>
      </c>
      <c r="D16" s="4694"/>
      <c r="E16" s="4538"/>
      <c r="F16" s="4538"/>
      <c r="G16" s="4538"/>
      <c r="H16" s="4538"/>
      <c r="I16" s="4539"/>
      <c r="J16" s="4686"/>
    </row>
    <row r="17" spans="1:11" ht="11.65" customHeight="1">
      <c r="A17" s="4684">
        <v>56</v>
      </c>
      <c r="B17" s="4673"/>
      <c r="C17" s="4695" t="s">
        <v>3271</v>
      </c>
      <c r="D17" s="4696" t="s">
        <v>621</v>
      </c>
      <c r="E17" s="4403">
        <v>9</v>
      </c>
      <c r="F17" s="4542">
        <v>0</v>
      </c>
      <c r="G17" s="4542">
        <v>0</v>
      </c>
      <c r="H17" s="4542">
        <v>0</v>
      </c>
      <c r="I17" s="4404">
        <v>0</v>
      </c>
      <c r="J17" s="4686">
        <v>56</v>
      </c>
    </row>
    <row r="18" spans="1:11" ht="11.65" customHeight="1">
      <c r="A18" s="4697"/>
      <c r="B18" s="4698"/>
      <c r="C18" s="4699" t="s">
        <v>3272</v>
      </c>
      <c r="D18" s="4700"/>
      <c r="E18" s="4356"/>
      <c r="F18" s="4355"/>
      <c r="G18" s="4356"/>
      <c r="H18" s="4355"/>
      <c r="I18" s="4358"/>
      <c r="J18" s="4701"/>
    </row>
    <row r="19" spans="1:11" ht="11.65" customHeight="1">
      <c r="A19" s="4684"/>
      <c r="B19" s="4673"/>
      <c r="C19" s="4695" t="s">
        <v>3273</v>
      </c>
      <c r="D19" s="4702" t="s">
        <v>1200</v>
      </c>
      <c r="E19" s="4548"/>
      <c r="F19" s="4365"/>
      <c r="G19" s="4548"/>
      <c r="H19" s="4365"/>
      <c r="I19" s="4367"/>
      <c r="J19" s="4686"/>
    </row>
    <row r="20" spans="1:11" ht="11.65" customHeight="1">
      <c r="A20" s="4684">
        <v>57</v>
      </c>
      <c r="B20" s="4673"/>
      <c r="C20" s="4703" t="s">
        <v>3274</v>
      </c>
      <c r="D20" s="4700" t="s">
        <v>621</v>
      </c>
      <c r="E20" s="4548">
        <v>0</v>
      </c>
      <c r="F20" s="4365">
        <v>0</v>
      </c>
      <c r="G20" s="4548">
        <v>0</v>
      </c>
      <c r="H20" s="4365">
        <v>0</v>
      </c>
      <c r="I20" s="4367">
        <v>0</v>
      </c>
      <c r="J20" s="4686">
        <v>57</v>
      </c>
    </row>
    <row r="21" spans="1:11" ht="11.65" customHeight="1" thickBot="1">
      <c r="A21" s="4704">
        <v>58</v>
      </c>
      <c r="B21" s="4705"/>
      <c r="C21" s="4706" t="s">
        <v>3275</v>
      </c>
      <c r="D21" s="4707" t="s">
        <v>621</v>
      </c>
      <c r="E21" s="4708">
        <f>SUM(E17:E20)</f>
        <v>9</v>
      </c>
      <c r="F21" s="4709">
        <f t="shared" ref="F21:I21" si="0">SUM(F17:F20)</f>
        <v>0</v>
      </c>
      <c r="G21" s="4709">
        <f t="shared" si="0"/>
        <v>0</v>
      </c>
      <c r="H21" s="4709">
        <f t="shared" si="0"/>
        <v>0</v>
      </c>
      <c r="I21" s="4710">
        <f t="shared" si="0"/>
        <v>0</v>
      </c>
      <c r="J21" s="4711">
        <v>58</v>
      </c>
    </row>
    <row r="22" spans="1:11" ht="11.65" customHeight="1">
      <c r="A22" s="4712"/>
      <c r="B22" s="4673"/>
      <c r="C22" s="4693" t="s">
        <v>3276</v>
      </c>
      <c r="D22" s="4548"/>
      <c r="E22" s="4365"/>
      <c r="F22" s="4365"/>
      <c r="G22" s="4548"/>
      <c r="H22" s="4365"/>
      <c r="I22" s="4365"/>
      <c r="J22" s="4713"/>
    </row>
    <row r="23" spans="1:11" ht="11.65" customHeight="1">
      <c r="A23" s="4714">
        <v>59</v>
      </c>
      <c r="B23" s="4698"/>
      <c r="C23" s="4715" t="s">
        <v>3277</v>
      </c>
      <c r="D23" s="4397">
        <v>0</v>
      </c>
      <c r="E23" s="974">
        <v>0</v>
      </c>
      <c r="F23" s="974">
        <v>0</v>
      </c>
      <c r="G23" s="974">
        <v>0</v>
      </c>
      <c r="H23" s="974">
        <v>0</v>
      </c>
      <c r="I23" s="974">
        <v>0</v>
      </c>
      <c r="J23" s="4716">
        <v>59</v>
      </c>
    </row>
    <row r="24" spans="1:11" ht="11.65" customHeight="1">
      <c r="A24" s="4714">
        <v>60</v>
      </c>
      <c r="B24" s="4698"/>
      <c r="C24" s="4715" t="s">
        <v>3278</v>
      </c>
      <c r="D24" s="4356">
        <v>0</v>
      </c>
      <c r="E24" s="974">
        <v>0</v>
      </c>
      <c r="F24" s="974">
        <v>0</v>
      </c>
      <c r="G24" s="974">
        <v>0</v>
      </c>
      <c r="H24" s="974">
        <v>0</v>
      </c>
      <c r="I24" s="974">
        <v>0</v>
      </c>
      <c r="J24" s="4716">
        <v>60</v>
      </c>
    </row>
    <row r="25" spans="1:11" ht="11.65" customHeight="1">
      <c r="A25" s="4714">
        <v>61</v>
      </c>
      <c r="B25" s="4698"/>
      <c r="C25" s="4715" t="s">
        <v>3279</v>
      </c>
      <c r="D25" s="4397">
        <v>0</v>
      </c>
      <c r="E25" s="974">
        <v>0</v>
      </c>
      <c r="F25" s="974">
        <v>0</v>
      </c>
      <c r="G25" s="974">
        <v>0</v>
      </c>
      <c r="H25" s="974">
        <v>0</v>
      </c>
      <c r="I25" s="974">
        <v>0</v>
      </c>
      <c r="J25" s="4716">
        <v>61</v>
      </c>
    </row>
    <row r="26" spans="1:11" ht="11.65" customHeight="1">
      <c r="A26" s="4714">
        <v>62</v>
      </c>
      <c r="B26" s="4698"/>
      <c r="C26" s="4715" t="s">
        <v>3280</v>
      </c>
      <c r="D26" s="4397">
        <v>0</v>
      </c>
      <c r="E26" s="974">
        <v>0</v>
      </c>
      <c r="F26" s="974">
        <v>0</v>
      </c>
      <c r="G26" s="974">
        <v>0</v>
      </c>
      <c r="H26" s="974">
        <v>0</v>
      </c>
      <c r="I26" s="974">
        <v>0</v>
      </c>
      <c r="J26" s="4716">
        <v>62</v>
      </c>
    </row>
    <row r="27" spans="1:11" ht="11.65" customHeight="1">
      <c r="A27" s="4714">
        <v>63</v>
      </c>
      <c r="B27" s="4698"/>
      <c r="C27" s="4715" t="s">
        <v>3281</v>
      </c>
      <c r="D27" s="4397">
        <v>0</v>
      </c>
      <c r="E27" s="974">
        <v>0</v>
      </c>
      <c r="F27" s="974">
        <v>0</v>
      </c>
      <c r="G27" s="974">
        <v>0</v>
      </c>
      <c r="H27" s="974">
        <v>0</v>
      </c>
      <c r="I27" s="974">
        <v>0</v>
      </c>
      <c r="J27" s="4716">
        <v>63</v>
      </c>
    </row>
    <row r="28" spans="1:11" ht="11.65" customHeight="1">
      <c r="A28" s="4714">
        <v>64</v>
      </c>
      <c r="B28" s="4698"/>
      <c r="C28" s="4715" t="s">
        <v>3282</v>
      </c>
      <c r="D28" s="4397">
        <v>0</v>
      </c>
      <c r="E28" s="974">
        <v>0</v>
      </c>
      <c r="F28" s="974">
        <v>0</v>
      </c>
      <c r="G28" s="974">
        <v>0</v>
      </c>
      <c r="H28" s="974">
        <v>0</v>
      </c>
      <c r="I28" s="974">
        <v>0</v>
      </c>
      <c r="J28" s="4716">
        <v>64</v>
      </c>
    </row>
    <row r="29" spans="1:11" ht="11.65" customHeight="1">
      <c r="A29" s="4714">
        <v>65</v>
      </c>
      <c r="B29" s="4698"/>
      <c r="C29" s="4715" t="s">
        <v>3283</v>
      </c>
      <c r="D29" s="4397">
        <v>0</v>
      </c>
      <c r="E29" s="974">
        <v>0</v>
      </c>
      <c r="F29" s="974">
        <v>0</v>
      </c>
      <c r="G29" s="974">
        <v>0</v>
      </c>
      <c r="H29" s="974">
        <v>0</v>
      </c>
      <c r="I29" s="974">
        <v>0</v>
      </c>
      <c r="J29" s="4716">
        <v>65</v>
      </c>
    </row>
    <row r="30" spans="1:11" ht="11.65" customHeight="1">
      <c r="A30" s="4714">
        <v>66</v>
      </c>
      <c r="B30" s="4698"/>
      <c r="C30" s="4717" t="s">
        <v>3284</v>
      </c>
      <c r="D30" s="4397">
        <v>0</v>
      </c>
      <c r="E30" s="974">
        <v>0</v>
      </c>
      <c r="F30" s="974">
        <v>0</v>
      </c>
      <c r="G30" s="974">
        <v>0</v>
      </c>
      <c r="H30" s="974">
        <v>0</v>
      </c>
      <c r="I30" s="974">
        <v>0</v>
      </c>
      <c r="J30" s="4716">
        <v>66</v>
      </c>
    </row>
    <row r="31" spans="1:11" ht="11.65" customHeight="1">
      <c r="A31" s="4718"/>
      <c r="B31" s="4719"/>
      <c r="C31" s="4668" t="s">
        <v>3285</v>
      </c>
      <c r="D31" s="4548"/>
      <c r="E31" s="4365"/>
      <c r="F31" s="4365"/>
      <c r="G31" s="4365"/>
      <c r="H31" s="4365"/>
      <c r="I31" s="4365"/>
      <c r="J31" s="4720"/>
      <c r="K31" s="4668"/>
    </row>
    <row r="32" spans="1:11" ht="11.65" customHeight="1">
      <c r="A32" s="4718">
        <v>67</v>
      </c>
      <c r="B32" s="4719"/>
      <c r="C32" s="4703" t="s">
        <v>3286</v>
      </c>
      <c r="D32" s="4548">
        <v>0</v>
      </c>
      <c r="E32" s="4365">
        <v>0</v>
      </c>
      <c r="F32" s="4365">
        <v>0</v>
      </c>
      <c r="G32" s="4365">
        <v>0</v>
      </c>
      <c r="H32" s="4365">
        <v>0</v>
      </c>
      <c r="I32" s="4365">
        <v>0</v>
      </c>
      <c r="J32" s="4720">
        <v>67</v>
      </c>
    </row>
    <row r="33" spans="1:10" ht="11.65" customHeight="1">
      <c r="A33" s="4689"/>
      <c r="B33" s="4721"/>
      <c r="C33" s="4722" t="s">
        <v>3287</v>
      </c>
      <c r="D33" s="4356"/>
      <c r="E33" s="4355"/>
      <c r="F33" s="4355"/>
      <c r="G33" s="4355"/>
      <c r="H33" s="4355"/>
      <c r="I33" s="4355"/>
      <c r="J33" s="4692"/>
    </row>
    <row r="34" spans="1:10" ht="11.65" customHeight="1">
      <c r="A34" s="4714">
        <v>68</v>
      </c>
      <c r="B34" s="4721"/>
      <c r="C34" s="4715" t="s">
        <v>3288</v>
      </c>
      <c r="D34" s="4356">
        <v>0</v>
      </c>
      <c r="E34" s="4355">
        <v>0</v>
      </c>
      <c r="F34" s="4355">
        <v>0</v>
      </c>
      <c r="G34" s="4355">
        <v>0</v>
      </c>
      <c r="H34" s="4355">
        <v>0</v>
      </c>
      <c r="I34" s="4355">
        <v>0</v>
      </c>
      <c r="J34" s="4716">
        <v>68</v>
      </c>
    </row>
    <row r="35" spans="1:10" ht="11.65" customHeight="1">
      <c r="A35" s="4714">
        <v>69</v>
      </c>
      <c r="B35" s="4721"/>
      <c r="C35" s="4715" t="s">
        <v>3289</v>
      </c>
      <c r="D35" s="4356">
        <v>0</v>
      </c>
      <c r="E35" s="4355">
        <v>0</v>
      </c>
      <c r="F35" s="4355">
        <v>0</v>
      </c>
      <c r="G35" s="4355">
        <v>0</v>
      </c>
      <c r="H35" s="4355">
        <v>0</v>
      </c>
      <c r="I35" s="4355">
        <v>0</v>
      </c>
      <c r="J35" s="4716">
        <v>69</v>
      </c>
    </row>
    <row r="36" spans="1:10" ht="11.65" customHeight="1">
      <c r="A36" s="4714">
        <v>70</v>
      </c>
      <c r="B36" s="4721"/>
      <c r="C36" s="4723" t="s">
        <v>3290</v>
      </c>
      <c r="D36" s="4356">
        <f t="shared" ref="D36:I36" si="1">SUM(D23:D35)</f>
        <v>0</v>
      </c>
      <c r="E36" s="4356">
        <f t="shared" si="1"/>
        <v>0</v>
      </c>
      <c r="F36" s="4356">
        <f t="shared" si="1"/>
        <v>0</v>
      </c>
      <c r="G36" s="4356">
        <f t="shared" si="1"/>
        <v>0</v>
      </c>
      <c r="H36" s="4356">
        <f t="shared" si="1"/>
        <v>0</v>
      </c>
      <c r="I36" s="4356">
        <f t="shared" si="1"/>
        <v>0</v>
      </c>
      <c r="J36" s="4716">
        <v>70</v>
      </c>
    </row>
    <row r="37" spans="1:10" ht="11.25" customHeight="1">
      <c r="A37" s="4724"/>
      <c r="B37" s="4725"/>
      <c r="C37" s="4695"/>
      <c r="D37" s="4726"/>
      <c r="E37" s="4726"/>
      <c r="F37" s="4726"/>
      <c r="G37" s="4726"/>
      <c r="H37" s="4726"/>
      <c r="I37" s="4726"/>
      <c r="J37" s="4727"/>
    </row>
    <row r="38" spans="1:10" ht="11.25" customHeight="1">
      <c r="A38" s="4728" t="s">
        <v>805</v>
      </c>
      <c r="B38" s="4729"/>
      <c r="C38" s="4693"/>
      <c r="D38" s="4666"/>
      <c r="E38" s="4666"/>
      <c r="F38" s="4666"/>
      <c r="G38" s="4666"/>
      <c r="H38" s="4666"/>
      <c r="I38" s="4666"/>
      <c r="J38" s="4730"/>
    </row>
    <row r="39" spans="1:10" ht="11.25" customHeight="1">
      <c r="A39" s="4724"/>
      <c r="B39" s="4725"/>
      <c r="C39" s="4695"/>
      <c r="D39" s="4726"/>
      <c r="E39" s="4726"/>
      <c r="F39" s="4726"/>
      <c r="G39" s="4726"/>
      <c r="H39" s="4726"/>
      <c r="I39" s="4726"/>
      <c r="J39" s="4727"/>
    </row>
    <row r="40" spans="1:10" ht="11.25" customHeight="1">
      <c r="A40" s="4724"/>
      <c r="B40" s="4731"/>
      <c r="C40" s="4695"/>
      <c r="D40" s="4726"/>
      <c r="E40" s="4726"/>
      <c r="F40" s="4726"/>
      <c r="G40" s="4726"/>
      <c r="H40" s="4726"/>
      <c r="I40" s="4726"/>
      <c r="J40" s="4727"/>
    </row>
    <row r="41" spans="1:10" ht="11.25" customHeight="1">
      <c r="A41" s="4724"/>
      <c r="B41" s="4725"/>
      <c r="C41" s="4695"/>
      <c r="D41" s="4726"/>
      <c r="E41" s="4726"/>
      <c r="F41" s="4726"/>
      <c r="G41" s="4726"/>
      <c r="H41" s="4726"/>
      <c r="I41" s="4726"/>
      <c r="J41" s="4727"/>
    </row>
    <row r="42" spans="1:10" ht="11.25" customHeight="1">
      <c r="A42" s="4724"/>
      <c r="B42" s="4725"/>
      <c r="C42" s="4695"/>
      <c r="D42" s="4726"/>
      <c r="E42" s="4726"/>
      <c r="F42" s="4726"/>
      <c r="G42" s="4726"/>
      <c r="H42" s="4726"/>
      <c r="I42" s="4726"/>
      <c r="J42" s="4727"/>
    </row>
    <row r="43" spans="1:10" ht="11.25" customHeight="1">
      <c r="A43" s="4724"/>
      <c r="B43" s="4725"/>
      <c r="C43" s="4695"/>
      <c r="D43" s="4726"/>
      <c r="E43" s="4726"/>
      <c r="F43" s="4726"/>
      <c r="G43" s="4726"/>
      <c r="H43" s="4726"/>
      <c r="I43" s="4726"/>
      <c r="J43" s="4727"/>
    </row>
    <row r="44" spans="1:10" ht="11.25" customHeight="1">
      <c r="A44" s="4724"/>
      <c r="B44" s="4725"/>
      <c r="C44" s="4695"/>
      <c r="D44" s="4726"/>
      <c r="E44" s="4726"/>
      <c r="F44" s="4726"/>
      <c r="G44" s="4726"/>
      <c r="H44" s="4726"/>
      <c r="I44" s="4726"/>
      <c r="J44" s="4727"/>
    </row>
    <row r="45" spans="1:10" ht="11.25" customHeight="1">
      <c r="A45" s="4724"/>
      <c r="B45" s="4725"/>
      <c r="C45" s="4695"/>
      <c r="D45" s="4726"/>
      <c r="E45" s="4726"/>
      <c r="F45" s="4726"/>
      <c r="G45" s="4726"/>
      <c r="H45" s="4726"/>
      <c r="I45" s="4726"/>
      <c r="J45" s="4727"/>
    </row>
    <row r="46" spans="1:10" ht="11.25" customHeight="1">
      <c r="A46" s="4724"/>
      <c r="B46" s="4725"/>
      <c r="C46" s="4695"/>
      <c r="D46" s="4726"/>
      <c r="E46" s="4726"/>
      <c r="F46" s="4726"/>
      <c r="G46" s="4726"/>
      <c r="H46" s="4726"/>
      <c r="I46" s="4726"/>
      <c r="J46" s="4727"/>
    </row>
    <row r="47" spans="1:10" ht="11.25" customHeight="1">
      <c r="A47" s="4724"/>
      <c r="B47" s="4725"/>
      <c r="C47" s="4695"/>
      <c r="D47" s="4726"/>
      <c r="E47" s="4726"/>
      <c r="F47" s="4726"/>
      <c r="G47" s="4726"/>
      <c r="H47" s="4726"/>
      <c r="I47" s="4726"/>
      <c r="J47" s="4727"/>
    </row>
    <row r="48" spans="1:10" ht="11.25" customHeight="1">
      <c r="A48" s="4724"/>
      <c r="B48" s="4725"/>
      <c r="C48" s="4695"/>
      <c r="D48" s="4726"/>
      <c r="E48" s="4726"/>
      <c r="F48" s="4726"/>
      <c r="G48" s="4726"/>
      <c r="H48" s="4726"/>
      <c r="I48" s="4726"/>
      <c r="J48" s="4727"/>
    </row>
    <row r="49" spans="1:10" ht="11.25" customHeight="1">
      <c r="A49" s="4724"/>
      <c r="B49" s="4725"/>
      <c r="C49" s="4695"/>
      <c r="D49" s="4726"/>
      <c r="E49" s="4726"/>
      <c r="F49" s="4726"/>
      <c r="G49" s="4726"/>
      <c r="H49" s="4726"/>
      <c r="I49" s="4726"/>
      <c r="J49" s="4727"/>
    </row>
    <row r="50" spans="1:10" ht="11.25" customHeight="1">
      <c r="A50" s="4724"/>
      <c r="B50" s="4725"/>
      <c r="C50" s="4695"/>
      <c r="D50" s="4726"/>
      <c r="E50" s="4726"/>
      <c r="F50" s="4726"/>
      <c r="G50" s="4726"/>
      <c r="H50" s="4726"/>
      <c r="I50" s="4726"/>
      <c r="J50" s="4727"/>
    </row>
    <row r="51" spans="1:10" ht="11.25" customHeight="1">
      <c r="A51" s="4724"/>
      <c r="B51" s="4725"/>
      <c r="C51" s="4695"/>
      <c r="D51" s="4726"/>
      <c r="E51" s="4726"/>
      <c r="F51" s="4726"/>
      <c r="G51" s="4726"/>
      <c r="H51" s="4726"/>
      <c r="I51" s="4726"/>
      <c r="J51" s="4727"/>
    </row>
    <row r="52" spans="1:10" ht="11.25" customHeight="1">
      <c r="A52" s="4724"/>
      <c r="B52" s="4725"/>
      <c r="C52" s="4695"/>
      <c r="D52" s="4726"/>
      <c r="E52" s="4726"/>
      <c r="F52" s="4726"/>
      <c r="G52" s="4726"/>
      <c r="H52" s="4726"/>
      <c r="I52" s="4726"/>
      <c r="J52" s="4727"/>
    </row>
    <row r="53" spans="1:10" ht="11.25" customHeight="1">
      <c r="A53" s="4724"/>
      <c r="B53" s="4725"/>
      <c r="C53" s="4695"/>
      <c r="D53" s="4726"/>
      <c r="E53" s="4726"/>
      <c r="F53" s="4726"/>
      <c r="G53" s="4726"/>
      <c r="H53" s="4726"/>
      <c r="I53" s="4726"/>
      <c r="J53" s="4727"/>
    </row>
    <row r="54" spans="1:10" ht="11.25" customHeight="1">
      <c r="A54" s="4724"/>
      <c r="B54" s="4725"/>
      <c r="C54" s="4695"/>
      <c r="D54" s="4726"/>
      <c r="E54" s="4726"/>
      <c r="F54" s="4726"/>
      <c r="G54" s="4726"/>
      <c r="H54" s="4726"/>
      <c r="I54" s="4726"/>
      <c r="J54" s="4727"/>
    </row>
    <row r="55" spans="1:10" ht="11.25" customHeight="1">
      <c r="A55" s="4724"/>
      <c r="B55" s="4725"/>
      <c r="C55" s="4695"/>
      <c r="D55" s="4726"/>
      <c r="E55" s="4726"/>
      <c r="F55" s="4726"/>
      <c r="G55" s="4726"/>
      <c r="H55" s="4726"/>
      <c r="I55" s="4726"/>
      <c r="J55" s="4727"/>
    </row>
    <row r="56" spans="1:10" ht="11.25" customHeight="1">
      <c r="A56" s="4724"/>
      <c r="B56" s="4725"/>
      <c r="C56" s="4695"/>
      <c r="D56" s="4726"/>
      <c r="E56" s="4726"/>
      <c r="F56" s="4726"/>
      <c r="G56" s="4726"/>
      <c r="H56" s="4726"/>
      <c r="I56" s="4726"/>
      <c r="J56" s="4727"/>
    </row>
    <row r="57" spans="1:10" ht="11.25" customHeight="1">
      <c r="A57" s="4724"/>
      <c r="B57" s="4725"/>
      <c r="C57" s="4695"/>
      <c r="D57" s="4726"/>
      <c r="E57" s="4726"/>
      <c r="F57" s="4726"/>
      <c r="G57" s="4726"/>
      <c r="H57" s="4726"/>
      <c r="I57" s="4726"/>
      <c r="J57" s="4727"/>
    </row>
    <row r="58" spans="1:10" ht="11.25" customHeight="1">
      <c r="A58" s="4724"/>
      <c r="B58" s="4725"/>
      <c r="C58" s="4695"/>
      <c r="D58" s="4726"/>
      <c r="E58" s="4726"/>
      <c r="F58" s="4726"/>
      <c r="G58" s="4726"/>
      <c r="H58" s="4726"/>
      <c r="I58" s="4726"/>
      <c r="J58" s="4727"/>
    </row>
    <row r="59" spans="1:10" ht="11.25" customHeight="1">
      <c r="A59" s="4724"/>
      <c r="B59" s="4725"/>
      <c r="C59" s="4695"/>
      <c r="D59" s="4726"/>
      <c r="E59" s="4726"/>
      <c r="F59" s="4726"/>
      <c r="G59" s="4726"/>
      <c r="H59" s="4726"/>
      <c r="I59" s="4726"/>
      <c r="J59" s="4727"/>
    </row>
    <row r="60" spans="1:10" ht="11.25" customHeight="1">
      <c r="A60" s="4724"/>
      <c r="B60" s="4725"/>
      <c r="C60" s="4695"/>
      <c r="D60" s="4726"/>
      <c r="E60" s="4726"/>
      <c r="F60" s="4726"/>
      <c r="G60" s="4726"/>
      <c r="H60" s="4726"/>
      <c r="I60" s="4726"/>
      <c r="J60" s="4727"/>
    </row>
    <row r="61" spans="1:10" ht="11.25" customHeight="1">
      <c r="A61" s="4724"/>
      <c r="B61" s="4725"/>
      <c r="C61" s="4695"/>
      <c r="D61" s="4726"/>
      <c r="E61" s="4726"/>
      <c r="F61" s="4726"/>
      <c r="G61" s="4726"/>
      <c r="H61" s="4726"/>
      <c r="I61" s="4726"/>
      <c r="J61" s="4727"/>
    </row>
    <row r="62" spans="1:10" ht="11.25" customHeight="1">
      <c r="A62" s="4724"/>
      <c r="B62" s="4725"/>
      <c r="C62" s="4695"/>
      <c r="D62" s="4726"/>
      <c r="E62" s="4726"/>
      <c r="F62" s="4726"/>
      <c r="G62" s="4726"/>
      <c r="H62" s="4726"/>
      <c r="I62" s="4726"/>
      <c r="J62" s="4727"/>
    </row>
    <row r="63" spans="1:10" ht="11.25" customHeight="1">
      <c r="A63" s="4724"/>
      <c r="B63" s="4725"/>
      <c r="C63" s="4695"/>
      <c r="D63" s="4726"/>
      <c r="E63" s="4726"/>
      <c r="F63" s="4726"/>
      <c r="G63" s="4726"/>
      <c r="H63" s="4726"/>
      <c r="I63" s="4726"/>
      <c r="J63" s="4727"/>
    </row>
    <row r="64" spans="1:10" ht="11.25" customHeight="1">
      <c r="A64" s="4724"/>
      <c r="B64" s="4725"/>
      <c r="C64" s="4695"/>
      <c r="D64" s="4726"/>
      <c r="E64" s="4726"/>
      <c r="F64" s="4726"/>
      <c r="G64" s="4726"/>
      <c r="H64" s="4726"/>
      <c r="I64" s="4726"/>
      <c r="J64" s="4727"/>
    </row>
    <row r="65" spans="1:10" ht="11.25" customHeight="1">
      <c r="A65" s="4724"/>
      <c r="B65" s="4725"/>
      <c r="C65" s="4695"/>
      <c r="D65" s="4726"/>
      <c r="E65" s="4726"/>
      <c r="F65" s="4726"/>
      <c r="G65" s="4726"/>
      <c r="H65" s="4726"/>
      <c r="I65" s="4726"/>
      <c r="J65" s="4727"/>
    </row>
    <row r="66" spans="1:10" ht="11.25" customHeight="1" thickBot="1">
      <c r="A66" s="4732"/>
      <c r="B66" s="4733"/>
      <c r="C66" s="4734"/>
      <c r="D66" s="4734"/>
      <c r="E66" s="4734"/>
      <c r="F66" s="4734"/>
      <c r="G66" s="4734"/>
      <c r="H66" s="4734"/>
      <c r="I66" s="4734"/>
      <c r="J66" s="4735"/>
    </row>
    <row r="67" spans="1:10" ht="11.25" customHeight="1">
      <c r="A67" s="4736"/>
      <c r="J67" s="4737" t="s">
        <v>195</v>
      </c>
    </row>
    <row r="68" spans="1:10" ht="11.25" customHeight="1"/>
    <row r="69" spans="1:10" ht="11.25" customHeight="1"/>
    <row r="70" spans="1:10" ht="11.25" customHeight="1"/>
    <row r="71" spans="1:10" ht="11.25" customHeight="1"/>
    <row r="72" spans="1:10" ht="11.25" customHeight="1"/>
    <row r="73" spans="1:10" ht="11.25" customHeight="1"/>
    <row r="74" spans="1:10" ht="11.25" customHeight="1"/>
    <row r="75" spans="1:10" ht="11.25" customHeight="1"/>
    <row r="76" spans="1:10" ht="11.25" customHeight="1"/>
    <row r="77" spans="1:10" ht="11.25" customHeight="1"/>
    <row r="78" spans="1:10" ht="11.25" customHeight="1"/>
    <row r="79" spans="1:10" ht="11.25" customHeight="1"/>
    <row r="80" spans="1:10" ht="11.25" customHeight="1"/>
    <row r="81" ht="11.25" customHeight="1"/>
    <row r="82" ht="11.25" customHeight="1"/>
    <row r="83" ht="11.25" customHeight="1"/>
  </sheetData>
  <printOptions horizontalCentered="1"/>
  <pageMargins left="0.5" right="0.5" top="0.6" bottom="0.4" header="0" footer="0"/>
  <pageSetup scale="94" orientation="portrait" horizontalDpi="4294967293" verticalDpi="300" r:id="rId1"/>
  <headerFooter alignWithMargins="0"/>
</worksheet>
</file>

<file path=xl/worksheets/sheet89.xml><?xml version="1.0" encoding="utf-8"?>
<worksheet xmlns="http://schemas.openxmlformats.org/spreadsheetml/2006/main" xmlns:r="http://schemas.openxmlformats.org/officeDocument/2006/relationships">
  <sheetPr>
    <tabColor rgb="FF92D050"/>
    <pageSetUpPr fitToPage="1"/>
  </sheetPr>
  <dimension ref="A1:J83"/>
  <sheetViews>
    <sheetView showGridLines="0" workbookViewId="0"/>
  </sheetViews>
  <sheetFormatPr defaultColWidth="9.1796875" defaultRowHeight="10.5"/>
  <cols>
    <col min="1" max="2" width="4.81640625" style="4738" customWidth="1"/>
    <col min="3" max="3" width="14.453125" style="4738" customWidth="1"/>
    <col min="4" max="5" width="11.54296875" style="4738" customWidth="1"/>
    <col min="6" max="9" width="12.1796875" style="4738" customWidth="1"/>
    <col min="10" max="10" width="4.81640625" style="4738" customWidth="1"/>
    <col min="11" max="16384" width="9.1796875" style="4738"/>
  </cols>
  <sheetData>
    <row r="1" spans="1:10" ht="12" thickBot="1">
      <c r="A1" s="3132" t="s">
        <v>2894</v>
      </c>
      <c r="E1" s="4739"/>
      <c r="J1" s="4740">
        <v>83</v>
      </c>
    </row>
    <row r="2" spans="1:10" ht="6" customHeight="1">
      <c r="A2" s="4741"/>
      <c r="B2" s="4742"/>
      <c r="C2" s="4742"/>
      <c r="D2" s="4742"/>
      <c r="E2" s="4742"/>
      <c r="F2" s="4742"/>
      <c r="G2" s="4742"/>
      <c r="H2" s="4742"/>
      <c r="I2" s="4742"/>
      <c r="J2" s="4743"/>
    </row>
    <row r="3" spans="1:10" ht="15.75" customHeight="1">
      <c r="A3" s="4744" t="s">
        <v>3291</v>
      </c>
      <c r="B3" s="4745"/>
      <c r="C3" s="4745"/>
      <c r="D3" s="4745"/>
      <c r="E3" s="4745"/>
      <c r="F3" s="4745"/>
      <c r="G3" s="4745"/>
      <c r="H3" s="4745"/>
      <c r="I3" s="4745"/>
      <c r="J3" s="4746"/>
    </row>
    <row r="4" spans="1:10" ht="11.25" customHeight="1">
      <c r="A4" s="4744"/>
      <c r="B4" s="4745"/>
      <c r="C4" s="4745"/>
      <c r="D4" s="4745"/>
      <c r="E4" s="4745"/>
      <c r="F4" s="4745"/>
      <c r="G4" s="4745"/>
      <c r="H4" s="4745"/>
      <c r="I4" s="4745"/>
      <c r="J4" s="4746"/>
    </row>
    <row r="5" spans="1:10" ht="11.25" customHeight="1">
      <c r="A5" s="4747" t="s">
        <v>3140</v>
      </c>
      <c r="B5" s="4748"/>
      <c r="C5" s="4748"/>
      <c r="D5" s="4748"/>
      <c r="E5" s="4748"/>
      <c r="F5" s="4748"/>
      <c r="G5" s="4748"/>
      <c r="H5" s="4748"/>
      <c r="I5" s="4748"/>
      <c r="J5" s="4749"/>
    </row>
    <row r="6" spans="1:10" ht="11.25" customHeight="1">
      <c r="A6" s="4750"/>
      <c r="B6" s="4751"/>
      <c r="C6" s="4752" t="s">
        <v>3252</v>
      </c>
      <c r="D6" s="4753" t="s">
        <v>3253</v>
      </c>
      <c r="E6" s="4753"/>
      <c r="F6" s="4745"/>
      <c r="G6" s="4745"/>
      <c r="H6" s="4745"/>
      <c r="I6" s="4752"/>
      <c r="J6" s="4754"/>
    </row>
    <row r="7" spans="1:10" ht="11.25" customHeight="1">
      <c r="A7" s="4750"/>
      <c r="B7" s="4751"/>
      <c r="C7" s="4755" t="s">
        <v>3254</v>
      </c>
      <c r="D7" s="4756"/>
      <c r="E7" s="4752"/>
      <c r="F7" s="4757" t="s">
        <v>3255</v>
      </c>
      <c r="G7" s="4758"/>
      <c r="H7" s="4759"/>
      <c r="I7" s="4758"/>
      <c r="J7" s="4754"/>
    </row>
    <row r="8" spans="1:10" ht="11.25" customHeight="1">
      <c r="A8" s="4760"/>
      <c r="B8" s="4761"/>
      <c r="C8" s="4762" t="s">
        <v>3067</v>
      </c>
      <c r="D8" s="4762"/>
      <c r="E8" s="4762"/>
      <c r="F8" s="4763" t="s">
        <v>3086</v>
      </c>
      <c r="G8" s="4752"/>
      <c r="H8" s="4762" t="s">
        <v>3073</v>
      </c>
      <c r="I8" s="4762"/>
      <c r="J8" s="4764"/>
    </row>
    <row r="9" spans="1:10" ht="11.25" customHeight="1">
      <c r="A9" s="4760"/>
      <c r="B9" s="4761"/>
      <c r="C9" s="4762" t="s">
        <v>3069</v>
      </c>
      <c r="D9" s="4762"/>
      <c r="E9" s="4762"/>
      <c r="F9" s="4765" t="s">
        <v>3256</v>
      </c>
      <c r="G9" s="4766"/>
      <c r="H9" s="4762" t="s">
        <v>3257</v>
      </c>
      <c r="I9" s="4762"/>
      <c r="J9" s="4764"/>
    </row>
    <row r="10" spans="1:10" ht="11.25" customHeight="1">
      <c r="A10" s="4760"/>
      <c r="B10" s="4761"/>
      <c r="C10" s="4762" t="s">
        <v>3072</v>
      </c>
      <c r="D10" s="4762"/>
      <c r="E10" s="4762"/>
      <c r="F10" s="4762"/>
      <c r="G10" s="4752"/>
      <c r="H10" s="4762" t="s">
        <v>3258</v>
      </c>
      <c r="I10" s="4762"/>
      <c r="J10" s="4764"/>
    </row>
    <row r="11" spans="1:10" ht="11.25" customHeight="1">
      <c r="A11" s="4760"/>
      <c r="B11" s="4761"/>
      <c r="C11" s="4762" t="s">
        <v>3259</v>
      </c>
      <c r="D11" s="4762" t="s">
        <v>2424</v>
      </c>
      <c r="E11" s="4762" t="s">
        <v>3091</v>
      </c>
      <c r="F11" s="4762"/>
      <c r="G11" s="4762"/>
      <c r="H11" s="4762" t="s">
        <v>3261</v>
      </c>
      <c r="I11" s="4762" t="s">
        <v>3091</v>
      </c>
      <c r="J11" s="4764"/>
    </row>
    <row r="12" spans="1:10" ht="11.25" customHeight="1">
      <c r="A12" s="4767" t="s">
        <v>704</v>
      </c>
      <c r="B12" s="4762" t="s">
        <v>637</v>
      </c>
      <c r="C12" s="4762" t="s">
        <v>3202</v>
      </c>
      <c r="D12" s="4762" t="s">
        <v>3098</v>
      </c>
      <c r="E12" s="4762" t="s">
        <v>3094</v>
      </c>
      <c r="F12" s="4762" t="s">
        <v>3267</v>
      </c>
      <c r="G12" s="4762" t="s">
        <v>3192</v>
      </c>
      <c r="H12" s="4762" t="s">
        <v>3262</v>
      </c>
      <c r="I12" s="4762" t="s">
        <v>3292</v>
      </c>
      <c r="J12" s="4764"/>
    </row>
    <row r="13" spans="1:10" ht="11.25" customHeight="1">
      <c r="A13" s="4767" t="s">
        <v>750</v>
      </c>
      <c r="B13" s="4762" t="s">
        <v>638</v>
      </c>
      <c r="C13" s="4762" t="s">
        <v>3097</v>
      </c>
      <c r="D13" s="4762" t="s">
        <v>3105</v>
      </c>
      <c r="E13" s="4762" t="s">
        <v>3102</v>
      </c>
      <c r="F13" s="4762" t="s">
        <v>3269</v>
      </c>
      <c r="G13" s="4762" t="s">
        <v>3198</v>
      </c>
      <c r="H13" s="4762" t="s">
        <v>3265</v>
      </c>
      <c r="I13" s="4762" t="s">
        <v>3198</v>
      </c>
      <c r="J13" s="4768" t="s">
        <v>704</v>
      </c>
    </row>
    <row r="14" spans="1:10" ht="11.25" customHeight="1">
      <c r="A14" s="4767"/>
      <c r="B14" s="4762"/>
      <c r="C14" s="4762" t="s">
        <v>3104</v>
      </c>
      <c r="D14" s="4762"/>
      <c r="E14" s="4762"/>
      <c r="F14" s="4762"/>
      <c r="G14" s="4762"/>
      <c r="H14" s="4762"/>
      <c r="I14" s="4762"/>
      <c r="J14" s="4768" t="s">
        <v>750</v>
      </c>
    </row>
    <row r="15" spans="1:10" ht="11.25" customHeight="1" thickBot="1">
      <c r="A15" s="4769"/>
      <c r="B15" s="4755"/>
      <c r="C15" s="4766" t="s">
        <v>645</v>
      </c>
      <c r="D15" s="4770" t="s">
        <v>646</v>
      </c>
      <c r="E15" s="4770" t="s">
        <v>647</v>
      </c>
      <c r="F15" s="4770" t="s">
        <v>648</v>
      </c>
      <c r="G15" s="4770" t="s">
        <v>649</v>
      </c>
      <c r="H15" s="4770" t="s">
        <v>2506</v>
      </c>
      <c r="I15" s="4770" t="s">
        <v>3266</v>
      </c>
      <c r="J15" s="4771"/>
    </row>
    <row r="16" spans="1:10" ht="11.65" customHeight="1">
      <c r="A16" s="4767"/>
      <c r="B16" s="4751"/>
      <c r="C16" s="4772"/>
      <c r="D16" s="4538"/>
      <c r="E16" s="4538"/>
      <c r="F16" s="4538"/>
      <c r="G16" s="4538"/>
      <c r="H16" s="4538"/>
      <c r="I16" s="4539"/>
      <c r="J16" s="4768"/>
    </row>
    <row r="17" spans="1:10" ht="11.65" customHeight="1">
      <c r="A17" s="4767">
        <v>56</v>
      </c>
      <c r="B17" s="4751"/>
      <c r="C17" s="4615">
        <v>0</v>
      </c>
      <c r="D17" s="4542">
        <v>9</v>
      </c>
      <c r="E17" s="4542">
        <v>0</v>
      </c>
      <c r="F17" s="4773" t="s">
        <v>621</v>
      </c>
      <c r="G17" s="4542">
        <v>9</v>
      </c>
      <c r="H17" s="4542">
        <v>387196</v>
      </c>
      <c r="I17" s="4404">
        <v>0</v>
      </c>
      <c r="J17" s="4768">
        <v>56</v>
      </c>
    </row>
    <row r="18" spans="1:10" ht="11.65" customHeight="1">
      <c r="A18" s="4774"/>
      <c r="B18" s="4775"/>
      <c r="C18" s="4776"/>
      <c r="D18" s="4355"/>
      <c r="E18" s="4355"/>
      <c r="F18" s="4777"/>
      <c r="G18" s="4356"/>
      <c r="H18" s="4355"/>
      <c r="I18" s="4358"/>
      <c r="J18" s="4778"/>
    </row>
    <row r="19" spans="1:10" ht="11.65" customHeight="1">
      <c r="A19" s="4767"/>
      <c r="B19" s="4751"/>
      <c r="C19" s="4364"/>
      <c r="D19" s="4365"/>
      <c r="E19" s="4365"/>
      <c r="F19" s="4365"/>
      <c r="G19" s="4548"/>
      <c r="H19" s="4365"/>
      <c r="I19" s="4367"/>
      <c r="J19" s="4768"/>
    </row>
    <row r="20" spans="1:10" ht="11.65" customHeight="1">
      <c r="A20" s="4774">
        <v>57</v>
      </c>
      <c r="B20" s="4775"/>
      <c r="C20" s="4354">
        <v>0</v>
      </c>
      <c r="D20" s="4355">
        <v>0</v>
      </c>
      <c r="E20" s="4355">
        <v>0</v>
      </c>
      <c r="F20" s="4779" t="s">
        <v>621</v>
      </c>
      <c r="G20" s="4356">
        <v>0</v>
      </c>
      <c r="H20" s="4355">
        <v>0</v>
      </c>
      <c r="I20" s="4358">
        <v>0</v>
      </c>
      <c r="J20" s="4778">
        <v>57</v>
      </c>
    </row>
    <row r="21" spans="1:10" ht="11.65" customHeight="1" thickBot="1">
      <c r="A21" s="4780">
        <v>58</v>
      </c>
      <c r="B21" s="4775"/>
      <c r="C21" s="4781">
        <f>SUM(C17:C20)</f>
        <v>0</v>
      </c>
      <c r="D21" s="1059">
        <f>SUM(D17:D20)</f>
        <v>9</v>
      </c>
      <c r="E21" s="1059">
        <f>SUM(E17:E20)</f>
        <v>0</v>
      </c>
      <c r="F21" s="4782" t="s">
        <v>621</v>
      </c>
      <c r="G21" s="1059">
        <f>SUM(G17:G20)</f>
        <v>9</v>
      </c>
      <c r="H21" s="1059">
        <f>SUM(H17:H20)</f>
        <v>387196</v>
      </c>
      <c r="I21" s="4783">
        <f>SUM(I17:I20)</f>
        <v>0</v>
      </c>
      <c r="J21" s="4784">
        <v>58</v>
      </c>
    </row>
    <row r="22" spans="1:10" ht="11.65" customHeight="1">
      <c r="A22" s="4785"/>
      <c r="B22" s="4751"/>
      <c r="C22" s="4548"/>
      <c r="D22" s="4365"/>
      <c r="E22" s="4365"/>
      <c r="F22" s="4365"/>
      <c r="G22" s="4548"/>
      <c r="H22" s="4365"/>
      <c r="I22" s="4365"/>
      <c r="J22" s="4786"/>
    </row>
    <row r="23" spans="1:10" ht="11.65" customHeight="1">
      <c r="A23" s="4787">
        <v>59</v>
      </c>
      <c r="B23" s="4775"/>
      <c r="C23" s="4356">
        <v>0</v>
      </c>
      <c r="D23" s="4355">
        <v>0</v>
      </c>
      <c r="E23" s="4355">
        <v>0</v>
      </c>
      <c r="F23" s="4355">
        <v>0</v>
      </c>
      <c r="G23" s="974">
        <v>0</v>
      </c>
      <c r="H23" s="974">
        <v>0</v>
      </c>
      <c r="I23" s="974">
        <v>0</v>
      </c>
      <c r="J23" s="4788">
        <v>59</v>
      </c>
    </row>
    <row r="24" spans="1:10" ht="11.65" customHeight="1">
      <c r="A24" s="4787">
        <v>60</v>
      </c>
      <c r="B24" s="4775"/>
      <c r="C24" s="4356">
        <v>0</v>
      </c>
      <c r="D24" s="974">
        <v>0</v>
      </c>
      <c r="E24" s="974">
        <v>0</v>
      </c>
      <c r="F24" s="974">
        <v>0</v>
      </c>
      <c r="G24" s="974">
        <v>0</v>
      </c>
      <c r="H24" s="974">
        <v>0</v>
      </c>
      <c r="I24" s="974">
        <v>0</v>
      </c>
      <c r="J24" s="4788">
        <v>60</v>
      </c>
    </row>
    <row r="25" spans="1:10" ht="11.65" customHeight="1">
      <c r="A25" s="4787">
        <v>61</v>
      </c>
      <c r="B25" s="4775"/>
      <c r="C25" s="4397">
        <v>0</v>
      </c>
      <c r="D25" s="974">
        <v>0</v>
      </c>
      <c r="E25" s="974">
        <v>0</v>
      </c>
      <c r="F25" s="974">
        <v>0</v>
      </c>
      <c r="G25" s="974">
        <v>0</v>
      </c>
      <c r="H25" s="974">
        <v>0</v>
      </c>
      <c r="I25" s="974">
        <v>0</v>
      </c>
      <c r="J25" s="4788">
        <v>61</v>
      </c>
    </row>
    <row r="26" spans="1:10" ht="11.65" customHeight="1">
      <c r="A26" s="4787">
        <v>62</v>
      </c>
      <c r="B26" s="4775"/>
      <c r="C26" s="4397">
        <v>0</v>
      </c>
      <c r="D26" s="974">
        <v>0</v>
      </c>
      <c r="E26" s="974">
        <v>0</v>
      </c>
      <c r="F26" s="974">
        <v>0</v>
      </c>
      <c r="G26" s="974">
        <v>0</v>
      </c>
      <c r="H26" s="974">
        <v>0</v>
      </c>
      <c r="I26" s="974">
        <v>0</v>
      </c>
      <c r="J26" s="4788">
        <v>62</v>
      </c>
    </row>
    <row r="27" spans="1:10" ht="11.65" customHeight="1">
      <c r="A27" s="4787">
        <v>63</v>
      </c>
      <c r="B27" s="4775"/>
      <c r="C27" s="4397">
        <v>0</v>
      </c>
      <c r="D27" s="974">
        <v>0</v>
      </c>
      <c r="E27" s="974">
        <v>0</v>
      </c>
      <c r="F27" s="974">
        <v>0</v>
      </c>
      <c r="G27" s="974">
        <v>0</v>
      </c>
      <c r="H27" s="974">
        <v>0</v>
      </c>
      <c r="I27" s="974">
        <v>0</v>
      </c>
      <c r="J27" s="4788">
        <v>63</v>
      </c>
    </row>
    <row r="28" spans="1:10" ht="11.65" customHeight="1">
      <c r="A28" s="4787">
        <v>64</v>
      </c>
      <c r="B28" s="4775"/>
      <c r="C28" s="4397">
        <v>0</v>
      </c>
      <c r="D28" s="974">
        <v>0</v>
      </c>
      <c r="E28" s="974">
        <v>0</v>
      </c>
      <c r="F28" s="974">
        <v>0</v>
      </c>
      <c r="G28" s="974">
        <v>0</v>
      </c>
      <c r="H28" s="974">
        <v>0</v>
      </c>
      <c r="I28" s="974">
        <v>0</v>
      </c>
      <c r="J28" s="4788">
        <v>64</v>
      </c>
    </row>
    <row r="29" spans="1:10" ht="11.65" customHeight="1">
      <c r="A29" s="4787">
        <v>65</v>
      </c>
      <c r="B29" s="4775"/>
      <c r="C29" s="4397">
        <v>0</v>
      </c>
      <c r="D29" s="974">
        <v>0</v>
      </c>
      <c r="E29" s="974">
        <v>0</v>
      </c>
      <c r="F29" s="974">
        <v>0</v>
      </c>
      <c r="G29" s="974">
        <v>0</v>
      </c>
      <c r="H29" s="974">
        <v>0</v>
      </c>
      <c r="I29" s="974">
        <v>0</v>
      </c>
      <c r="J29" s="4788">
        <v>65</v>
      </c>
    </row>
    <row r="30" spans="1:10" ht="11.65" customHeight="1">
      <c r="A30" s="4787">
        <v>66</v>
      </c>
      <c r="B30" s="4775"/>
      <c r="C30" s="4397">
        <v>0</v>
      </c>
      <c r="D30" s="974">
        <v>0</v>
      </c>
      <c r="E30" s="974">
        <v>0</v>
      </c>
      <c r="F30" s="974">
        <v>0</v>
      </c>
      <c r="G30" s="974">
        <v>0</v>
      </c>
      <c r="H30" s="974">
        <v>0</v>
      </c>
      <c r="I30" s="974">
        <v>0</v>
      </c>
      <c r="J30" s="4788">
        <v>66</v>
      </c>
    </row>
    <row r="31" spans="1:10" ht="11.65" customHeight="1">
      <c r="A31" s="4789"/>
      <c r="B31" s="4790"/>
      <c r="C31" s="4548"/>
      <c r="D31" s="4365"/>
      <c r="E31" s="4365"/>
      <c r="F31" s="4365"/>
      <c r="G31" s="4365"/>
      <c r="H31" s="4365"/>
      <c r="I31" s="4365"/>
      <c r="J31" s="4791"/>
    </row>
    <row r="32" spans="1:10" ht="11.65" customHeight="1">
      <c r="A32" s="4789">
        <v>67</v>
      </c>
      <c r="B32" s="4790"/>
      <c r="C32" s="4548">
        <v>0</v>
      </c>
      <c r="D32" s="4365">
        <v>0</v>
      </c>
      <c r="E32" s="4365">
        <v>0</v>
      </c>
      <c r="F32" s="4365">
        <v>0</v>
      </c>
      <c r="G32" s="4365">
        <v>0</v>
      </c>
      <c r="H32" s="4365">
        <v>0</v>
      </c>
      <c r="I32" s="4365">
        <v>0</v>
      </c>
      <c r="J32" s="4791">
        <v>67</v>
      </c>
    </row>
    <row r="33" spans="1:10" ht="11.65" customHeight="1">
      <c r="A33" s="4769"/>
      <c r="B33" s="4792"/>
      <c r="C33" s="4356"/>
      <c r="D33" s="4355"/>
      <c r="E33" s="4355"/>
      <c r="F33" s="4355"/>
      <c r="G33" s="4355"/>
      <c r="H33" s="4355"/>
      <c r="I33" s="4355"/>
      <c r="J33" s="4771"/>
    </row>
    <row r="34" spans="1:10" ht="11.65" customHeight="1">
      <c r="A34" s="4787">
        <v>68</v>
      </c>
      <c r="B34" s="4792"/>
      <c r="C34" s="4356">
        <v>0</v>
      </c>
      <c r="D34" s="4355">
        <v>0</v>
      </c>
      <c r="E34" s="4355">
        <v>0</v>
      </c>
      <c r="F34" s="4355">
        <v>0</v>
      </c>
      <c r="G34" s="4355">
        <v>0</v>
      </c>
      <c r="H34" s="4355">
        <v>0</v>
      </c>
      <c r="I34" s="4355">
        <v>0</v>
      </c>
      <c r="J34" s="4788">
        <v>68</v>
      </c>
    </row>
    <row r="35" spans="1:10" ht="11.65" customHeight="1">
      <c r="A35" s="4787">
        <v>69</v>
      </c>
      <c r="B35" s="4792"/>
      <c r="C35" s="4356">
        <v>0</v>
      </c>
      <c r="D35" s="4355">
        <v>0</v>
      </c>
      <c r="E35" s="4355">
        <v>0</v>
      </c>
      <c r="F35" s="4355">
        <v>0</v>
      </c>
      <c r="G35" s="4355">
        <v>0</v>
      </c>
      <c r="H35" s="4355">
        <v>0</v>
      </c>
      <c r="I35" s="4355">
        <v>0</v>
      </c>
      <c r="J35" s="4788">
        <v>69</v>
      </c>
    </row>
    <row r="36" spans="1:10" ht="11.65" customHeight="1">
      <c r="A36" s="4787">
        <v>70</v>
      </c>
      <c r="B36" s="4792"/>
      <c r="C36" s="4356">
        <f t="shared" ref="C36:I36" si="0">SUM(C23:C35)</f>
        <v>0</v>
      </c>
      <c r="D36" s="4356">
        <f t="shared" si="0"/>
        <v>0</v>
      </c>
      <c r="E36" s="4356">
        <f t="shared" si="0"/>
        <v>0</v>
      </c>
      <c r="F36" s="4356">
        <f t="shared" si="0"/>
        <v>0</v>
      </c>
      <c r="G36" s="4356">
        <f t="shared" si="0"/>
        <v>0</v>
      </c>
      <c r="H36" s="4356">
        <f t="shared" si="0"/>
        <v>0</v>
      </c>
      <c r="I36" s="4356">
        <f t="shared" si="0"/>
        <v>0</v>
      </c>
      <c r="J36" s="4788">
        <v>70</v>
      </c>
    </row>
    <row r="37" spans="1:10" ht="11.25" customHeight="1">
      <c r="A37" s="4793"/>
      <c r="B37" s="4794"/>
      <c r="C37" s="4795"/>
      <c r="D37" s="4795"/>
      <c r="E37" s="4795"/>
      <c r="F37" s="4795"/>
      <c r="G37" s="4795"/>
      <c r="H37" s="4795"/>
      <c r="I37" s="4795"/>
      <c r="J37" s="4796"/>
    </row>
    <row r="38" spans="1:10" ht="11.25" customHeight="1">
      <c r="A38" s="4797" t="s">
        <v>805</v>
      </c>
      <c r="B38" s="4798"/>
      <c r="C38" s="4799"/>
      <c r="D38" s="4799"/>
      <c r="E38" s="4799"/>
      <c r="F38" s="4799"/>
      <c r="G38" s="4799"/>
      <c r="H38" s="4799"/>
      <c r="I38" s="4799"/>
      <c r="J38" s="4800"/>
    </row>
    <row r="39" spans="1:10" ht="11.25" customHeight="1">
      <c r="A39" s="4793"/>
      <c r="B39" s="4794"/>
      <c r="C39" s="4795"/>
      <c r="D39" s="4795"/>
      <c r="E39" s="4795"/>
      <c r="F39" s="4795"/>
      <c r="G39" s="4795"/>
      <c r="H39" s="4795"/>
      <c r="I39" s="4795"/>
      <c r="J39" s="4796"/>
    </row>
    <row r="40" spans="1:10" ht="11.25" customHeight="1">
      <c r="A40" s="4793"/>
      <c r="B40" s="4794"/>
      <c r="C40" s="4795"/>
      <c r="D40" s="4795"/>
      <c r="E40" s="4795"/>
      <c r="F40" s="4795"/>
      <c r="G40" s="4795"/>
      <c r="H40" s="4795"/>
      <c r="I40" s="4795"/>
      <c r="J40" s="4796"/>
    </row>
    <row r="41" spans="1:10" ht="11.25" customHeight="1">
      <c r="A41" s="4793"/>
      <c r="B41" s="4794"/>
      <c r="C41" s="4795"/>
      <c r="D41" s="4795"/>
      <c r="E41" s="4795"/>
      <c r="F41" s="4795"/>
      <c r="G41" s="4795"/>
      <c r="H41" s="4795"/>
      <c r="I41" s="4795"/>
      <c r="J41" s="4796"/>
    </row>
    <row r="42" spans="1:10" ht="11.25" customHeight="1">
      <c r="A42" s="4793"/>
      <c r="B42" s="4794"/>
      <c r="C42" s="4795"/>
      <c r="D42" s="4795"/>
      <c r="E42" s="4795"/>
      <c r="F42" s="4795"/>
      <c r="G42" s="4795"/>
      <c r="H42" s="4795"/>
      <c r="I42" s="4795"/>
      <c r="J42" s="4796"/>
    </row>
    <row r="43" spans="1:10" ht="11.25" customHeight="1">
      <c r="A43" s="4793"/>
      <c r="B43" s="4794"/>
      <c r="C43" s="4795"/>
      <c r="D43" s="4795"/>
      <c r="E43" s="4795"/>
      <c r="F43" s="4795"/>
      <c r="G43" s="4795"/>
      <c r="H43" s="4795"/>
      <c r="I43" s="4795"/>
      <c r="J43" s="4796"/>
    </row>
    <row r="44" spans="1:10" ht="11.25" customHeight="1">
      <c r="A44" s="4793"/>
      <c r="B44" s="4794"/>
      <c r="C44" s="4795"/>
      <c r="D44" s="4795"/>
      <c r="E44" s="4795"/>
      <c r="F44" s="4795"/>
      <c r="G44" s="4795"/>
      <c r="H44" s="4795"/>
      <c r="I44" s="4795"/>
      <c r="J44" s="4796"/>
    </row>
    <row r="45" spans="1:10" ht="11.25" customHeight="1">
      <c r="A45" s="4793"/>
      <c r="B45" s="4794"/>
      <c r="C45" s="4795"/>
      <c r="D45" s="4795"/>
      <c r="E45" s="4795"/>
      <c r="F45" s="4795"/>
      <c r="G45" s="4795"/>
      <c r="H45" s="4795"/>
      <c r="I45" s="4795"/>
      <c r="J45" s="4796"/>
    </row>
    <row r="46" spans="1:10" ht="11.25" customHeight="1">
      <c r="A46" s="4793"/>
      <c r="B46" s="4794"/>
      <c r="C46" s="4795"/>
      <c r="D46" s="4795"/>
      <c r="E46" s="4795"/>
      <c r="F46" s="4795"/>
      <c r="G46" s="4795"/>
      <c r="H46" s="4795"/>
      <c r="I46" s="4795"/>
      <c r="J46" s="4796"/>
    </row>
    <row r="47" spans="1:10" ht="11.25" customHeight="1">
      <c r="A47" s="4793"/>
      <c r="B47" s="4794"/>
      <c r="C47" s="4795"/>
      <c r="D47" s="4795"/>
      <c r="E47" s="4795"/>
      <c r="F47" s="4795"/>
      <c r="G47" s="4795"/>
      <c r="H47" s="4795"/>
      <c r="I47" s="4795"/>
      <c r="J47" s="4796"/>
    </row>
    <row r="48" spans="1:10" ht="11.25" customHeight="1">
      <c r="A48" s="4793"/>
      <c r="B48" s="4794"/>
      <c r="C48" s="4795"/>
      <c r="D48" s="4795"/>
      <c r="E48" s="4795"/>
      <c r="F48" s="4795"/>
      <c r="G48" s="4795"/>
      <c r="H48" s="4795"/>
      <c r="I48" s="4795"/>
      <c r="J48" s="4796"/>
    </row>
    <row r="49" spans="1:10" ht="11.25" customHeight="1">
      <c r="A49" s="4793"/>
      <c r="B49" s="4794"/>
      <c r="C49" s="4795"/>
      <c r="D49" s="4795"/>
      <c r="E49" s="4795"/>
      <c r="F49" s="4795"/>
      <c r="G49" s="4795"/>
      <c r="H49" s="4795"/>
      <c r="I49" s="4795"/>
      <c r="J49" s="4796"/>
    </row>
    <row r="50" spans="1:10" ht="11.25" customHeight="1">
      <c r="A50" s="4793"/>
      <c r="B50" s="4794"/>
      <c r="C50" s="4795"/>
      <c r="D50" s="4795"/>
      <c r="E50" s="4795"/>
      <c r="F50" s="4795"/>
      <c r="G50" s="4795"/>
      <c r="H50" s="4795"/>
      <c r="I50" s="4795"/>
      <c r="J50" s="4796"/>
    </row>
    <row r="51" spans="1:10" ht="11.25" customHeight="1">
      <c r="A51" s="4793"/>
      <c r="B51" s="4794"/>
      <c r="C51" s="4795"/>
      <c r="D51" s="4795"/>
      <c r="E51" s="4795"/>
      <c r="F51" s="4795"/>
      <c r="G51" s="4795"/>
      <c r="H51" s="4795"/>
      <c r="I51" s="4795"/>
      <c r="J51" s="4796"/>
    </row>
    <row r="52" spans="1:10" ht="11.25" customHeight="1">
      <c r="A52" s="4793"/>
      <c r="B52" s="4794"/>
      <c r="C52" s="4795"/>
      <c r="D52" s="4795"/>
      <c r="E52" s="4795"/>
      <c r="F52" s="4795"/>
      <c r="G52" s="4795"/>
      <c r="H52" s="4795"/>
      <c r="I52" s="4795"/>
      <c r="J52" s="4796"/>
    </row>
    <row r="53" spans="1:10" ht="11.25" customHeight="1">
      <c r="A53" s="4793"/>
      <c r="B53" s="4794"/>
      <c r="C53" s="4795"/>
      <c r="D53" s="4795"/>
      <c r="E53" s="4795"/>
      <c r="F53" s="4795"/>
      <c r="G53" s="4795"/>
      <c r="H53" s="4795"/>
      <c r="I53" s="4795"/>
      <c r="J53" s="4796"/>
    </row>
    <row r="54" spans="1:10" ht="11.25" customHeight="1">
      <c r="A54" s="4793"/>
      <c r="B54" s="4794"/>
      <c r="C54" s="4795"/>
      <c r="D54" s="4795"/>
      <c r="E54" s="4795"/>
      <c r="F54" s="4795"/>
      <c r="G54" s="4795"/>
      <c r="H54" s="4795"/>
      <c r="I54" s="4795"/>
      <c r="J54" s="4796"/>
    </row>
    <row r="55" spans="1:10" ht="11.25" customHeight="1">
      <c r="A55" s="4793"/>
      <c r="B55" s="4794"/>
      <c r="C55" s="4795"/>
      <c r="D55" s="4795"/>
      <c r="E55" s="4795"/>
      <c r="F55" s="4795"/>
      <c r="G55" s="4795"/>
      <c r="H55" s="4795"/>
      <c r="I55" s="4795"/>
      <c r="J55" s="4796"/>
    </row>
    <row r="56" spans="1:10" ht="11.25" customHeight="1">
      <c r="A56" s="4793"/>
      <c r="B56" s="4794"/>
      <c r="C56" s="4795"/>
      <c r="D56" s="4795"/>
      <c r="E56" s="4795"/>
      <c r="F56" s="4795"/>
      <c r="G56" s="4795"/>
      <c r="H56" s="4795"/>
      <c r="I56" s="4795"/>
      <c r="J56" s="4796"/>
    </row>
    <row r="57" spans="1:10" ht="11.25" customHeight="1">
      <c r="A57" s="4793"/>
      <c r="B57" s="4794"/>
      <c r="C57" s="4795"/>
      <c r="D57" s="4795"/>
      <c r="E57" s="4795"/>
      <c r="F57" s="4795"/>
      <c r="G57" s="4795"/>
      <c r="H57" s="4795"/>
      <c r="I57" s="4795"/>
      <c r="J57" s="4796"/>
    </row>
    <row r="58" spans="1:10" ht="11.25" customHeight="1">
      <c r="A58" s="4793"/>
      <c r="B58" s="4794"/>
      <c r="C58" s="4795"/>
      <c r="D58" s="4795"/>
      <c r="E58" s="4795"/>
      <c r="F58" s="4795"/>
      <c r="G58" s="4795"/>
      <c r="H58" s="4795"/>
      <c r="I58" s="4795"/>
      <c r="J58" s="4796"/>
    </row>
    <row r="59" spans="1:10" ht="11.25" customHeight="1">
      <c r="A59" s="4793"/>
      <c r="B59" s="4794"/>
      <c r="C59" s="4795"/>
      <c r="D59" s="4795"/>
      <c r="E59" s="4795"/>
      <c r="F59" s="4795"/>
      <c r="G59" s="4795"/>
      <c r="H59" s="4795"/>
      <c r="I59" s="4795"/>
      <c r="J59" s="4796"/>
    </row>
    <row r="60" spans="1:10" ht="11.25" customHeight="1">
      <c r="A60" s="4793"/>
      <c r="B60" s="4794"/>
      <c r="C60" s="4795"/>
      <c r="D60" s="4795"/>
      <c r="E60" s="4795"/>
      <c r="F60" s="4795"/>
      <c r="G60" s="4795"/>
      <c r="H60" s="4795"/>
      <c r="I60" s="4795"/>
      <c r="J60" s="4796"/>
    </row>
    <row r="61" spans="1:10" ht="11.25" customHeight="1">
      <c r="A61" s="4793"/>
      <c r="B61" s="4794"/>
      <c r="C61" s="4795"/>
      <c r="D61" s="4795"/>
      <c r="E61" s="4795"/>
      <c r="F61" s="4795"/>
      <c r="G61" s="4795"/>
      <c r="H61" s="4795"/>
      <c r="I61" s="4795"/>
      <c r="J61" s="4796"/>
    </row>
    <row r="62" spans="1:10" ht="11.25" customHeight="1">
      <c r="A62" s="4793"/>
      <c r="B62" s="4794"/>
      <c r="C62" s="4795"/>
      <c r="D62" s="4795"/>
      <c r="E62" s="4795"/>
      <c r="F62" s="4795"/>
      <c r="G62" s="4795"/>
      <c r="H62" s="4795"/>
      <c r="I62" s="4795"/>
      <c r="J62" s="4796"/>
    </row>
    <row r="63" spans="1:10" ht="11.25" customHeight="1">
      <c r="A63" s="4793"/>
      <c r="B63" s="4794"/>
      <c r="C63" s="4795"/>
      <c r="D63" s="4795"/>
      <c r="E63" s="4795"/>
      <c r="F63" s="4795"/>
      <c r="G63" s="4795"/>
      <c r="H63" s="4795"/>
      <c r="I63" s="4795"/>
      <c r="J63" s="4796"/>
    </row>
    <row r="64" spans="1:10" ht="11.25" customHeight="1">
      <c r="A64" s="4793"/>
      <c r="B64" s="4794"/>
      <c r="C64" s="4795"/>
      <c r="D64" s="4795"/>
      <c r="E64" s="4795"/>
      <c r="F64" s="4795"/>
      <c r="G64" s="4795"/>
      <c r="H64" s="4795"/>
      <c r="I64" s="4795"/>
      <c r="J64" s="4796"/>
    </row>
    <row r="65" spans="1:10" ht="11.25" customHeight="1">
      <c r="A65" s="4793"/>
      <c r="B65" s="4794"/>
      <c r="C65" s="4795"/>
      <c r="D65" s="4795"/>
      <c r="E65" s="4795"/>
      <c r="F65" s="4795"/>
      <c r="G65" s="4795"/>
      <c r="H65" s="4795"/>
      <c r="I65" s="4795"/>
      <c r="J65" s="4796"/>
    </row>
    <row r="66" spans="1:10" ht="11.25" customHeight="1" thickBot="1">
      <c r="A66" s="4801"/>
      <c r="B66" s="4802"/>
      <c r="C66" s="4803"/>
      <c r="D66" s="4803"/>
      <c r="E66" s="4803"/>
      <c r="F66" s="4803"/>
      <c r="G66" s="4803"/>
      <c r="H66" s="4803"/>
      <c r="I66" s="4803"/>
      <c r="J66" s="4804"/>
    </row>
    <row r="67" spans="1:10" ht="11.25" customHeight="1">
      <c r="A67" s="4805" t="s">
        <v>195</v>
      </c>
      <c r="J67" s="4739"/>
    </row>
    <row r="68" spans="1:10" ht="11.25" customHeight="1"/>
    <row r="69" spans="1:10" ht="11.25" customHeight="1"/>
    <row r="70" spans="1:10" ht="11.25" customHeight="1"/>
    <row r="71" spans="1:10" ht="11.25" customHeight="1"/>
    <row r="72" spans="1:10" ht="11.25" customHeight="1"/>
    <row r="73" spans="1:10" ht="11.25" customHeight="1"/>
    <row r="74" spans="1:10" ht="11.25" customHeight="1"/>
    <row r="75" spans="1:10" ht="11.25" customHeight="1"/>
    <row r="76" spans="1:10" ht="11.25" customHeight="1"/>
    <row r="77" spans="1:10" ht="11.25" customHeight="1"/>
    <row r="78" spans="1:10" ht="11.25" customHeight="1"/>
    <row r="79" spans="1:10" ht="11.25" customHeight="1"/>
    <row r="80" spans="1:10" ht="11.25" customHeight="1"/>
    <row r="81" ht="11.25" customHeight="1"/>
    <row r="82" ht="11.25" customHeight="1"/>
    <row r="83" ht="11.25" customHeight="1"/>
  </sheetData>
  <printOptions horizontalCentered="1"/>
  <pageMargins left="0.5" right="0.5" top="0.6" bottom="0.4" header="0" footer="0"/>
  <pageSetup scale="94" orientation="portrait" horizontalDpi="4294967293" verticalDpi="300" r:id="rId1"/>
  <headerFooter alignWithMargins="0"/>
</worksheet>
</file>

<file path=xl/worksheets/sheet90.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BP174"/>
  <sheetViews>
    <sheetView showGridLines="0" zoomScaleNormal="100" workbookViewId="0"/>
  </sheetViews>
  <sheetFormatPr defaultColWidth="12.54296875" defaultRowHeight="10.5"/>
  <cols>
    <col min="1" max="1" width="4.81640625" style="4809" customWidth="1"/>
    <col min="2" max="5" width="6.1796875" style="4809" customWidth="1"/>
    <col min="6" max="6" width="11.26953125" style="4809" customWidth="1"/>
    <col min="7" max="7" width="12.54296875" style="4809" customWidth="1"/>
    <col min="8" max="8" width="14" style="4809" customWidth="1"/>
    <col min="9" max="10" width="13.81640625" style="4809" customWidth="1"/>
    <col min="11" max="11" width="7" style="4809" customWidth="1"/>
    <col min="12" max="12" width="7.453125" style="4809" customWidth="1"/>
    <col min="13" max="16384" width="12.54296875" style="4809"/>
  </cols>
  <sheetData>
    <row r="1" spans="1:55" ht="10.5" customHeight="1" thickBot="1">
      <c r="A1" s="4806">
        <v>84</v>
      </c>
      <c r="B1" s="4807"/>
      <c r="C1" s="4807"/>
      <c r="D1" s="4807"/>
      <c r="E1" s="4807"/>
      <c r="F1" s="4807"/>
      <c r="G1" s="4807"/>
      <c r="H1" s="4807"/>
      <c r="I1" s="909"/>
      <c r="J1" s="4807"/>
      <c r="K1" s="4808" t="s">
        <v>2894</v>
      </c>
      <c r="L1" s="4807"/>
    </row>
    <row r="2" spans="1:55" ht="15.75" customHeight="1">
      <c r="A2" s="4810" t="s">
        <v>3293</v>
      </c>
      <c r="B2" s="4811"/>
      <c r="C2" s="4811"/>
      <c r="D2" s="4811"/>
      <c r="E2" s="4811"/>
      <c r="F2" s="4811"/>
      <c r="G2" s="4811"/>
      <c r="H2" s="4811"/>
      <c r="I2" s="4811"/>
      <c r="J2" s="4811"/>
      <c r="K2" s="4812"/>
      <c r="L2" s="4807"/>
    </row>
    <row r="3" spans="1:55" ht="11.25" customHeight="1">
      <c r="A3" s="4813" t="s">
        <v>1884</v>
      </c>
      <c r="B3" s="4814"/>
      <c r="C3" s="4814"/>
      <c r="D3" s="4814"/>
      <c r="E3" s="4814"/>
      <c r="F3" s="4814"/>
      <c r="G3" s="4814"/>
      <c r="H3" s="4814"/>
      <c r="I3" s="4814"/>
      <c r="J3" s="4814"/>
      <c r="K3" s="4815"/>
      <c r="L3" s="4807"/>
    </row>
    <row r="4" spans="1:55" ht="11.25" customHeight="1">
      <c r="A4" s="4816" t="s">
        <v>3294</v>
      </c>
      <c r="B4" s="4817"/>
      <c r="C4" s="4814"/>
      <c r="D4" s="4814"/>
      <c r="E4" s="4814"/>
      <c r="F4" s="4814"/>
      <c r="G4" s="4814"/>
      <c r="H4" s="4814"/>
      <c r="I4" s="4814"/>
      <c r="J4" s="4814"/>
      <c r="K4" s="4818"/>
      <c r="L4" s="4819"/>
    </row>
    <row r="5" spans="1:55" ht="11.25" customHeight="1">
      <c r="A5" s="4816" t="s">
        <v>3295</v>
      </c>
      <c r="B5" s="4820"/>
      <c r="C5" s="4814"/>
      <c r="D5" s="4814"/>
      <c r="E5" s="4814"/>
      <c r="F5" s="4814"/>
      <c r="G5" s="4814"/>
      <c r="H5" s="4814"/>
      <c r="I5" s="4814"/>
      <c r="J5" s="4814"/>
      <c r="K5" s="4818"/>
      <c r="L5" s="4819"/>
    </row>
    <row r="6" spans="1:55" ht="11.25" customHeight="1">
      <c r="A6" s="4816" t="s">
        <v>3296</v>
      </c>
      <c r="B6" s="4820"/>
      <c r="C6" s="4814"/>
      <c r="D6" s="4814"/>
      <c r="E6" s="4814"/>
      <c r="F6" s="4814"/>
      <c r="G6" s="4814"/>
      <c r="H6" s="4814"/>
      <c r="I6" s="4814"/>
      <c r="J6" s="4814"/>
      <c r="K6" s="4818"/>
      <c r="L6" s="4819"/>
    </row>
    <row r="7" spans="1:55" ht="11.25" customHeight="1">
      <c r="A7" s="4816" t="s">
        <v>3297</v>
      </c>
      <c r="B7" s="4820"/>
      <c r="C7" s="4814"/>
      <c r="D7" s="4814"/>
      <c r="E7" s="4814"/>
      <c r="F7" s="4814"/>
      <c r="G7" s="4814"/>
      <c r="H7" s="4814"/>
      <c r="I7" s="4814"/>
      <c r="J7" s="4814"/>
      <c r="K7" s="4818"/>
      <c r="L7" s="4819"/>
    </row>
    <row r="8" spans="1:55" ht="11.25" customHeight="1">
      <c r="A8" s="4816" t="s">
        <v>3298</v>
      </c>
      <c r="B8" s="4820"/>
      <c r="C8" s="4821"/>
      <c r="D8" s="4814"/>
      <c r="E8" s="4822"/>
      <c r="F8" s="4822"/>
      <c r="G8" s="4822"/>
      <c r="H8" s="4822"/>
      <c r="I8" s="4822"/>
      <c r="J8" s="4822"/>
      <c r="K8" s="4818"/>
      <c r="L8" s="4819"/>
      <c r="T8" s="4823"/>
      <c r="V8" s="4824"/>
      <c r="W8" s="4824"/>
      <c r="X8" s="4824"/>
      <c r="Y8" s="4824"/>
      <c r="Z8" s="4824"/>
      <c r="AA8" s="4824"/>
      <c r="AB8" s="4824"/>
      <c r="AC8" s="4824"/>
      <c r="AD8" s="4824"/>
      <c r="AE8" s="4824"/>
      <c r="AF8" s="4824"/>
      <c r="AG8" s="4824"/>
      <c r="AH8" s="4824"/>
      <c r="AO8" s="4823"/>
      <c r="AQ8" s="4824"/>
      <c r="AR8" s="4824"/>
      <c r="AS8" s="4824"/>
      <c r="AT8" s="4824"/>
      <c r="AU8" s="4824"/>
      <c r="AV8" s="4824"/>
      <c r="AW8" s="4824"/>
      <c r="AX8" s="4824"/>
      <c r="AY8" s="4824"/>
      <c r="AZ8" s="4824"/>
      <c r="BA8" s="4824"/>
      <c r="BB8" s="4824"/>
      <c r="BC8" s="4824"/>
    </row>
    <row r="9" spans="1:55" ht="11.25" customHeight="1">
      <c r="A9" s="4816" t="s">
        <v>3299</v>
      </c>
      <c r="B9" s="4820"/>
      <c r="C9" s="4821"/>
      <c r="D9" s="4814"/>
      <c r="E9" s="4822"/>
      <c r="F9" s="4822"/>
      <c r="G9" s="4822"/>
      <c r="H9" s="4822"/>
      <c r="I9" s="4822"/>
      <c r="J9" s="4822"/>
      <c r="K9" s="4818"/>
      <c r="L9" s="4825"/>
      <c r="T9" s="4823"/>
      <c r="V9" s="4824"/>
      <c r="W9" s="4824"/>
      <c r="X9" s="4824"/>
      <c r="Y9" s="4824"/>
      <c r="Z9" s="4824"/>
      <c r="AA9" s="4824"/>
      <c r="AB9" s="4824"/>
      <c r="AC9" s="4824"/>
      <c r="AD9" s="4824"/>
      <c r="AE9" s="4824"/>
      <c r="AF9" s="4824"/>
      <c r="AG9" s="4824"/>
      <c r="AH9" s="4824"/>
      <c r="AO9" s="4823"/>
      <c r="AQ9" s="4824"/>
      <c r="AR9" s="4824"/>
      <c r="AS9" s="4824"/>
      <c r="AT9" s="4824"/>
      <c r="AU9" s="4824"/>
      <c r="AV9" s="4824"/>
      <c r="AW9" s="4824"/>
      <c r="AX9" s="4824"/>
      <c r="AY9" s="4824"/>
      <c r="AZ9" s="4824"/>
      <c r="BA9" s="4824"/>
      <c r="BB9" s="4824"/>
      <c r="BC9" s="4824"/>
    </row>
    <row r="10" spans="1:55" ht="11.25" customHeight="1">
      <c r="A10" s="4816" t="s">
        <v>3300</v>
      </c>
      <c r="B10" s="4817"/>
      <c r="C10" s="4821"/>
      <c r="D10" s="4814"/>
      <c r="E10" s="4822"/>
      <c r="F10" s="4822"/>
      <c r="G10" s="4822"/>
      <c r="H10" s="4822"/>
      <c r="I10" s="4822"/>
      <c r="J10" s="4822"/>
      <c r="K10" s="4818"/>
      <c r="L10" s="4819"/>
      <c r="T10" s="4823"/>
      <c r="V10" s="4824"/>
      <c r="W10" s="4824"/>
      <c r="X10" s="4824"/>
      <c r="Y10" s="4824"/>
      <c r="Z10" s="4824"/>
      <c r="AA10" s="4824"/>
      <c r="AB10" s="4824"/>
      <c r="AC10" s="4824"/>
      <c r="AD10" s="4824"/>
      <c r="AE10" s="4824"/>
      <c r="AF10" s="4824"/>
      <c r="AG10" s="4824"/>
      <c r="AH10" s="4824"/>
      <c r="AO10" s="4823"/>
      <c r="AQ10" s="4824"/>
      <c r="AR10" s="4824"/>
      <c r="AS10" s="4824"/>
      <c r="AT10" s="4824"/>
      <c r="AU10" s="4824"/>
      <c r="AV10" s="4824"/>
      <c r="AW10" s="4824"/>
      <c r="AX10" s="4824"/>
      <c r="AY10" s="4824"/>
      <c r="AZ10" s="4824"/>
      <c r="BA10" s="4824"/>
      <c r="BB10" s="4824"/>
      <c r="BC10" s="4824"/>
    </row>
    <row r="11" spans="1:55" ht="11.25" customHeight="1">
      <c r="A11" s="4816" t="s">
        <v>3301</v>
      </c>
      <c r="B11" s="4820"/>
      <c r="C11" s="4821"/>
      <c r="D11" s="4814"/>
      <c r="E11" s="4822"/>
      <c r="F11" s="4822"/>
      <c r="G11" s="4822"/>
      <c r="H11" s="4822"/>
      <c r="I11" s="4822"/>
      <c r="J11" s="4822"/>
      <c r="K11" s="4818"/>
      <c r="L11" s="4819"/>
      <c r="T11" s="4823"/>
      <c r="V11" s="4824"/>
      <c r="W11" s="4824"/>
      <c r="X11" s="4824"/>
      <c r="Y11" s="4824"/>
      <c r="Z11" s="4824"/>
      <c r="AA11" s="4824"/>
      <c r="AB11" s="4824"/>
      <c r="AC11" s="4824"/>
      <c r="AD11" s="4824"/>
      <c r="AE11" s="4824"/>
      <c r="AF11" s="4824"/>
      <c r="AG11" s="4824"/>
      <c r="AH11" s="4824"/>
      <c r="AO11" s="4823"/>
      <c r="AQ11" s="4824"/>
      <c r="AR11" s="4824"/>
      <c r="AS11" s="4824"/>
      <c r="AT11" s="4824"/>
      <c r="AU11" s="4824"/>
      <c r="AV11" s="4824"/>
      <c r="AW11" s="4824"/>
      <c r="AX11" s="4824"/>
      <c r="AY11" s="4824"/>
      <c r="AZ11" s="4824"/>
      <c r="BA11" s="4824"/>
      <c r="BB11" s="4824"/>
      <c r="BC11" s="4824"/>
    </row>
    <row r="12" spans="1:55" ht="11.25" customHeight="1">
      <c r="A12" s="4816" t="s">
        <v>3302</v>
      </c>
      <c r="B12" s="4820"/>
      <c r="C12" s="4821"/>
      <c r="D12" s="4814"/>
      <c r="E12" s="4822"/>
      <c r="F12" s="4822"/>
      <c r="G12" s="4822"/>
      <c r="H12" s="4822"/>
      <c r="I12" s="4822"/>
      <c r="J12" s="4822"/>
      <c r="K12" s="4818"/>
      <c r="L12" s="4819"/>
      <c r="T12" s="4823"/>
      <c r="V12" s="4824"/>
      <c r="W12" s="4824"/>
      <c r="X12" s="4824"/>
      <c r="Y12" s="4824"/>
      <c r="Z12" s="4824"/>
      <c r="AA12" s="4824"/>
      <c r="AB12" s="4824"/>
      <c r="AC12" s="4824"/>
      <c r="AD12" s="4824"/>
      <c r="AE12" s="4824"/>
      <c r="AF12" s="4824"/>
      <c r="AG12" s="4824"/>
      <c r="AH12" s="4824"/>
      <c r="AO12" s="4823"/>
      <c r="AQ12" s="4824"/>
      <c r="AR12" s="4824"/>
      <c r="AS12" s="4824"/>
      <c r="AT12" s="4824"/>
      <c r="AU12" s="4824"/>
      <c r="AV12" s="4824"/>
      <c r="AW12" s="4824"/>
      <c r="AX12" s="4824"/>
      <c r="AY12" s="4824"/>
      <c r="AZ12" s="4824"/>
      <c r="BA12" s="4824"/>
      <c r="BB12" s="4824"/>
      <c r="BC12" s="4824"/>
    </row>
    <row r="13" spans="1:55" ht="11.25" customHeight="1">
      <c r="A13" s="4816" t="s">
        <v>3303</v>
      </c>
      <c r="B13" s="4820"/>
      <c r="C13" s="4821"/>
      <c r="D13" s="4814"/>
      <c r="E13" s="4822"/>
      <c r="F13" s="4822"/>
      <c r="G13" s="4822"/>
      <c r="H13" s="4822"/>
      <c r="I13" s="4822"/>
      <c r="J13" s="4822"/>
      <c r="K13" s="4818"/>
      <c r="L13" s="4807"/>
      <c r="T13" s="4823"/>
      <c r="V13" s="4824"/>
      <c r="W13" s="4824"/>
      <c r="X13" s="4824"/>
      <c r="Y13" s="4824"/>
      <c r="Z13" s="4824"/>
      <c r="AA13" s="4824"/>
      <c r="AB13" s="4824"/>
      <c r="AC13" s="4824"/>
      <c r="AD13" s="4824"/>
      <c r="AE13" s="4824"/>
      <c r="AF13" s="4824"/>
      <c r="AG13" s="4824"/>
      <c r="AH13" s="4824"/>
      <c r="AO13" s="4823"/>
      <c r="AQ13" s="4824"/>
      <c r="AR13" s="4824"/>
      <c r="AS13" s="4824"/>
      <c r="AT13" s="4824"/>
      <c r="AU13" s="4824"/>
      <c r="AV13" s="4824"/>
      <c r="AW13" s="4824"/>
      <c r="AX13" s="4824"/>
      <c r="AY13" s="4824"/>
      <c r="AZ13" s="4824"/>
      <c r="BA13" s="4824"/>
      <c r="BB13" s="4824"/>
      <c r="BC13" s="4824"/>
    </row>
    <row r="14" spans="1:55" ht="11.25" customHeight="1">
      <c r="A14" s="4816" t="s">
        <v>3304</v>
      </c>
      <c r="B14" s="4820"/>
      <c r="C14" s="4821"/>
      <c r="D14" s="4814"/>
      <c r="E14" s="4822"/>
      <c r="F14" s="4822"/>
      <c r="G14" s="4822"/>
      <c r="H14" s="4822"/>
      <c r="I14" s="4822"/>
      <c r="J14" s="4822"/>
      <c r="K14" s="4818"/>
      <c r="L14" s="4807"/>
      <c r="T14" s="4823"/>
      <c r="V14" s="4824"/>
      <c r="W14" s="4824"/>
      <c r="X14" s="4824"/>
      <c r="Y14" s="4824"/>
      <c r="Z14" s="4824"/>
      <c r="AA14" s="4824"/>
      <c r="AB14" s="4824"/>
      <c r="AC14" s="4824"/>
      <c r="AD14" s="4824"/>
      <c r="AE14" s="4824"/>
      <c r="AF14" s="4824"/>
      <c r="AG14" s="4824"/>
      <c r="AH14" s="4824"/>
      <c r="AO14" s="4823"/>
      <c r="AQ14" s="4824"/>
      <c r="AR14" s="4824"/>
      <c r="AS14" s="4824"/>
      <c r="AT14" s="4824"/>
      <c r="AU14" s="4824"/>
      <c r="AV14" s="4824"/>
      <c r="AW14" s="4824"/>
      <c r="AX14" s="4824"/>
      <c r="AY14" s="4824"/>
      <c r="AZ14" s="4824"/>
      <c r="BA14" s="4824"/>
      <c r="BB14" s="4824"/>
      <c r="BC14" s="4824"/>
    </row>
    <row r="15" spans="1:55" ht="11.25" customHeight="1">
      <c r="A15" s="4816" t="s">
        <v>3305</v>
      </c>
      <c r="B15" s="4820"/>
      <c r="C15" s="4821"/>
      <c r="D15" s="4814"/>
      <c r="E15" s="4822"/>
      <c r="F15" s="4822"/>
      <c r="G15" s="4822"/>
      <c r="H15" s="4822"/>
      <c r="I15" s="4822"/>
      <c r="J15" s="4822"/>
      <c r="K15" s="4818"/>
      <c r="L15" s="4807"/>
      <c r="T15" s="4823"/>
      <c r="V15" s="4824"/>
      <c r="W15" s="4824"/>
      <c r="X15" s="4824"/>
      <c r="Y15" s="4824"/>
      <c r="Z15" s="4824"/>
      <c r="AA15" s="4824"/>
      <c r="AB15" s="4824"/>
      <c r="AC15" s="4824"/>
      <c r="AD15" s="4824"/>
      <c r="AE15" s="4824"/>
      <c r="AF15" s="4824"/>
      <c r="AG15" s="4824"/>
      <c r="AH15" s="4824"/>
      <c r="AO15" s="4823"/>
      <c r="AQ15" s="4824"/>
      <c r="AR15" s="4824"/>
      <c r="AS15" s="4824"/>
      <c r="AT15" s="4824"/>
      <c r="AU15" s="4824"/>
      <c r="AV15" s="4824"/>
      <c r="AW15" s="4824"/>
      <c r="AX15" s="4824"/>
      <c r="AY15" s="4824"/>
      <c r="AZ15" s="4824"/>
      <c r="BA15" s="4824"/>
      <c r="BB15" s="4824"/>
      <c r="BC15" s="4824"/>
    </row>
    <row r="16" spans="1:55" ht="11.25" customHeight="1">
      <c r="A16" s="4816" t="s">
        <v>3306</v>
      </c>
      <c r="B16" s="4817"/>
      <c r="C16" s="4821"/>
      <c r="D16" s="4814"/>
      <c r="E16" s="4822"/>
      <c r="F16" s="4822"/>
      <c r="G16" s="4822"/>
      <c r="H16" s="4822"/>
      <c r="I16" s="4822"/>
      <c r="J16" s="4822"/>
      <c r="K16" s="4818"/>
      <c r="L16" s="4807"/>
      <c r="T16" s="4823"/>
      <c r="V16" s="4824"/>
      <c r="W16" s="4824"/>
      <c r="X16" s="4824"/>
      <c r="Y16" s="4824"/>
      <c r="Z16" s="4824"/>
      <c r="AA16" s="4824"/>
      <c r="AB16" s="4824"/>
      <c r="AC16" s="4824"/>
      <c r="AD16" s="4824"/>
      <c r="AE16" s="4824"/>
      <c r="AF16" s="4824"/>
      <c r="AG16" s="4824"/>
      <c r="AH16" s="4824"/>
      <c r="AO16" s="4823"/>
      <c r="AQ16" s="4824"/>
      <c r="AR16" s="4824"/>
      <c r="AS16" s="4824"/>
      <c r="AT16" s="4824"/>
      <c r="AU16" s="4824"/>
      <c r="AV16" s="4824"/>
      <c r="AW16" s="4824"/>
      <c r="AX16" s="4824"/>
      <c r="AY16" s="4824"/>
      <c r="AZ16" s="4824"/>
      <c r="BA16" s="4824"/>
      <c r="BB16" s="4824"/>
      <c r="BC16" s="4824"/>
    </row>
    <row r="17" spans="1:56" ht="11.25" customHeight="1">
      <c r="A17" s="4816" t="s">
        <v>3307</v>
      </c>
      <c r="B17" s="4817"/>
      <c r="C17" s="4821"/>
      <c r="D17" s="4814"/>
      <c r="E17" s="4822"/>
      <c r="F17" s="4822"/>
      <c r="G17" s="4822"/>
      <c r="H17" s="4822"/>
      <c r="I17" s="4822"/>
      <c r="J17" s="4822"/>
      <c r="K17" s="4818"/>
      <c r="L17" s="4807"/>
      <c r="T17" s="4823"/>
      <c r="V17" s="4824"/>
      <c r="W17" s="4824"/>
      <c r="X17" s="4824"/>
      <c r="Y17" s="4824"/>
      <c r="Z17" s="4824"/>
      <c r="AA17" s="4824"/>
      <c r="AB17" s="4824"/>
      <c r="AC17" s="4824"/>
      <c r="AD17" s="4824"/>
      <c r="AE17" s="4824"/>
      <c r="AF17" s="4824"/>
      <c r="AG17" s="4824"/>
      <c r="AH17" s="4824"/>
      <c r="AO17" s="4823"/>
      <c r="AQ17" s="4824"/>
      <c r="AR17" s="4824"/>
      <c r="AS17" s="4824"/>
      <c r="AT17" s="4824"/>
      <c r="AU17" s="4824"/>
      <c r="AV17" s="4824"/>
      <c r="AW17" s="4824"/>
      <c r="AX17" s="4824"/>
      <c r="AY17" s="4824"/>
      <c r="AZ17" s="4824"/>
      <c r="BA17" s="4824"/>
      <c r="BB17" s="4824"/>
      <c r="BC17" s="4824"/>
    </row>
    <row r="18" spans="1:56" ht="11.25" customHeight="1">
      <c r="A18" s="4816" t="s">
        <v>3308</v>
      </c>
      <c r="B18" s="4817"/>
      <c r="C18" s="4821"/>
      <c r="D18" s="4814"/>
      <c r="E18" s="4822"/>
      <c r="F18" s="4822"/>
      <c r="G18" s="4822"/>
      <c r="H18" s="4822"/>
      <c r="I18" s="4822"/>
      <c r="J18" s="4822"/>
      <c r="K18" s="4818"/>
      <c r="L18" s="4807"/>
      <c r="T18" s="4823"/>
      <c r="V18" s="4824"/>
      <c r="W18" s="4824"/>
      <c r="X18" s="4824"/>
      <c r="Y18" s="4824"/>
      <c r="Z18" s="4824"/>
      <c r="AA18" s="4824"/>
      <c r="AB18" s="4824"/>
      <c r="AC18" s="4824"/>
      <c r="AD18" s="4824"/>
      <c r="AE18" s="4824"/>
      <c r="AF18" s="4824"/>
      <c r="AG18" s="4824"/>
      <c r="AH18" s="4824"/>
      <c r="AO18" s="4823"/>
      <c r="AQ18" s="4824"/>
      <c r="AR18" s="4824"/>
      <c r="AS18" s="4824"/>
      <c r="AT18" s="4824"/>
      <c r="AU18" s="4824"/>
      <c r="AV18" s="4824"/>
      <c r="AW18" s="4824"/>
      <c r="AX18" s="4824"/>
      <c r="AY18" s="4824"/>
      <c r="AZ18" s="4824"/>
      <c r="BA18" s="4824"/>
      <c r="BB18" s="4824"/>
      <c r="BC18" s="4824"/>
    </row>
    <row r="19" spans="1:56" ht="11.25" customHeight="1">
      <c r="A19" s="4816" t="s">
        <v>3309</v>
      </c>
      <c r="B19" s="4820"/>
      <c r="C19" s="4821"/>
      <c r="D19" s="4814"/>
      <c r="E19" s="4822"/>
      <c r="F19" s="4822"/>
      <c r="G19" s="4822"/>
      <c r="H19" s="4822"/>
      <c r="I19" s="4822"/>
      <c r="J19" s="4822"/>
      <c r="K19" s="4818"/>
      <c r="L19" s="4807"/>
      <c r="T19" s="4823"/>
      <c r="V19" s="4824"/>
      <c r="W19" s="4824"/>
      <c r="X19" s="4824"/>
      <c r="Y19" s="4824"/>
      <c r="Z19" s="4824"/>
      <c r="AA19" s="4824"/>
      <c r="AB19" s="4824"/>
      <c r="AC19" s="4824"/>
      <c r="AD19" s="4824"/>
      <c r="AE19" s="4824"/>
      <c r="AF19" s="4824"/>
      <c r="AG19" s="4824"/>
      <c r="AH19" s="4824"/>
      <c r="AO19" s="4823"/>
      <c r="AQ19" s="4824"/>
      <c r="AR19" s="4824"/>
      <c r="AS19" s="4824"/>
      <c r="AT19" s="4824"/>
      <c r="AU19" s="4824"/>
      <c r="AV19" s="4824"/>
      <c r="AW19" s="4824"/>
      <c r="AX19" s="4824"/>
      <c r="AY19" s="4824"/>
      <c r="AZ19" s="4824"/>
      <c r="BA19" s="4824"/>
      <c r="BB19" s="4824"/>
      <c r="BC19" s="4824"/>
    </row>
    <row r="20" spans="1:56" ht="11.25" customHeight="1">
      <c r="A20" s="4816" t="s">
        <v>3310</v>
      </c>
      <c r="B20" s="4820"/>
      <c r="C20" s="4821"/>
      <c r="D20" s="4814"/>
      <c r="E20" s="4822"/>
      <c r="F20" s="4822"/>
      <c r="G20" s="4822"/>
      <c r="H20" s="4822"/>
      <c r="I20" s="4822"/>
      <c r="J20" s="4822"/>
      <c r="K20" s="4818"/>
      <c r="L20" s="4807"/>
      <c r="T20" s="4823"/>
      <c r="V20" s="4824"/>
      <c r="W20" s="4824"/>
      <c r="X20" s="4824"/>
      <c r="Y20" s="4824"/>
      <c r="Z20" s="4824"/>
      <c r="AA20" s="4824"/>
      <c r="AB20" s="4824"/>
      <c r="AC20" s="4824"/>
      <c r="AD20" s="4824"/>
      <c r="AE20" s="4824"/>
      <c r="AF20" s="4824"/>
      <c r="AG20" s="4824"/>
      <c r="AH20" s="4824"/>
      <c r="AO20" s="4823"/>
      <c r="AQ20" s="4824"/>
      <c r="AR20" s="4824"/>
      <c r="AS20" s="4824"/>
      <c r="AT20" s="4824"/>
      <c r="AU20" s="4824"/>
      <c r="AV20" s="4824"/>
      <c r="AW20" s="4824"/>
      <c r="AX20" s="4824"/>
      <c r="AY20" s="4824"/>
      <c r="AZ20" s="4824"/>
      <c r="BA20" s="4824"/>
      <c r="BB20" s="4824"/>
      <c r="BC20" s="4824"/>
    </row>
    <row r="21" spans="1:56" ht="11.25" customHeight="1">
      <c r="A21" s="4816" t="s">
        <v>3311</v>
      </c>
      <c r="B21" s="4820"/>
      <c r="C21" s="4821"/>
      <c r="D21" s="4814"/>
      <c r="E21" s="4822"/>
      <c r="F21" s="4822"/>
      <c r="G21" s="4822"/>
      <c r="H21" s="4822"/>
      <c r="I21" s="4822"/>
      <c r="J21" s="4822"/>
      <c r="K21" s="4818"/>
      <c r="L21" s="4807"/>
      <c r="T21" s="4823"/>
      <c r="V21" s="4824"/>
      <c r="W21" s="4824"/>
      <c r="X21" s="4824"/>
      <c r="Y21" s="4824"/>
      <c r="Z21" s="4824"/>
      <c r="AA21" s="4824"/>
      <c r="AB21" s="4824"/>
      <c r="AC21" s="4824"/>
      <c r="AD21" s="4824"/>
      <c r="AE21" s="4824"/>
      <c r="AF21" s="4824"/>
      <c r="AG21" s="4824"/>
      <c r="AH21" s="4824"/>
      <c r="AI21" s="4824"/>
      <c r="AO21" s="4823"/>
      <c r="AQ21" s="4824"/>
      <c r="AR21" s="4824"/>
      <c r="AS21" s="4824"/>
      <c r="AT21" s="4824"/>
      <c r="AU21" s="4824"/>
      <c r="AV21" s="4824"/>
      <c r="AW21" s="4824"/>
      <c r="AX21" s="4824"/>
      <c r="AY21" s="4824"/>
      <c r="AZ21" s="4824"/>
      <c r="BA21" s="4824"/>
      <c r="BB21" s="4824"/>
      <c r="BC21" s="4824"/>
      <c r="BD21" s="4824"/>
    </row>
    <row r="22" spans="1:56" ht="11.25" customHeight="1">
      <c r="A22" s="4816" t="s">
        <v>3312</v>
      </c>
      <c r="B22" s="4817"/>
      <c r="C22" s="4821"/>
      <c r="D22" s="4814"/>
      <c r="E22" s="4822"/>
      <c r="F22" s="4822"/>
      <c r="G22" s="4822"/>
      <c r="H22" s="4822"/>
      <c r="I22" s="4822"/>
      <c r="J22" s="4822"/>
      <c r="K22" s="4818"/>
      <c r="L22" s="4807"/>
      <c r="T22" s="4823"/>
      <c r="V22" s="4824"/>
      <c r="W22" s="4824"/>
      <c r="X22" s="4824"/>
      <c r="Y22" s="4824"/>
      <c r="Z22" s="4824"/>
      <c r="AA22" s="4824"/>
      <c r="AB22" s="4824"/>
      <c r="AC22" s="4824"/>
      <c r="AD22" s="4824"/>
      <c r="AE22" s="4824"/>
      <c r="AF22" s="4824"/>
      <c r="AG22" s="4824"/>
      <c r="AH22" s="4824"/>
      <c r="AI22" s="4824"/>
      <c r="AO22" s="4823"/>
      <c r="AQ22" s="4824"/>
      <c r="AR22" s="4824"/>
      <c r="AS22" s="4824"/>
      <c r="AT22" s="4824"/>
      <c r="AU22" s="4824"/>
      <c r="AV22" s="4824"/>
      <c r="AW22" s="4824"/>
      <c r="AX22" s="4824"/>
      <c r="AY22" s="4824"/>
      <c r="AZ22" s="4824"/>
      <c r="BA22" s="4824"/>
      <c r="BB22" s="4824"/>
      <c r="BC22" s="4824"/>
      <c r="BD22" s="4824"/>
    </row>
    <row r="23" spans="1:56" ht="11.25" customHeight="1">
      <c r="A23" s="4816" t="s">
        <v>3313</v>
      </c>
      <c r="B23" s="4817"/>
      <c r="C23" s="4821"/>
      <c r="D23" s="4814"/>
      <c r="E23" s="4822"/>
      <c r="F23" s="4822"/>
      <c r="G23" s="4822"/>
      <c r="H23" s="4822"/>
      <c r="I23" s="4822"/>
      <c r="J23" s="4822"/>
      <c r="K23" s="4818"/>
      <c r="L23" s="4807"/>
      <c r="T23" s="4823"/>
      <c r="V23" s="4824"/>
      <c r="W23" s="4824"/>
      <c r="X23" s="4824"/>
      <c r="Y23" s="4824"/>
      <c r="Z23" s="4824"/>
      <c r="AA23" s="4824"/>
      <c r="AB23" s="4824"/>
      <c r="AC23" s="4824"/>
      <c r="AD23" s="4824"/>
      <c r="AE23" s="4824"/>
      <c r="AF23" s="4824"/>
      <c r="AG23" s="4824"/>
      <c r="AH23" s="4824"/>
      <c r="AI23" s="4824"/>
      <c r="AO23" s="4823"/>
      <c r="AQ23" s="4824"/>
      <c r="AR23" s="4824"/>
      <c r="AS23" s="4824"/>
      <c r="AT23" s="4824"/>
      <c r="AU23" s="4824"/>
      <c r="AV23" s="4824"/>
      <c r="AW23" s="4824"/>
      <c r="AX23" s="4824"/>
      <c r="AY23" s="4824"/>
      <c r="AZ23" s="4824"/>
      <c r="BA23" s="4824"/>
      <c r="BB23" s="4824"/>
      <c r="BC23" s="4824"/>
      <c r="BD23" s="4824"/>
    </row>
    <row r="24" spans="1:56" ht="28" customHeight="1">
      <c r="A24" s="4826" t="s">
        <v>3314</v>
      </c>
      <c r="B24" s="4827"/>
      <c r="C24" s="4828"/>
      <c r="D24" s="4827"/>
      <c r="E24" s="4829"/>
      <c r="F24" s="4829"/>
      <c r="G24" s="4829"/>
      <c r="H24" s="4829"/>
      <c r="I24" s="4829"/>
      <c r="J24" s="4829"/>
      <c r="K24" s="4830"/>
      <c r="L24" s="4807"/>
      <c r="T24" s="4823"/>
      <c r="V24" s="4824"/>
      <c r="W24" s="4824"/>
      <c r="X24" s="4824"/>
      <c r="Y24" s="4824"/>
      <c r="Z24" s="4824"/>
      <c r="AA24" s="4824"/>
      <c r="AB24" s="4824"/>
      <c r="AC24" s="4824"/>
      <c r="AD24" s="4824"/>
      <c r="AE24" s="4824"/>
      <c r="AF24" s="4824"/>
      <c r="AG24" s="4824"/>
      <c r="AH24" s="4824"/>
      <c r="AI24" s="4824"/>
      <c r="AO24" s="4823"/>
      <c r="AQ24" s="4824"/>
      <c r="AR24" s="4824"/>
      <c r="AS24" s="4824"/>
      <c r="AT24" s="4824"/>
      <c r="AU24" s="4824"/>
      <c r="AV24" s="4824"/>
      <c r="AW24" s="4824"/>
      <c r="AX24" s="4824"/>
      <c r="AY24" s="4824"/>
      <c r="AZ24" s="4824"/>
      <c r="BA24" s="4824"/>
      <c r="BB24" s="4824"/>
      <c r="BC24" s="4824"/>
      <c r="BD24" s="4824"/>
    </row>
    <row r="25" spans="1:56" ht="11.25" customHeight="1">
      <c r="A25" s="4831"/>
      <c r="B25" s="4814" t="s">
        <v>1200</v>
      </c>
      <c r="C25" s="4821"/>
      <c r="D25" s="4814"/>
      <c r="E25" s="4822"/>
      <c r="F25" s="4822"/>
      <c r="G25" s="4832"/>
      <c r="H25" s="4833"/>
      <c r="I25" s="4833"/>
      <c r="J25" s="4834" t="s">
        <v>3315</v>
      </c>
      <c r="K25" s="4835"/>
      <c r="L25" s="4807"/>
      <c r="T25" s="4823"/>
      <c r="V25" s="4824"/>
      <c r="W25" s="4824"/>
      <c r="X25" s="4824"/>
      <c r="Y25" s="4824"/>
      <c r="Z25" s="4824"/>
      <c r="AA25" s="4824"/>
      <c r="AB25" s="4824"/>
      <c r="AC25" s="4824"/>
      <c r="AD25" s="4824"/>
      <c r="AE25" s="4824"/>
      <c r="AF25" s="4824"/>
      <c r="AG25" s="4824"/>
      <c r="AH25" s="4824"/>
      <c r="AI25" s="4824"/>
      <c r="AO25" s="4823"/>
      <c r="AQ25" s="4824"/>
      <c r="AR25" s="4824"/>
      <c r="AS25" s="4824"/>
      <c r="AT25" s="4824"/>
      <c r="AU25" s="4824"/>
      <c r="AV25" s="4824"/>
      <c r="AW25" s="4824"/>
      <c r="AX25" s="4824"/>
      <c r="AY25" s="4824"/>
      <c r="AZ25" s="4824"/>
      <c r="BA25" s="4824"/>
      <c r="BB25" s="4824"/>
      <c r="BC25" s="4824"/>
      <c r="BD25" s="4824"/>
    </row>
    <row r="26" spans="1:56" ht="11.25" customHeight="1">
      <c r="A26" s="4831" t="s">
        <v>704</v>
      </c>
      <c r="B26" s="4836" t="s">
        <v>3188</v>
      </c>
      <c r="C26" s="4837"/>
      <c r="D26" s="4814"/>
      <c r="E26" s="4838"/>
      <c r="F26" s="4838"/>
      <c r="G26" s="4832" t="s">
        <v>981</v>
      </c>
      <c r="H26" s="4838" t="s">
        <v>3316</v>
      </c>
      <c r="I26" s="4832" t="s">
        <v>982</v>
      </c>
      <c r="J26" s="4834" t="s">
        <v>3317</v>
      </c>
      <c r="K26" s="4839" t="s">
        <v>704</v>
      </c>
      <c r="L26" s="4807"/>
      <c r="T26" s="4823"/>
      <c r="V26" s="4824"/>
      <c r="W26" s="4824"/>
      <c r="X26" s="4824"/>
      <c r="Y26" s="4824"/>
      <c r="Z26" s="4824"/>
      <c r="AA26" s="4824"/>
      <c r="AB26" s="4824"/>
      <c r="AC26" s="4824"/>
      <c r="AD26" s="4824"/>
      <c r="AE26" s="4824"/>
      <c r="AF26" s="4824"/>
      <c r="AG26" s="4824"/>
      <c r="AH26" s="4824"/>
      <c r="AI26" s="4824"/>
      <c r="AO26" s="4823"/>
      <c r="AQ26" s="4824"/>
      <c r="AR26" s="4824"/>
      <c r="AS26" s="4824"/>
      <c r="AT26" s="4824"/>
      <c r="AU26" s="4824"/>
      <c r="AV26" s="4824"/>
      <c r="AW26" s="4824"/>
      <c r="AX26" s="4824"/>
      <c r="AY26" s="4824"/>
      <c r="AZ26" s="4824"/>
      <c r="BA26" s="4824"/>
      <c r="BB26" s="4824"/>
      <c r="BC26" s="4824"/>
      <c r="BD26" s="4824"/>
    </row>
    <row r="27" spans="1:56" ht="11.25" customHeight="1">
      <c r="A27" s="4840" t="s">
        <v>750</v>
      </c>
      <c r="B27" s="4841"/>
      <c r="C27" s="4842"/>
      <c r="D27" s="4827"/>
      <c r="E27" s="4843"/>
      <c r="F27" s="4843"/>
      <c r="G27" s="4844" t="s">
        <v>3258</v>
      </c>
      <c r="H27" s="4829" t="s">
        <v>3318</v>
      </c>
      <c r="I27" s="4844" t="s">
        <v>3319</v>
      </c>
      <c r="J27" s="4845" t="s">
        <v>3320</v>
      </c>
      <c r="K27" s="4846" t="s">
        <v>750</v>
      </c>
      <c r="L27" s="4807"/>
      <c r="T27" s="4823"/>
      <c r="V27" s="4824"/>
      <c r="W27" s="4824"/>
      <c r="X27" s="4824"/>
      <c r="Y27" s="4824"/>
      <c r="Z27" s="4824"/>
      <c r="AA27" s="4824"/>
      <c r="AB27" s="4824"/>
      <c r="AC27" s="4824"/>
      <c r="AD27" s="4824"/>
      <c r="AE27" s="4824"/>
      <c r="AF27" s="4824"/>
      <c r="AG27" s="4824"/>
      <c r="AH27" s="4824"/>
      <c r="AI27" s="4824"/>
      <c r="AO27" s="4823"/>
      <c r="AQ27" s="4824"/>
      <c r="AR27" s="4824"/>
      <c r="AS27" s="4824"/>
      <c r="AT27" s="4824"/>
      <c r="AU27" s="4824"/>
      <c r="AV27" s="4824"/>
      <c r="AW27" s="4824"/>
      <c r="AX27" s="4824"/>
      <c r="AY27" s="4824"/>
      <c r="AZ27" s="4824"/>
      <c r="BA27" s="4824"/>
      <c r="BB27" s="4824"/>
      <c r="BC27" s="4824"/>
      <c r="BD27" s="4824"/>
    </row>
    <row r="28" spans="1:56" ht="11.25" customHeight="1">
      <c r="A28" s="4847" t="s">
        <v>983</v>
      </c>
      <c r="B28" s="4848"/>
      <c r="C28" s="4849"/>
      <c r="D28" s="4850" t="s">
        <v>3321</v>
      </c>
      <c r="E28" s="4851"/>
      <c r="F28" s="4851"/>
      <c r="G28" s="4852">
        <v>30</v>
      </c>
      <c r="H28" s="4853">
        <v>6300</v>
      </c>
      <c r="I28" s="4852">
        <v>72433</v>
      </c>
      <c r="J28" s="4854" t="s">
        <v>2883</v>
      </c>
      <c r="K28" s="4855" t="s">
        <v>983</v>
      </c>
      <c r="L28" s="4807"/>
      <c r="T28" s="4823"/>
      <c r="V28" s="4824"/>
      <c r="W28" s="4824"/>
      <c r="X28" s="4824"/>
      <c r="Y28" s="4824"/>
      <c r="Z28" s="4824"/>
      <c r="AA28" s="4824"/>
      <c r="AB28" s="4824"/>
      <c r="AC28" s="4824"/>
      <c r="AD28" s="4824"/>
      <c r="AE28" s="4824"/>
      <c r="AF28" s="4824"/>
      <c r="AG28" s="4824"/>
      <c r="AH28" s="4824"/>
      <c r="AI28" s="4824"/>
      <c r="AO28" s="4823"/>
      <c r="AQ28" s="4824"/>
      <c r="AR28" s="4824"/>
      <c r="AS28" s="4824"/>
      <c r="AT28" s="4824"/>
      <c r="AU28" s="4824"/>
      <c r="AV28" s="4824"/>
      <c r="AW28" s="4856"/>
      <c r="AX28" s="4824"/>
      <c r="AY28" s="4856"/>
      <c r="AZ28" s="4824"/>
      <c r="BA28" s="4856"/>
      <c r="BB28" s="4824"/>
      <c r="BC28" s="4856"/>
      <c r="BD28" s="4824"/>
    </row>
    <row r="29" spans="1:56" ht="11.25" customHeight="1">
      <c r="A29" s="4847" t="s">
        <v>971</v>
      </c>
      <c r="B29" s="4857"/>
      <c r="C29" s="4858"/>
      <c r="D29" s="4859"/>
      <c r="E29" s="4860"/>
      <c r="F29" s="4860"/>
      <c r="G29" s="4861"/>
      <c r="H29" s="4860"/>
      <c r="I29" s="4861"/>
      <c r="J29" s="4854"/>
      <c r="K29" s="4855" t="s">
        <v>971</v>
      </c>
      <c r="L29" s="4807"/>
      <c r="T29" s="4823"/>
      <c r="V29" s="4824"/>
      <c r="W29" s="4824"/>
      <c r="X29" s="4824"/>
      <c r="Y29" s="4824"/>
      <c r="Z29" s="4824"/>
      <c r="AA29" s="4824"/>
      <c r="AB29" s="4824"/>
      <c r="AC29" s="4824"/>
      <c r="AD29" s="4824"/>
      <c r="AE29" s="4824"/>
      <c r="AF29" s="4824"/>
      <c r="AG29" s="4824"/>
      <c r="AH29" s="4824"/>
      <c r="AI29" s="4824"/>
      <c r="AO29" s="4823"/>
      <c r="AQ29" s="4824"/>
      <c r="AR29" s="4824"/>
      <c r="AS29" s="4824"/>
      <c r="AT29" s="4824"/>
      <c r="AU29" s="4824"/>
      <c r="AV29" s="4824"/>
      <c r="AW29" s="4856"/>
      <c r="AX29" s="4824"/>
      <c r="AY29" s="4856"/>
      <c r="AZ29" s="4824"/>
      <c r="BA29" s="4856"/>
      <c r="BB29" s="4824"/>
      <c r="BC29" s="4856"/>
      <c r="BD29" s="4824"/>
    </row>
    <row r="30" spans="1:56" ht="11.25" customHeight="1">
      <c r="A30" s="4847" t="s">
        <v>984</v>
      </c>
      <c r="B30" s="4857"/>
      <c r="C30" s="4858"/>
      <c r="D30" s="4860"/>
      <c r="E30" s="4860"/>
      <c r="F30" s="4860"/>
      <c r="G30" s="4861"/>
      <c r="H30" s="4860"/>
      <c r="I30" s="4861"/>
      <c r="J30" s="4854"/>
      <c r="K30" s="4855" t="s">
        <v>984</v>
      </c>
      <c r="L30" s="4807"/>
      <c r="T30" s="4823"/>
      <c r="U30" s="4824"/>
      <c r="V30" s="4824"/>
      <c r="W30" s="4824"/>
      <c r="X30" s="4824"/>
      <c r="Y30" s="4824"/>
      <c r="Z30" s="4824"/>
      <c r="AA30" s="4824"/>
      <c r="AB30" s="4824"/>
      <c r="AC30" s="4824"/>
      <c r="AD30" s="4824"/>
      <c r="AE30" s="4824"/>
      <c r="AF30" s="4824"/>
      <c r="AG30" s="4824"/>
      <c r="AH30" s="4824"/>
      <c r="AI30" s="4824"/>
      <c r="AO30" s="4823"/>
      <c r="AP30" s="4824"/>
      <c r="AQ30" s="4824"/>
      <c r="AR30" s="4824"/>
      <c r="AS30" s="4824"/>
      <c r="AT30" s="4824"/>
      <c r="AU30" s="4824"/>
      <c r="AV30" s="4824"/>
      <c r="AW30" s="4856"/>
      <c r="AX30" s="4824"/>
      <c r="AY30" s="4856"/>
      <c r="AZ30" s="4824"/>
      <c r="BA30" s="4856"/>
      <c r="BB30" s="4824"/>
      <c r="BC30" s="4856"/>
      <c r="BD30" s="4824"/>
    </row>
    <row r="31" spans="1:56" ht="11.25" customHeight="1">
      <c r="A31" s="4847" t="s">
        <v>762</v>
      </c>
      <c r="B31" s="4857"/>
      <c r="C31" s="4858"/>
      <c r="D31" s="4860"/>
      <c r="E31" s="4860"/>
      <c r="F31" s="4860"/>
      <c r="G31" s="4862"/>
      <c r="H31" s="4860"/>
      <c r="I31" s="4861"/>
      <c r="J31" s="4854"/>
      <c r="K31" s="4855" t="s">
        <v>762</v>
      </c>
      <c r="L31" s="4807"/>
      <c r="T31" s="4823"/>
      <c r="U31" s="4824"/>
      <c r="V31" s="4824"/>
      <c r="W31" s="4824"/>
      <c r="X31" s="4824"/>
      <c r="Y31" s="4824"/>
      <c r="Z31" s="4824"/>
      <c r="AA31" s="4824"/>
      <c r="AB31" s="4824"/>
      <c r="AC31" s="4824"/>
      <c r="AD31" s="4824"/>
      <c r="AE31" s="4824"/>
      <c r="AF31" s="4824"/>
      <c r="AG31" s="4824"/>
      <c r="AH31" s="4824"/>
      <c r="AI31" s="4824"/>
      <c r="AO31" s="4823"/>
      <c r="AP31" s="4824"/>
      <c r="AQ31" s="4824"/>
      <c r="AR31" s="4824"/>
      <c r="AS31" s="4824"/>
      <c r="AT31" s="4824"/>
      <c r="AU31" s="4824"/>
      <c r="AV31" s="4824"/>
      <c r="AW31" s="4856"/>
      <c r="AX31" s="4824"/>
      <c r="AY31" s="4856"/>
      <c r="AZ31" s="4824"/>
      <c r="BA31" s="4856"/>
      <c r="BB31" s="4824"/>
      <c r="BC31" s="4856"/>
      <c r="BD31" s="4824"/>
    </row>
    <row r="32" spans="1:56" ht="11.25" customHeight="1">
      <c r="A32" s="4847" t="s">
        <v>985</v>
      </c>
      <c r="B32" s="4857"/>
      <c r="C32" s="4858"/>
      <c r="D32" s="4860"/>
      <c r="E32" s="4860"/>
      <c r="F32" s="4860"/>
      <c r="G32" s="4861"/>
      <c r="H32" s="4860"/>
      <c r="I32" s="4861"/>
      <c r="J32" s="4854"/>
      <c r="K32" s="4855" t="s">
        <v>985</v>
      </c>
      <c r="L32" s="4807"/>
      <c r="T32" s="4823"/>
      <c r="U32" s="4824"/>
      <c r="V32" s="4824"/>
      <c r="W32" s="4824"/>
      <c r="X32" s="4824"/>
      <c r="Y32" s="4824"/>
      <c r="Z32" s="4824"/>
      <c r="AA32" s="4824"/>
      <c r="AB32" s="4824"/>
      <c r="AC32" s="4824"/>
      <c r="AD32" s="4824"/>
      <c r="AE32" s="4824"/>
      <c r="AF32" s="4824"/>
      <c r="AG32" s="4824"/>
      <c r="AH32" s="4824"/>
      <c r="AI32" s="4824"/>
      <c r="AO32" s="4823"/>
      <c r="AP32" s="4824"/>
      <c r="AQ32" s="4824"/>
      <c r="AR32" s="4824"/>
      <c r="AS32" s="4824"/>
      <c r="AT32" s="4824"/>
      <c r="AU32" s="4824"/>
      <c r="AV32" s="4824"/>
      <c r="AW32" s="4856"/>
      <c r="AX32" s="4824"/>
      <c r="AY32" s="4856"/>
      <c r="AZ32" s="4824"/>
      <c r="BA32" s="4856"/>
      <c r="BB32" s="4824"/>
      <c r="BC32" s="4856"/>
      <c r="BD32" s="4824"/>
    </row>
    <row r="33" spans="1:56" ht="11.25" customHeight="1">
      <c r="A33" s="4847" t="s">
        <v>986</v>
      </c>
      <c r="B33" s="4857"/>
      <c r="C33" s="4858"/>
      <c r="D33" s="4860"/>
      <c r="E33" s="4860"/>
      <c r="F33" s="4860"/>
      <c r="G33" s="4861"/>
      <c r="H33" s="4860"/>
      <c r="I33" s="4861"/>
      <c r="J33" s="4854"/>
      <c r="K33" s="4855" t="s">
        <v>986</v>
      </c>
      <c r="L33" s="4807"/>
      <c r="T33" s="4823"/>
      <c r="U33" s="4824"/>
      <c r="V33" s="4824"/>
      <c r="W33" s="4824"/>
      <c r="X33" s="4824"/>
      <c r="Y33" s="4824"/>
      <c r="Z33" s="4824"/>
      <c r="AA33" s="4824"/>
      <c r="AB33" s="4824"/>
      <c r="AC33" s="4824"/>
      <c r="AD33" s="4824"/>
      <c r="AE33" s="4824"/>
      <c r="AF33" s="4824"/>
      <c r="AG33" s="4824"/>
      <c r="AH33" s="4824"/>
      <c r="AI33" s="4824"/>
      <c r="AO33" s="4823"/>
      <c r="AP33" s="4824"/>
      <c r="AQ33" s="4824"/>
      <c r="AR33" s="4824"/>
      <c r="AS33" s="4824"/>
      <c r="AT33" s="4824"/>
      <c r="AU33" s="4824"/>
      <c r="AV33" s="4824"/>
      <c r="AW33" s="4856"/>
      <c r="AX33" s="4824"/>
      <c r="AY33" s="4856"/>
      <c r="AZ33" s="4824"/>
      <c r="BA33" s="4856"/>
      <c r="BB33" s="4824"/>
      <c r="BC33" s="4856"/>
      <c r="BD33" s="4824"/>
    </row>
    <row r="34" spans="1:56" ht="11.25" customHeight="1">
      <c r="A34" s="4847" t="s">
        <v>987</v>
      </c>
      <c r="B34" s="4857"/>
      <c r="C34" s="4858"/>
      <c r="D34" s="4860"/>
      <c r="E34" s="4860"/>
      <c r="F34" s="4860"/>
      <c r="G34" s="4861"/>
      <c r="H34" s="4860"/>
      <c r="I34" s="4861"/>
      <c r="J34" s="4854"/>
      <c r="K34" s="4855" t="s">
        <v>987</v>
      </c>
      <c r="L34" s="4807"/>
      <c r="T34" s="4823"/>
      <c r="U34" s="4824"/>
      <c r="V34" s="4824"/>
      <c r="W34" s="4824"/>
      <c r="X34" s="4824"/>
      <c r="Y34" s="4824"/>
      <c r="Z34" s="4824"/>
      <c r="AA34" s="4824"/>
      <c r="AB34" s="4824"/>
      <c r="AC34" s="4824"/>
      <c r="AD34" s="4824"/>
      <c r="AE34" s="4824"/>
      <c r="AF34" s="4824"/>
      <c r="AG34" s="4824"/>
      <c r="AH34" s="4824"/>
      <c r="AI34" s="4824"/>
      <c r="AO34" s="4823"/>
      <c r="AP34" s="4824"/>
      <c r="AQ34" s="4824"/>
      <c r="AR34" s="4824"/>
      <c r="AS34" s="4824"/>
      <c r="AT34" s="4824"/>
      <c r="AU34" s="4824"/>
      <c r="AV34" s="4824"/>
      <c r="AW34" s="4856"/>
      <c r="AX34" s="4824"/>
      <c r="AY34" s="4856"/>
      <c r="AZ34" s="4824"/>
      <c r="BA34" s="4856"/>
      <c r="BB34" s="4824"/>
      <c r="BC34" s="4856"/>
      <c r="BD34" s="4824"/>
    </row>
    <row r="35" spans="1:56" ht="11.25" customHeight="1">
      <c r="A35" s="4847" t="s">
        <v>668</v>
      </c>
      <c r="B35" s="4857"/>
      <c r="C35" s="4858"/>
      <c r="D35" s="4860"/>
      <c r="E35" s="4860"/>
      <c r="F35" s="4860"/>
      <c r="G35" s="4861"/>
      <c r="H35" s="4860"/>
      <c r="I35" s="4861"/>
      <c r="J35" s="4854"/>
      <c r="K35" s="4855" t="s">
        <v>668</v>
      </c>
      <c r="L35" s="4807"/>
      <c r="T35" s="4823"/>
      <c r="U35" s="4824"/>
      <c r="V35" s="4824"/>
      <c r="W35" s="4824"/>
      <c r="X35" s="4824"/>
      <c r="Y35" s="4824"/>
      <c r="Z35" s="4824"/>
      <c r="AA35" s="4824"/>
      <c r="AB35" s="4824"/>
      <c r="AC35" s="4824"/>
      <c r="AD35" s="4824"/>
      <c r="AE35" s="4824"/>
      <c r="AF35" s="4824"/>
      <c r="AG35" s="4824"/>
      <c r="AH35" s="4824"/>
      <c r="AI35" s="4824"/>
      <c r="AO35" s="4823"/>
      <c r="AP35" s="4824"/>
      <c r="AQ35" s="4824"/>
      <c r="AR35" s="4824"/>
      <c r="AS35" s="4824"/>
      <c r="AT35" s="4824"/>
      <c r="AU35" s="4824"/>
      <c r="AV35" s="4824"/>
      <c r="AW35" s="4856"/>
      <c r="AX35" s="4824"/>
      <c r="AY35" s="4856"/>
      <c r="AZ35" s="4824"/>
      <c r="BA35" s="4856"/>
      <c r="BB35" s="4824"/>
      <c r="BC35" s="4856"/>
      <c r="BD35" s="4824"/>
    </row>
    <row r="36" spans="1:56" ht="11.25" customHeight="1">
      <c r="A36" s="4847" t="s">
        <v>988</v>
      </c>
      <c r="B36" s="4857"/>
      <c r="C36" s="4858"/>
      <c r="D36" s="4860"/>
      <c r="E36" s="4860"/>
      <c r="F36" s="4860"/>
      <c r="G36" s="4861"/>
      <c r="H36" s="4860"/>
      <c r="I36" s="4861"/>
      <c r="J36" s="4854"/>
      <c r="K36" s="4855" t="s">
        <v>988</v>
      </c>
      <c r="L36" s="4807"/>
      <c r="T36" s="4823"/>
      <c r="U36" s="4824"/>
      <c r="V36" s="4824"/>
      <c r="W36" s="4824"/>
      <c r="X36" s="4824"/>
      <c r="Y36" s="4824"/>
      <c r="Z36" s="4824"/>
      <c r="AA36" s="4824"/>
      <c r="AB36" s="4824"/>
      <c r="AC36" s="4824"/>
      <c r="AD36" s="4824"/>
      <c r="AE36" s="4824"/>
      <c r="AF36" s="4824"/>
      <c r="AG36" s="4824"/>
      <c r="AH36" s="4824"/>
      <c r="AI36" s="4824"/>
      <c r="AO36" s="4823"/>
      <c r="AP36" s="4824"/>
      <c r="AQ36" s="4824"/>
      <c r="AR36" s="4824"/>
      <c r="AS36" s="4824"/>
      <c r="AT36" s="4824"/>
      <c r="AU36" s="4824"/>
      <c r="AV36" s="4824"/>
      <c r="AW36" s="4856"/>
      <c r="AX36" s="4824"/>
      <c r="AY36" s="4856"/>
      <c r="AZ36" s="4824"/>
      <c r="BA36" s="4856"/>
      <c r="BB36" s="4824"/>
      <c r="BC36" s="4856"/>
      <c r="BD36" s="4824"/>
    </row>
    <row r="37" spans="1:56" ht="11.25" customHeight="1">
      <c r="A37" s="4847" t="s">
        <v>989</v>
      </c>
      <c r="B37" s="4857"/>
      <c r="C37" s="4858"/>
      <c r="D37" s="4860"/>
      <c r="E37" s="4860"/>
      <c r="F37" s="4860"/>
      <c r="G37" s="4861"/>
      <c r="H37" s="4860"/>
      <c r="I37" s="4861"/>
      <c r="J37" s="4854"/>
      <c r="K37" s="4855" t="s">
        <v>989</v>
      </c>
      <c r="L37" s="4807"/>
      <c r="T37" s="4823"/>
      <c r="U37" s="4824"/>
      <c r="V37" s="4824"/>
      <c r="W37" s="4824"/>
      <c r="X37" s="4824"/>
      <c r="Y37" s="4824"/>
      <c r="Z37" s="4824"/>
      <c r="AA37" s="4824"/>
      <c r="AB37" s="4824"/>
      <c r="AC37" s="4824"/>
      <c r="AD37" s="4824"/>
      <c r="AE37" s="4824"/>
      <c r="AF37" s="4824"/>
      <c r="AG37" s="4824"/>
      <c r="AH37" s="4824"/>
      <c r="AI37" s="4824"/>
      <c r="AO37" s="4823"/>
      <c r="AP37" s="4824"/>
      <c r="AQ37" s="4824"/>
      <c r="AR37" s="4824"/>
      <c r="AS37" s="4824"/>
      <c r="AT37" s="4824"/>
      <c r="AU37" s="4824"/>
      <c r="AV37" s="4824"/>
      <c r="AW37" s="4856"/>
      <c r="AX37" s="4824"/>
      <c r="AY37" s="4856"/>
      <c r="AZ37" s="4824"/>
      <c r="BA37" s="4856"/>
      <c r="BB37" s="4824"/>
      <c r="BC37" s="4856"/>
      <c r="BD37" s="4824"/>
    </row>
    <row r="38" spans="1:56" ht="11.25" customHeight="1">
      <c r="A38" s="4847" t="s">
        <v>990</v>
      </c>
      <c r="B38" s="4857"/>
      <c r="C38" s="4858"/>
      <c r="D38" s="4860"/>
      <c r="E38" s="4860"/>
      <c r="F38" s="4860"/>
      <c r="G38" s="4861"/>
      <c r="H38" s="4860"/>
      <c r="I38" s="4861"/>
      <c r="J38" s="4854"/>
      <c r="K38" s="4855" t="s">
        <v>990</v>
      </c>
      <c r="L38" s="4807"/>
      <c r="T38" s="4823"/>
      <c r="U38" s="4824"/>
      <c r="V38" s="4824"/>
      <c r="W38" s="4824"/>
      <c r="X38" s="4824"/>
      <c r="Y38" s="4824"/>
      <c r="Z38" s="4824"/>
      <c r="AA38" s="4824"/>
      <c r="AB38" s="4824"/>
      <c r="AC38" s="4824"/>
      <c r="AD38" s="4824"/>
      <c r="AE38" s="4824"/>
      <c r="AF38" s="4824"/>
      <c r="AG38" s="4824"/>
      <c r="AH38" s="4824"/>
      <c r="AI38" s="4824"/>
      <c r="AO38" s="4823"/>
      <c r="AP38" s="4824"/>
      <c r="AQ38" s="4824"/>
      <c r="AR38" s="4824"/>
      <c r="AS38" s="4824"/>
      <c r="AT38" s="4824"/>
      <c r="AU38" s="4824"/>
      <c r="AV38" s="4824"/>
      <c r="AW38" s="4856"/>
      <c r="AX38" s="4824"/>
      <c r="AY38" s="4856"/>
      <c r="AZ38" s="4824"/>
      <c r="BA38" s="4856"/>
      <c r="BB38" s="4824"/>
      <c r="BC38" s="4856"/>
      <c r="BD38" s="4824"/>
    </row>
    <row r="39" spans="1:56" ht="11.25" customHeight="1">
      <c r="A39" s="4847" t="s">
        <v>991</v>
      </c>
      <c r="B39" s="4857"/>
      <c r="C39" s="4858"/>
      <c r="D39" s="4860"/>
      <c r="E39" s="4860"/>
      <c r="F39" s="4860"/>
      <c r="G39" s="4861"/>
      <c r="H39" s="4860"/>
      <c r="I39" s="4861"/>
      <c r="J39" s="4854"/>
      <c r="K39" s="4855" t="s">
        <v>991</v>
      </c>
      <c r="L39" s="4807"/>
      <c r="T39" s="4823"/>
      <c r="U39" s="4824"/>
      <c r="V39" s="4824"/>
      <c r="W39" s="4824"/>
      <c r="X39" s="4824"/>
      <c r="Y39" s="4824"/>
      <c r="Z39" s="4824"/>
      <c r="AA39" s="4824"/>
      <c r="AB39" s="4824"/>
      <c r="AC39" s="4824"/>
      <c r="AD39" s="4824"/>
      <c r="AE39" s="4824"/>
      <c r="AF39" s="4824"/>
      <c r="AG39" s="4824"/>
      <c r="AH39" s="4824"/>
      <c r="AI39" s="4824"/>
      <c r="AO39" s="4823"/>
      <c r="AP39" s="4824"/>
      <c r="AQ39" s="4824"/>
      <c r="AR39" s="4824"/>
      <c r="AS39" s="4824"/>
      <c r="AT39" s="4824"/>
      <c r="AU39" s="4824"/>
      <c r="AV39" s="4824"/>
      <c r="AW39" s="4856"/>
      <c r="AX39" s="4824"/>
      <c r="AY39" s="4856"/>
      <c r="AZ39" s="4824"/>
      <c r="BA39" s="4856"/>
      <c r="BB39" s="4824"/>
      <c r="BC39" s="4856"/>
      <c r="BD39" s="4824"/>
    </row>
    <row r="40" spans="1:56" ht="11.25" customHeight="1">
      <c r="A40" s="4847" t="s">
        <v>992</v>
      </c>
      <c r="B40" s="4857"/>
      <c r="C40" s="4858"/>
      <c r="D40" s="4858"/>
      <c r="E40" s="4860"/>
      <c r="F40" s="4860"/>
      <c r="G40" s="4861"/>
      <c r="H40" s="4860"/>
      <c r="I40" s="4861"/>
      <c r="J40" s="4854"/>
      <c r="K40" s="4855" t="s">
        <v>992</v>
      </c>
      <c r="L40" s="4807"/>
      <c r="T40" s="4823"/>
      <c r="U40" s="4823"/>
      <c r="V40" s="4824"/>
      <c r="W40" s="4824"/>
      <c r="X40" s="4824"/>
      <c r="Y40" s="4824"/>
      <c r="Z40" s="4824"/>
      <c r="AA40" s="4824"/>
      <c r="AB40" s="4824"/>
      <c r="AC40" s="4824"/>
      <c r="AD40" s="4824"/>
      <c r="AE40" s="4824"/>
      <c r="AF40" s="4824"/>
      <c r="AG40" s="4824"/>
      <c r="AH40" s="4824"/>
      <c r="AI40" s="4824"/>
      <c r="AO40" s="4823"/>
      <c r="AP40" s="4823"/>
      <c r="AQ40" s="4824"/>
      <c r="AR40" s="4824"/>
      <c r="AS40" s="4824"/>
      <c r="AT40" s="4824"/>
      <c r="AU40" s="4824"/>
      <c r="AV40" s="4824"/>
      <c r="AW40" s="4856"/>
      <c r="AX40" s="4824"/>
      <c r="AY40" s="4856"/>
      <c r="AZ40" s="4824"/>
      <c r="BA40" s="4856"/>
      <c r="BB40" s="4824"/>
      <c r="BC40" s="4856"/>
      <c r="BD40" s="4824"/>
    </row>
    <row r="41" spans="1:56" ht="11.25" customHeight="1">
      <c r="A41" s="4847" t="s">
        <v>993</v>
      </c>
      <c r="B41" s="4857"/>
      <c r="C41" s="4858"/>
      <c r="D41" s="4860"/>
      <c r="E41" s="4860"/>
      <c r="F41" s="4860"/>
      <c r="G41" s="4861"/>
      <c r="H41" s="4860"/>
      <c r="I41" s="4861"/>
      <c r="J41" s="4854"/>
      <c r="K41" s="4855" t="s">
        <v>993</v>
      </c>
      <c r="L41" s="4807"/>
      <c r="T41" s="4823"/>
      <c r="U41" s="4824"/>
      <c r="V41" s="4824"/>
      <c r="W41" s="4824"/>
      <c r="X41" s="4824"/>
      <c r="Y41" s="4824"/>
      <c r="Z41" s="4824"/>
      <c r="AA41" s="4824"/>
      <c r="AB41" s="4824"/>
      <c r="AC41" s="4824"/>
      <c r="AD41" s="4824"/>
      <c r="AE41" s="4824"/>
      <c r="AF41" s="4824"/>
      <c r="AG41" s="4824"/>
      <c r="AH41" s="4824"/>
      <c r="AI41" s="4824"/>
      <c r="AO41" s="4823"/>
      <c r="AP41" s="4824"/>
      <c r="AQ41" s="4824"/>
      <c r="AR41" s="4824"/>
      <c r="AS41" s="4824"/>
      <c r="AT41" s="4824"/>
      <c r="AU41" s="4824"/>
      <c r="AV41" s="4824"/>
      <c r="AW41" s="4856"/>
      <c r="AX41" s="4824"/>
      <c r="AY41" s="4856"/>
      <c r="AZ41" s="4824"/>
      <c r="BA41" s="4856"/>
      <c r="BB41" s="4824"/>
      <c r="BC41" s="4856"/>
      <c r="BD41" s="4824"/>
    </row>
    <row r="42" spans="1:56" ht="11.25" customHeight="1">
      <c r="A42" s="4847" t="s">
        <v>994</v>
      </c>
      <c r="B42" s="4857"/>
      <c r="C42" s="4858"/>
      <c r="D42" s="4860"/>
      <c r="E42" s="4860"/>
      <c r="F42" s="4860"/>
      <c r="G42" s="4861"/>
      <c r="H42" s="4860"/>
      <c r="I42" s="4861"/>
      <c r="J42" s="4854"/>
      <c r="K42" s="4855" t="s">
        <v>994</v>
      </c>
      <c r="L42" s="4807"/>
      <c r="T42" s="4823"/>
      <c r="U42" s="4824"/>
      <c r="V42" s="4824"/>
      <c r="W42" s="4824"/>
      <c r="X42" s="4824"/>
      <c r="Y42" s="4824"/>
      <c r="Z42" s="4824"/>
      <c r="AA42" s="4824"/>
      <c r="AB42" s="4824"/>
      <c r="AC42" s="4824"/>
      <c r="AD42" s="4824"/>
      <c r="AE42" s="4824"/>
      <c r="AF42" s="4824"/>
      <c r="AG42" s="4824"/>
      <c r="AH42" s="4824"/>
      <c r="AI42" s="4824"/>
      <c r="AO42" s="4823"/>
      <c r="AP42" s="4824"/>
      <c r="AQ42" s="4824"/>
      <c r="AR42" s="4824"/>
      <c r="AS42" s="4824"/>
      <c r="AT42" s="4824"/>
      <c r="AU42" s="4824"/>
      <c r="AV42" s="4824"/>
      <c r="AW42" s="4856"/>
      <c r="AX42" s="4824"/>
      <c r="AY42" s="4856"/>
      <c r="AZ42" s="4824"/>
      <c r="BA42" s="4856"/>
      <c r="BB42" s="4824"/>
      <c r="BC42" s="4856"/>
      <c r="BD42" s="4824"/>
    </row>
    <row r="43" spans="1:56" ht="11.25" customHeight="1">
      <c r="A43" s="4847" t="s">
        <v>995</v>
      </c>
      <c r="B43" s="4857"/>
      <c r="C43" s="4858"/>
      <c r="D43" s="4860"/>
      <c r="E43" s="4860"/>
      <c r="F43" s="4860"/>
      <c r="G43" s="4861"/>
      <c r="H43" s="4860"/>
      <c r="I43" s="4861"/>
      <c r="J43" s="4854"/>
      <c r="K43" s="4855" t="s">
        <v>995</v>
      </c>
      <c r="L43" s="4807"/>
      <c r="T43" s="4823"/>
      <c r="U43" s="4824"/>
      <c r="V43" s="4824"/>
      <c r="W43" s="4824"/>
      <c r="X43" s="4824"/>
      <c r="Y43" s="4824"/>
      <c r="Z43" s="4824"/>
      <c r="AA43" s="4824"/>
      <c r="AB43" s="4824"/>
      <c r="AC43" s="4824"/>
      <c r="AD43" s="4824"/>
      <c r="AE43" s="4824"/>
      <c r="AF43" s="4824"/>
      <c r="AG43" s="4824"/>
      <c r="AH43" s="4824"/>
      <c r="AI43" s="4824"/>
      <c r="AO43" s="4823"/>
      <c r="AP43" s="4824"/>
      <c r="AQ43" s="4824"/>
      <c r="AR43" s="4824"/>
      <c r="AS43" s="4824"/>
      <c r="AT43" s="4824"/>
      <c r="AU43" s="4824"/>
      <c r="AV43" s="4824"/>
      <c r="AW43" s="4856"/>
      <c r="AX43" s="4824"/>
      <c r="AY43" s="4856"/>
      <c r="AZ43" s="4824"/>
      <c r="BA43" s="4856"/>
      <c r="BB43" s="4824"/>
      <c r="BC43" s="4856"/>
      <c r="BD43" s="4824"/>
    </row>
    <row r="44" spans="1:56" ht="11.25" customHeight="1">
      <c r="A44" s="4847" t="s">
        <v>996</v>
      </c>
      <c r="B44" s="4857"/>
      <c r="C44" s="4858"/>
      <c r="D44" s="4860"/>
      <c r="E44" s="4860"/>
      <c r="F44" s="4860"/>
      <c r="G44" s="4861"/>
      <c r="H44" s="4860"/>
      <c r="I44" s="4861"/>
      <c r="J44" s="4854"/>
      <c r="K44" s="4855" t="s">
        <v>996</v>
      </c>
      <c r="L44" s="4807"/>
      <c r="T44" s="4823"/>
      <c r="U44" s="4824"/>
      <c r="V44" s="4824"/>
      <c r="W44" s="4824"/>
      <c r="X44" s="4824"/>
      <c r="Y44" s="4824"/>
      <c r="Z44" s="4824"/>
      <c r="AA44" s="4824"/>
      <c r="AB44" s="4824"/>
      <c r="AC44" s="4824"/>
      <c r="AD44" s="4824"/>
      <c r="AE44" s="4824"/>
      <c r="AF44" s="4824"/>
      <c r="AG44" s="4824"/>
      <c r="AH44" s="4824"/>
      <c r="AI44" s="4824"/>
      <c r="AO44" s="4823"/>
      <c r="AP44" s="4824"/>
      <c r="AQ44" s="4824"/>
      <c r="AR44" s="4824"/>
      <c r="AS44" s="4824"/>
      <c r="AT44" s="4824"/>
      <c r="AU44" s="4824"/>
      <c r="AV44" s="4824"/>
      <c r="AW44" s="4856"/>
      <c r="AX44" s="4824"/>
      <c r="AY44" s="4856"/>
      <c r="AZ44" s="4824"/>
      <c r="BA44" s="4856"/>
      <c r="BB44" s="4824"/>
      <c r="BC44" s="4856"/>
      <c r="BD44" s="4824"/>
    </row>
    <row r="45" spans="1:56" ht="11.25" customHeight="1">
      <c r="A45" s="4847" t="s">
        <v>997</v>
      </c>
      <c r="B45" s="4857"/>
      <c r="C45" s="4858"/>
      <c r="D45" s="4860"/>
      <c r="E45" s="4860"/>
      <c r="F45" s="4860"/>
      <c r="G45" s="4861"/>
      <c r="H45" s="4860"/>
      <c r="I45" s="4861"/>
      <c r="J45" s="4854"/>
      <c r="K45" s="4855" t="s">
        <v>997</v>
      </c>
      <c r="L45" s="4807"/>
      <c r="T45" s="4823"/>
      <c r="U45" s="4824"/>
      <c r="V45" s="4824"/>
      <c r="W45" s="4824"/>
      <c r="X45" s="4824"/>
      <c r="Y45" s="4824"/>
      <c r="Z45" s="4824"/>
      <c r="AA45" s="4824"/>
      <c r="AB45" s="4824"/>
      <c r="AC45" s="4824"/>
      <c r="AD45" s="4824"/>
      <c r="AE45" s="4824"/>
      <c r="AF45" s="4824"/>
      <c r="AG45" s="4824"/>
      <c r="AH45" s="4824"/>
      <c r="AI45" s="4824"/>
      <c r="AO45" s="4823"/>
      <c r="AP45" s="4824"/>
      <c r="AQ45" s="4824"/>
      <c r="AR45" s="4824"/>
      <c r="AS45" s="4824"/>
      <c r="AT45" s="4824"/>
      <c r="AU45" s="4824"/>
      <c r="AV45" s="4824"/>
      <c r="AW45" s="4856"/>
      <c r="AX45" s="4824"/>
      <c r="AY45" s="4856"/>
      <c r="AZ45" s="4824"/>
      <c r="BA45" s="4856"/>
      <c r="BB45" s="4824"/>
      <c r="BC45" s="4856"/>
      <c r="BD45" s="4824"/>
    </row>
    <row r="46" spans="1:56" ht="11.25" customHeight="1">
      <c r="A46" s="4847" t="s">
        <v>998</v>
      </c>
      <c r="B46" s="4857"/>
      <c r="C46" s="4858"/>
      <c r="D46" s="4860"/>
      <c r="E46" s="4860"/>
      <c r="F46" s="4860"/>
      <c r="G46" s="4861"/>
      <c r="H46" s="4860"/>
      <c r="I46" s="4861"/>
      <c r="J46" s="4854"/>
      <c r="K46" s="4855" t="s">
        <v>998</v>
      </c>
      <c r="L46" s="4807"/>
      <c r="T46" s="4823"/>
      <c r="U46" s="4824"/>
      <c r="V46" s="4824"/>
      <c r="W46" s="4824"/>
      <c r="X46" s="4824"/>
      <c r="Y46" s="4824"/>
      <c r="Z46" s="4824"/>
      <c r="AA46" s="4824"/>
      <c r="AB46" s="4824"/>
      <c r="AC46" s="4824"/>
      <c r="AD46" s="4824"/>
      <c r="AE46" s="4824"/>
      <c r="AF46" s="4824"/>
      <c r="AG46" s="4824"/>
      <c r="AH46" s="4824"/>
      <c r="AI46" s="4824"/>
      <c r="AO46" s="4823"/>
      <c r="AP46" s="4824"/>
      <c r="AQ46" s="4824"/>
      <c r="AR46" s="4824"/>
      <c r="AS46" s="4824"/>
      <c r="AT46" s="4824"/>
      <c r="AU46" s="4824"/>
      <c r="AV46" s="4824"/>
      <c r="AW46" s="4856"/>
      <c r="AX46" s="4824"/>
      <c r="AY46" s="4856"/>
      <c r="AZ46" s="4824"/>
      <c r="BA46" s="4856"/>
      <c r="BB46" s="4824"/>
      <c r="BC46" s="4856"/>
      <c r="BD46" s="4824"/>
    </row>
    <row r="47" spans="1:56" ht="11.25" customHeight="1">
      <c r="A47" s="4847" t="s">
        <v>999</v>
      </c>
      <c r="B47" s="4857"/>
      <c r="C47" s="4858"/>
      <c r="D47" s="4860"/>
      <c r="E47" s="4860"/>
      <c r="F47" s="4860"/>
      <c r="G47" s="4861"/>
      <c r="H47" s="4860"/>
      <c r="I47" s="4861"/>
      <c r="J47" s="4854"/>
      <c r="K47" s="4855" t="s">
        <v>999</v>
      </c>
      <c r="L47" s="4807"/>
      <c r="T47" s="4823"/>
      <c r="U47" s="4824"/>
      <c r="V47" s="4824"/>
      <c r="W47" s="4824"/>
      <c r="X47" s="4824"/>
      <c r="Y47" s="4824"/>
      <c r="Z47" s="4824"/>
      <c r="AA47" s="4824"/>
      <c r="AB47" s="4824"/>
      <c r="AC47" s="4824"/>
      <c r="AD47" s="4824"/>
      <c r="AE47" s="4824"/>
      <c r="AF47" s="4824"/>
      <c r="AG47" s="4824"/>
      <c r="AH47" s="4824"/>
      <c r="AI47" s="4824"/>
      <c r="AO47" s="4823"/>
      <c r="AP47" s="4824"/>
      <c r="AQ47" s="4824"/>
      <c r="AR47" s="4824"/>
      <c r="AS47" s="4824"/>
      <c r="AT47" s="4824"/>
      <c r="AU47" s="4824"/>
      <c r="AV47" s="4824"/>
      <c r="AW47" s="4856"/>
      <c r="AX47" s="4824"/>
      <c r="AY47" s="4856"/>
      <c r="AZ47" s="4824"/>
      <c r="BA47" s="4856"/>
      <c r="BB47" s="4824"/>
      <c r="BC47" s="4856"/>
      <c r="BD47" s="4824"/>
    </row>
    <row r="48" spans="1:56" ht="11.25" customHeight="1">
      <c r="A48" s="4847" t="s">
        <v>1000</v>
      </c>
      <c r="B48" s="4857"/>
      <c r="C48" s="4858"/>
      <c r="D48" s="4860"/>
      <c r="E48" s="4860"/>
      <c r="F48" s="4860"/>
      <c r="G48" s="4861"/>
      <c r="H48" s="4860"/>
      <c r="I48" s="4861"/>
      <c r="J48" s="4854"/>
      <c r="K48" s="4855" t="s">
        <v>1000</v>
      </c>
      <c r="L48" s="4807"/>
      <c r="T48" s="4823"/>
      <c r="U48" s="4824"/>
      <c r="V48" s="4824"/>
      <c r="W48" s="4824"/>
      <c r="X48" s="4824"/>
      <c r="Y48" s="4824"/>
      <c r="Z48" s="4824"/>
      <c r="AA48" s="4824"/>
      <c r="AB48" s="4824"/>
      <c r="AC48" s="4824"/>
      <c r="AD48" s="4824"/>
      <c r="AE48" s="4824"/>
      <c r="AF48" s="4824"/>
      <c r="AG48" s="4824"/>
      <c r="AH48" s="4824"/>
      <c r="AI48" s="4824"/>
      <c r="AO48" s="4823"/>
      <c r="AP48" s="4824"/>
      <c r="AQ48" s="4824"/>
      <c r="AR48" s="4824"/>
      <c r="AS48" s="4824"/>
      <c r="AT48" s="4824"/>
      <c r="AU48" s="4824"/>
      <c r="AV48" s="4824"/>
      <c r="AW48" s="4856"/>
      <c r="AX48" s="4824"/>
      <c r="AY48" s="4856"/>
      <c r="AZ48" s="4824"/>
      <c r="BA48" s="4856"/>
      <c r="BB48" s="4824"/>
      <c r="BC48" s="4856"/>
      <c r="BD48" s="4824"/>
    </row>
    <row r="49" spans="1:56" ht="11.25" customHeight="1">
      <c r="A49" s="4847" t="s">
        <v>1001</v>
      </c>
      <c r="B49" s="4857"/>
      <c r="C49" s="4858"/>
      <c r="D49" s="4860"/>
      <c r="E49" s="4860"/>
      <c r="F49" s="4860"/>
      <c r="G49" s="4861"/>
      <c r="H49" s="4860"/>
      <c r="I49" s="4861"/>
      <c r="J49" s="4854"/>
      <c r="K49" s="4855" t="s">
        <v>1001</v>
      </c>
      <c r="L49" s="4807"/>
      <c r="T49" s="4823"/>
      <c r="U49" s="4824"/>
      <c r="V49" s="4824"/>
      <c r="W49" s="4824"/>
      <c r="X49" s="4824"/>
      <c r="Y49" s="4824"/>
      <c r="Z49" s="4824"/>
      <c r="AA49" s="4824"/>
      <c r="AB49" s="4824"/>
      <c r="AC49" s="4824"/>
      <c r="AD49" s="4824"/>
      <c r="AE49" s="4824"/>
      <c r="AF49" s="4824"/>
      <c r="AG49" s="4824"/>
      <c r="AH49" s="4824"/>
      <c r="AI49" s="4824"/>
      <c r="AO49" s="4823"/>
      <c r="AP49" s="4824"/>
      <c r="AQ49" s="4824"/>
      <c r="AR49" s="4824"/>
      <c r="AS49" s="4824"/>
      <c r="AT49" s="4824"/>
      <c r="AU49" s="4824"/>
      <c r="AV49" s="4824"/>
      <c r="AW49" s="4856"/>
      <c r="AX49" s="4824"/>
      <c r="AY49" s="4856"/>
      <c r="AZ49" s="4824"/>
      <c r="BA49" s="4856"/>
      <c r="BB49" s="4824"/>
      <c r="BC49" s="4856"/>
      <c r="BD49" s="4824"/>
    </row>
    <row r="50" spans="1:56" ht="11.25" customHeight="1">
      <c r="A50" s="4847" t="s">
        <v>1002</v>
      </c>
      <c r="B50" s="4857"/>
      <c r="C50" s="4858"/>
      <c r="D50" s="4860"/>
      <c r="E50" s="4860"/>
      <c r="F50" s="4860"/>
      <c r="G50" s="4861"/>
      <c r="H50" s="4860"/>
      <c r="I50" s="4861"/>
      <c r="J50" s="4854"/>
      <c r="K50" s="4855" t="s">
        <v>1002</v>
      </c>
      <c r="L50" s="4807"/>
      <c r="T50" s="4823"/>
      <c r="U50" s="4824"/>
      <c r="V50" s="4824"/>
      <c r="W50" s="4824"/>
      <c r="X50" s="4824"/>
      <c r="Y50" s="4824"/>
      <c r="Z50" s="4824"/>
      <c r="AA50" s="4824"/>
      <c r="AB50" s="4824"/>
      <c r="AC50" s="4824"/>
      <c r="AD50" s="4824"/>
      <c r="AE50" s="4824"/>
      <c r="AF50" s="4824"/>
      <c r="AG50" s="4824"/>
      <c r="AH50" s="4824"/>
      <c r="AI50" s="4824"/>
      <c r="AO50" s="4823"/>
      <c r="AP50" s="4824"/>
      <c r="AQ50" s="4824"/>
      <c r="AR50" s="4824"/>
      <c r="AS50" s="4824"/>
      <c r="AT50" s="4824"/>
      <c r="AU50" s="4824"/>
      <c r="AV50" s="4824"/>
      <c r="AW50" s="4856"/>
      <c r="AX50" s="4824"/>
      <c r="AY50" s="4856"/>
      <c r="AZ50" s="4824"/>
      <c r="BA50" s="4856"/>
      <c r="BB50" s="4824"/>
      <c r="BC50" s="4856"/>
      <c r="BD50" s="4824"/>
    </row>
    <row r="51" spans="1:56" ht="11.25" customHeight="1">
      <c r="A51" s="4847" t="s">
        <v>1003</v>
      </c>
      <c r="B51" s="4857"/>
      <c r="C51" s="4858"/>
      <c r="D51" s="4860"/>
      <c r="E51" s="4860"/>
      <c r="F51" s="4860"/>
      <c r="G51" s="4861"/>
      <c r="H51" s="4860"/>
      <c r="I51" s="4861"/>
      <c r="J51" s="4854"/>
      <c r="K51" s="4855" t="s">
        <v>1003</v>
      </c>
      <c r="L51" s="4807"/>
      <c r="T51" s="4823"/>
      <c r="U51" s="4824"/>
      <c r="V51" s="4824"/>
      <c r="W51" s="4824"/>
      <c r="X51" s="4824"/>
      <c r="Y51" s="4824"/>
      <c r="Z51" s="4824"/>
      <c r="AA51" s="4824"/>
      <c r="AB51" s="4824"/>
      <c r="AC51" s="4824"/>
      <c r="AD51" s="4824"/>
      <c r="AE51" s="4824"/>
      <c r="AF51" s="4824"/>
      <c r="AG51" s="4824"/>
      <c r="AH51" s="4824"/>
      <c r="AI51" s="4824"/>
      <c r="AO51" s="4823"/>
      <c r="AP51" s="4824"/>
      <c r="AQ51" s="4824"/>
      <c r="AR51" s="4824"/>
      <c r="AS51" s="4824"/>
      <c r="AT51" s="4824"/>
      <c r="AU51" s="4824"/>
      <c r="AV51" s="4824"/>
      <c r="AW51" s="4856"/>
      <c r="AX51" s="4824"/>
      <c r="AY51" s="4856"/>
      <c r="AZ51" s="4824"/>
      <c r="BA51" s="4856"/>
      <c r="BB51" s="4824"/>
      <c r="BC51" s="4856"/>
      <c r="BD51" s="4824"/>
    </row>
    <row r="52" spans="1:56" ht="11.25" customHeight="1">
      <c r="A52" s="4847" t="s">
        <v>1004</v>
      </c>
      <c r="B52" s="4863"/>
      <c r="C52" s="4858"/>
      <c r="D52" s="4860"/>
      <c r="E52" s="4860"/>
      <c r="F52" s="4863"/>
      <c r="G52" s="4864">
        <f>SUM(G28:G51)</f>
        <v>30</v>
      </c>
      <c r="H52" s="4864">
        <f>SUM(H28:H51)</f>
        <v>6300</v>
      </c>
      <c r="I52" s="4864">
        <f>SUM(I28:I51)</f>
        <v>72433</v>
      </c>
      <c r="J52" s="4854"/>
      <c r="K52" s="4855" t="s">
        <v>1004</v>
      </c>
      <c r="L52" s="4807"/>
      <c r="T52" s="4823"/>
      <c r="U52" s="4824"/>
      <c r="V52" s="4824"/>
      <c r="W52" s="4824"/>
      <c r="X52" s="4824"/>
      <c r="Y52" s="4824"/>
      <c r="Z52" s="4824"/>
      <c r="AA52" s="4824"/>
      <c r="AB52" s="4824"/>
      <c r="AC52" s="4824"/>
      <c r="AD52" s="4824"/>
      <c r="AE52" s="4824"/>
      <c r="AF52" s="4824"/>
      <c r="AG52" s="4824"/>
      <c r="AH52" s="4824"/>
      <c r="AI52" s="4824"/>
      <c r="AO52" s="4823"/>
      <c r="AP52" s="4824"/>
      <c r="AQ52" s="4824"/>
      <c r="AR52" s="4824"/>
      <c r="AS52" s="4824"/>
      <c r="AT52" s="4824"/>
      <c r="AU52" s="4824"/>
      <c r="AV52" s="4824"/>
      <c r="AW52" s="4856"/>
      <c r="AX52" s="4824"/>
      <c r="AY52" s="4856"/>
      <c r="AZ52" s="4824"/>
      <c r="BA52" s="4856"/>
      <c r="BB52" s="4824"/>
      <c r="BC52" s="4856"/>
      <c r="BD52" s="4824"/>
    </row>
    <row r="53" spans="1:56" ht="11.25" customHeight="1">
      <c r="A53" s="4865"/>
      <c r="B53" s="4866" t="s">
        <v>3322</v>
      </c>
      <c r="C53" s="4867"/>
      <c r="D53" s="4868"/>
      <c r="E53" s="4868"/>
      <c r="F53" s="4868"/>
      <c r="G53" s="4868"/>
      <c r="H53" s="4868"/>
      <c r="I53" s="4868"/>
      <c r="J53" s="4868"/>
      <c r="K53" s="4869"/>
      <c r="L53" s="4807"/>
      <c r="T53" s="4823"/>
      <c r="U53" s="4824"/>
      <c r="V53" s="4824"/>
      <c r="W53" s="4824"/>
      <c r="X53" s="4824"/>
      <c r="Y53" s="4824"/>
      <c r="Z53" s="4824"/>
      <c r="AA53" s="4824"/>
      <c r="AB53" s="4824"/>
      <c r="AC53" s="4824"/>
      <c r="AD53" s="4824"/>
      <c r="AE53" s="4824"/>
      <c r="AF53" s="4824"/>
      <c r="AG53" s="4824"/>
      <c r="AH53" s="4824"/>
      <c r="AI53" s="4824"/>
      <c r="AO53" s="4823"/>
      <c r="AP53" s="4824"/>
      <c r="AQ53" s="4824"/>
      <c r="AR53" s="4824"/>
      <c r="AS53" s="4824"/>
      <c r="AT53" s="4824"/>
      <c r="AU53" s="4824"/>
      <c r="AV53" s="4824"/>
      <c r="AW53" s="4824"/>
      <c r="AX53" s="4824"/>
      <c r="AY53" s="4824"/>
      <c r="AZ53" s="4824"/>
      <c r="BA53" s="4824"/>
      <c r="BB53" s="4824"/>
      <c r="BC53" s="4824"/>
      <c r="BD53" s="4824"/>
    </row>
    <row r="54" spans="1:56" ht="11.25" customHeight="1">
      <c r="A54" s="4847" t="s">
        <v>1005</v>
      </c>
      <c r="B54" s="4857"/>
      <c r="C54" s="4858" t="s">
        <v>3323</v>
      </c>
      <c r="D54" s="4860"/>
      <c r="E54" s="4860"/>
      <c r="F54" s="4860"/>
      <c r="G54" s="4861"/>
      <c r="H54" s="4860"/>
      <c r="I54" s="4861"/>
      <c r="J54" s="4854"/>
      <c r="K54" s="4855" t="s">
        <v>1005</v>
      </c>
      <c r="L54" s="4807"/>
      <c r="T54" s="4823"/>
      <c r="U54" s="4824"/>
      <c r="V54" s="4824"/>
      <c r="W54" s="4824"/>
      <c r="X54" s="4824"/>
      <c r="Y54" s="4824"/>
      <c r="Z54" s="4824"/>
      <c r="AA54" s="4824"/>
      <c r="AB54" s="4824"/>
      <c r="AC54" s="4824"/>
      <c r="AD54" s="4824"/>
      <c r="AE54" s="4824"/>
      <c r="AF54" s="4824"/>
      <c r="AG54" s="4824"/>
      <c r="AH54" s="4824"/>
      <c r="AI54" s="4824"/>
      <c r="AO54" s="4823"/>
      <c r="AP54" s="4824"/>
      <c r="AQ54" s="4824"/>
      <c r="AR54" s="4824"/>
      <c r="AS54" s="4824"/>
      <c r="AT54" s="4824"/>
      <c r="AU54" s="4824"/>
      <c r="AV54" s="4824"/>
      <c r="AW54" s="4856"/>
      <c r="AX54" s="4824"/>
      <c r="AY54" s="4856"/>
      <c r="AZ54" s="4824"/>
      <c r="BA54" s="4856"/>
      <c r="BB54" s="4824"/>
      <c r="BC54" s="4856"/>
      <c r="BD54" s="4824"/>
    </row>
    <row r="55" spans="1:56" ht="11.25" customHeight="1">
      <c r="A55" s="4847" t="s">
        <v>1006</v>
      </c>
      <c r="B55" s="4857"/>
      <c r="C55" s="4858"/>
      <c r="D55" s="4860"/>
      <c r="E55" s="4860"/>
      <c r="F55" s="4860"/>
      <c r="G55" s="4861"/>
      <c r="H55" s="4860"/>
      <c r="I55" s="4861"/>
      <c r="J55" s="4854"/>
      <c r="K55" s="4855" t="s">
        <v>1006</v>
      </c>
      <c r="L55" s="4807"/>
      <c r="T55" s="4823"/>
      <c r="U55" s="4824"/>
      <c r="V55" s="4824"/>
      <c r="W55" s="4824"/>
      <c r="X55" s="4824"/>
      <c r="Y55" s="4824"/>
      <c r="Z55" s="4824"/>
      <c r="AA55" s="4824"/>
      <c r="AB55" s="4824"/>
      <c r="AC55" s="4824"/>
      <c r="AD55" s="4824"/>
      <c r="AE55" s="4824"/>
      <c r="AF55" s="4824"/>
      <c r="AG55" s="4824"/>
      <c r="AH55" s="4824"/>
      <c r="AI55" s="4824"/>
      <c r="AO55" s="4823"/>
      <c r="AP55" s="4824"/>
      <c r="AQ55" s="4824"/>
      <c r="AR55" s="4824"/>
      <c r="AS55" s="4824"/>
      <c r="AT55" s="4824"/>
      <c r="AU55" s="4824"/>
      <c r="AV55" s="4824"/>
      <c r="AW55" s="4856"/>
      <c r="AX55" s="4824"/>
      <c r="AY55" s="4856"/>
      <c r="AZ55" s="4824"/>
      <c r="BA55" s="4856"/>
      <c r="BB55" s="4824"/>
      <c r="BC55" s="4856"/>
      <c r="BD55" s="4824"/>
    </row>
    <row r="56" spans="1:56" ht="11.25" customHeight="1">
      <c r="A56" s="4847" t="s">
        <v>1007</v>
      </c>
      <c r="B56" s="4857"/>
      <c r="C56" s="4858"/>
      <c r="D56" s="4860"/>
      <c r="E56" s="4860"/>
      <c r="F56" s="4860"/>
      <c r="G56" s="4861"/>
      <c r="H56" s="4860"/>
      <c r="I56" s="4861"/>
      <c r="J56" s="4854"/>
      <c r="K56" s="4855" t="s">
        <v>1007</v>
      </c>
      <c r="L56" s="4807"/>
      <c r="T56" s="4823"/>
      <c r="U56" s="4824"/>
      <c r="V56" s="4824"/>
      <c r="W56" s="4824"/>
      <c r="X56" s="4824"/>
      <c r="Y56" s="4824"/>
      <c r="Z56" s="4824"/>
      <c r="AA56" s="4824"/>
      <c r="AB56" s="4824"/>
      <c r="AC56" s="4824"/>
      <c r="AD56" s="4824"/>
      <c r="AE56" s="4824"/>
      <c r="AF56" s="4824"/>
      <c r="AG56" s="4824"/>
      <c r="AH56" s="4824"/>
      <c r="AI56" s="4824"/>
      <c r="AO56" s="4823"/>
      <c r="AP56" s="4824"/>
      <c r="AQ56" s="4824"/>
      <c r="AR56" s="4824"/>
      <c r="AS56" s="4824"/>
      <c r="AT56" s="4824"/>
      <c r="AU56" s="4824"/>
      <c r="AV56" s="4824"/>
      <c r="AW56" s="4856"/>
      <c r="AX56" s="4824"/>
      <c r="AY56" s="4856"/>
      <c r="AZ56" s="4824"/>
      <c r="BA56" s="4856"/>
      <c r="BB56" s="4824"/>
      <c r="BC56" s="4856"/>
      <c r="BD56" s="4824"/>
    </row>
    <row r="57" spans="1:56" ht="11.25" customHeight="1">
      <c r="A57" s="4847" t="s">
        <v>1008</v>
      </c>
      <c r="B57" s="4857"/>
      <c r="C57" s="4858"/>
      <c r="D57" s="4860"/>
      <c r="E57" s="4860"/>
      <c r="F57" s="4860"/>
      <c r="G57" s="4861"/>
      <c r="H57" s="4860"/>
      <c r="I57" s="4861"/>
      <c r="J57" s="4854"/>
      <c r="K57" s="4855" t="s">
        <v>1008</v>
      </c>
      <c r="L57" s="4807"/>
      <c r="T57" s="4823"/>
      <c r="U57" s="4824"/>
      <c r="V57" s="4824"/>
      <c r="W57" s="4824"/>
      <c r="X57" s="4824"/>
      <c r="Y57" s="4824"/>
      <c r="Z57" s="4824"/>
      <c r="AA57" s="4824"/>
      <c r="AB57" s="4824"/>
      <c r="AC57" s="4824"/>
      <c r="AD57" s="4824"/>
      <c r="AE57" s="4824"/>
      <c r="AF57" s="4824"/>
      <c r="AG57" s="4824"/>
      <c r="AH57" s="4824"/>
      <c r="AI57" s="4824"/>
      <c r="AO57" s="4823"/>
      <c r="AP57" s="4824"/>
      <c r="AQ57" s="4824"/>
      <c r="AR57" s="4824"/>
      <c r="AS57" s="4824"/>
      <c r="AT57" s="4824"/>
      <c r="AU57" s="4824"/>
      <c r="AV57" s="4824"/>
      <c r="AW57" s="4856"/>
      <c r="AX57" s="4824"/>
      <c r="AY57" s="4856"/>
      <c r="AZ57" s="4824"/>
      <c r="BA57" s="4856"/>
      <c r="BB57" s="4824"/>
      <c r="BC57" s="4856"/>
      <c r="BD57" s="4824"/>
    </row>
    <row r="58" spans="1:56" ht="11.25" customHeight="1">
      <c r="A58" s="4847" t="s">
        <v>1009</v>
      </c>
      <c r="B58" s="4857"/>
      <c r="C58" s="4858"/>
      <c r="D58" s="4860"/>
      <c r="E58" s="4860"/>
      <c r="F58" s="4860"/>
      <c r="G58" s="4861"/>
      <c r="H58" s="4860"/>
      <c r="I58" s="4861"/>
      <c r="J58" s="4854"/>
      <c r="K58" s="4855" t="s">
        <v>1009</v>
      </c>
      <c r="L58" s="4807"/>
      <c r="T58" s="4823"/>
      <c r="U58" s="4824"/>
      <c r="V58" s="4824"/>
      <c r="W58" s="4824"/>
      <c r="X58" s="4824"/>
      <c r="Y58" s="4824"/>
      <c r="Z58" s="4824"/>
      <c r="AA58" s="4824"/>
      <c r="AB58" s="4824"/>
      <c r="AC58" s="4824"/>
      <c r="AD58" s="4824"/>
      <c r="AE58" s="4824"/>
      <c r="AF58" s="4824"/>
      <c r="AG58" s="4824"/>
      <c r="AH58" s="4824"/>
      <c r="AI58" s="4824"/>
      <c r="AP58" s="4824"/>
      <c r="AQ58" s="4824"/>
      <c r="AR58" s="4824"/>
      <c r="AS58" s="4824"/>
      <c r="AT58" s="4824"/>
      <c r="AU58" s="4824"/>
      <c r="AV58" s="4824"/>
      <c r="AW58" s="4856"/>
      <c r="AX58" s="4824"/>
      <c r="AY58" s="4856"/>
      <c r="AZ58" s="4824"/>
      <c r="BA58" s="4856"/>
      <c r="BB58" s="4824"/>
      <c r="BC58" s="4856"/>
      <c r="BD58" s="4824"/>
    </row>
    <row r="59" spans="1:56" ht="11.25" customHeight="1">
      <c r="A59" s="4847" t="s">
        <v>1010</v>
      </c>
      <c r="B59" s="4857"/>
      <c r="C59" s="4858"/>
      <c r="D59" s="4860"/>
      <c r="E59" s="4860"/>
      <c r="F59" s="4860"/>
      <c r="G59" s="4861"/>
      <c r="H59" s="4860"/>
      <c r="I59" s="4861"/>
      <c r="J59" s="4854"/>
      <c r="K59" s="4855" t="s">
        <v>1010</v>
      </c>
      <c r="L59" s="4807"/>
      <c r="T59" s="4823"/>
      <c r="U59" s="4824"/>
      <c r="V59" s="4824"/>
      <c r="W59" s="4824"/>
      <c r="X59" s="4824"/>
      <c r="Y59" s="4824"/>
      <c r="Z59" s="4824"/>
      <c r="AA59" s="4824"/>
      <c r="AB59" s="4824"/>
      <c r="AC59" s="4824"/>
      <c r="AD59" s="4824"/>
      <c r="AE59" s="4824"/>
      <c r="AF59" s="4824"/>
      <c r="AG59" s="4824"/>
      <c r="AH59" s="4824"/>
      <c r="AI59" s="4824"/>
      <c r="AP59" s="4824"/>
      <c r="AQ59" s="4824"/>
      <c r="AR59" s="4824"/>
      <c r="AS59" s="4824"/>
      <c r="AT59" s="4824"/>
      <c r="AU59" s="4824"/>
      <c r="AV59" s="4824"/>
      <c r="AW59" s="4856"/>
      <c r="AX59" s="4824"/>
      <c r="AY59" s="4856"/>
      <c r="AZ59" s="4824"/>
      <c r="BA59" s="4856"/>
      <c r="BB59" s="4824"/>
      <c r="BC59" s="4856"/>
      <c r="BD59" s="4824"/>
    </row>
    <row r="60" spans="1:56" ht="11.25" customHeight="1">
      <c r="A60" s="4847" t="s">
        <v>1011</v>
      </c>
      <c r="B60" s="4857"/>
      <c r="C60" s="4858"/>
      <c r="D60" s="4860"/>
      <c r="E60" s="4860"/>
      <c r="F60" s="4860"/>
      <c r="G60" s="4861"/>
      <c r="H60" s="4860"/>
      <c r="I60" s="4861"/>
      <c r="J60" s="4854"/>
      <c r="K60" s="4855" t="s">
        <v>1011</v>
      </c>
      <c r="L60" s="4807"/>
      <c r="T60" s="4823"/>
      <c r="U60" s="4824"/>
      <c r="V60" s="4824"/>
      <c r="W60" s="4824"/>
      <c r="X60" s="4824"/>
      <c r="Y60" s="4824"/>
      <c r="Z60" s="4824"/>
      <c r="AA60" s="4824"/>
      <c r="AB60" s="4824"/>
      <c r="AC60" s="4824"/>
      <c r="AD60" s="4824"/>
      <c r="AE60" s="4824"/>
      <c r="AF60" s="4824"/>
      <c r="AG60" s="4824"/>
      <c r="AH60" s="4824"/>
      <c r="AI60" s="4824"/>
      <c r="AP60" s="4824"/>
      <c r="AQ60" s="4824"/>
      <c r="AR60" s="4824"/>
      <c r="AS60" s="4824"/>
      <c r="AT60" s="4824"/>
      <c r="AU60" s="4824"/>
      <c r="AV60" s="4824"/>
      <c r="AW60" s="4856"/>
      <c r="AX60" s="4824"/>
      <c r="AY60" s="4856"/>
      <c r="AZ60" s="4824"/>
      <c r="BA60" s="4856"/>
      <c r="BB60" s="4824"/>
      <c r="BC60" s="4856"/>
      <c r="BD60" s="4824"/>
    </row>
    <row r="61" spans="1:56" ht="11.25" customHeight="1">
      <c r="A61" s="4847" t="s">
        <v>1012</v>
      </c>
      <c r="B61" s="4857"/>
      <c r="C61" s="4858"/>
      <c r="D61" s="4860"/>
      <c r="E61" s="4860"/>
      <c r="F61" s="4860"/>
      <c r="G61" s="4861"/>
      <c r="H61" s="4860"/>
      <c r="I61" s="4861"/>
      <c r="J61" s="4854"/>
      <c r="K61" s="4855" t="s">
        <v>1012</v>
      </c>
      <c r="L61" s="4807"/>
      <c r="T61" s="4823"/>
      <c r="U61" s="4824"/>
      <c r="V61" s="4824"/>
      <c r="W61" s="4824"/>
      <c r="X61" s="4824"/>
      <c r="Y61" s="4824"/>
      <c r="Z61" s="4824"/>
      <c r="AA61" s="4824"/>
      <c r="AB61" s="4824"/>
      <c r="AC61" s="4824"/>
      <c r="AD61" s="4824"/>
      <c r="AE61" s="4824"/>
      <c r="AF61" s="4824"/>
      <c r="AG61" s="4824"/>
      <c r="AH61" s="4824"/>
      <c r="AI61" s="4824"/>
      <c r="AP61" s="4824"/>
      <c r="AQ61" s="4824"/>
      <c r="AR61" s="4824"/>
      <c r="AS61" s="4824"/>
      <c r="AT61" s="4824"/>
      <c r="AU61" s="4824"/>
      <c r="AV61" s="4824"/>
      <c r="AW61" s="4856"/>
      <c r="AX61" s="4824"/>
      <c r="AY61" s="4856"/>
      <c r="AZ61" s="4824"/>
      <c r="BA61" s="4856"/>
      <c r="BB61" s="4824"/>
      <c r="BC61" s="4856"/>
      <c r="BD61" s="4824"/>
    </row>
    <row r="62" spans="1:56" ht="11.25" customHeight="1">
      <c r="A62" s="4847" t="s">
        <v>1013</v>
      </c>
      <c r="B62" s="4857"/>
      <c r="C62" s="4858"/>
      <c r="D62" s="4860"/>
      <c r="E62" s="4860"/>
      <c r="F62" s="4860"/>
      <c r="G62" s="4861"/>
      <c r="H62" s="4860"/>
      <c r="I62" s="4861"/>
      <c r="J62" s="4854"/>
      <c r="K62" s="4855" t="s">
        <v>1013</v>
      </c>
      <c r="L62" s="4807"/>
      <c r="T62" s="4823"/>
      <c r="U62" s="4824"/>
      <c r="V62" s="4824"/>
      <c r="W62" s="4824"/>
      <c r="X62" s="4824"/>
      <c r="Y62" s="4824"/>
      <c r="Z62" s="4824"/>
      <c r="AA62" s="4824"/>
      <c r="AB62" s="4824"/>
      <c r="AC62" s="4824"/>
      <c r="AD62" s="4824"/>
      <c r="AE62" s="4824"/>
      <c r="AF62" s="4824"/>
      <c r="AG62" s="4824"/>
      <c r="AH62" s="4824"/>
      <c r="AI62" s="4824"/>
      <c r="AP62" s="4824"/>
      <c r="AQ62" s="4824"/>
      <c r="AR62" s="4824"/>
      <c r="AS62" s="4824"/>
      <c r="AT62" s="4824"/>
      <c r="AU62" s="4824"/>
      <c r="AV62" s="4824"/>
      <c r="AW62" s="4856"/>
      <c r="AX62" s="4824"/>
      <c r="AY62" s="4856"/>
      <c r="AZ62" s="4824"/>
      <c r="BA62" s="4856"/>
      <c r="BB62" s="4824"/>
      <c r="BC62" s="4856"/>
      <c r="BD62" s="4824"/>
    </row>
    <row r="63" spans="1:56" ht="11.25" customHeight="1">
      <c r="A63" s="4847" t="s">
        <v>1014</v>
      </c>
      <c r="B63" s="4857"/>
      <c r="C63" s="4858"/>
      <c r="D63" s="4860"/>
      <c r="E63" s="4860"/>
      <c r="F63" s="4860"/>
      <c r="G63" s="4861"/>
      <c r="H63" s="4860"/>
      <c r="I63" s="4861"/>
      <c r="J63" s="4854"/>
      <c r="K63" s="4855" t="s">
        <v>1014</v>
      </c>
      <c r="L63" s="4807"/>
      <c r="T63" s="4823"/>
      <c r="U63" s="4824"/>
      <c r="V63" s="4824"/>
      <c r="W63" s="4824"/>
      <c r="X63" s="4824"/>
      <c r="Y63" s="4824"/>
      <c r="Z63" s="4824"/>
      <c r="AA63" s="4824"/>
      <c r="AB63" s="4824"/>
      <c r="AC63" s="4824"/>
      <c r="AD63" s="4824"/>
      <c r="AE63" s="4824"/>
      <c r="AF63" s="4824"/>
      <c r="AG63" s="4824"/>
      <c r="AH63" s="4824"/>
      <c r="AI63" s="4824"/>
      <c r="AS63" s="4824"/>
      <c r="AT63" s="4824"/>
      <c r="AU63" s="4824"/>
      <c r="AV63" s="4824"/>
      <c r="AW63" s="4856"/>
      <c r="AX63" s="4824"/>
      <c r="AY63" s="4856"/>
      <c r="AZ63" s="4824"/>
      <c r="BA63" s="4856"/>
      <c r="BB63" s="4824"/>
      <c r="BC63" s="4856"/>
      <c r="BD63" s="4824"/>
    </row>
    <row r="64" spans="1:56" ht="11.25" customHeight="1">
      <c r="A64" s="4847" t="s">
        <v>1015</v>
      </c>
      <c r="B64" s="4857"/>
      <c r="C64" s="4858"/>
      <c r="D64" s="4860"/>
      <c r="E64" s="4860"/>
      <c r="F64" s="4860"/>
      <c r="G64" s="4861"/>
      <c r="H64" s="4860"/>
      <c r="I64" s="4861"/>
      <c r="J64" s="4854"/>
      <c r="K64" s="4855" t="s">
        <v>1015</v>
      </c>
      <c r="L64" s="4807"/>
      <c r="T64" s="4823"/>
      <c r="U64" s="4824"/>
      <c r="V64" s="4824"/>
      <c r="W64" s="4824"/>
      <c r="X64" s="4824"/>
      <c r="Y64" s="4824"/>
      <c r="Z64" s="4824"/>
      <c r="AA64" s="4824"/>
      <c r="AB64" s="4824"/>
      <c r="AC64" s="4824"/>
      <c r="AD64" s="4824"/>
      <c r="AE64" s="4824"/>
      <c r="AF64" s="4824"/>
      <c r="AG64" s="4824"/>
      <c r="AH64" s="4824"/>
      <c r="AI64" s="4824"/>
      <c r="AS64" s="4824"/>
      <c r="AT64" s="4824"/>
      <c r="AU64" s="4824"/>
      <c r="AV64" s="4824"/>
      <c r="AW64" s="4856"/>
      <c r="AX64" s="4824"/>
      <c r="AY64" s="4856"/>
      <c r="AZ64" s="4824"/>
      <c r="BA64" s="4856"/>
      <c r="BB64" s="4824"/>
      <c r="BC64" s="4856"/>
      <c r="BD64" s="4824"/>
    </row>
    <row r="65" spans="1:56" ht="11.25" customHeight="1">
      <c r="A65" s="4847" t="s">
        <v>1016</v>
      </c>
      <c r="B65" s="4857"/>
      <c r="C65" s="4858"/>
      <c r="D65" s="4860"/>
      <c r="E65" s="4860"/>
      <c r="F65" s="4860"/>
      <c r="G65" s="4861"/>
      <c r="H65" s="4860"/>
      <c r="I65" s="4861"/>
      <c r="J65" s="4854"/>
      <c r="K65" s="4855" t="s">
        <v>1016</v>
      </c>
      <c r="L65" s="4807"/>
      <c r="T65" s="4823"/>
      <c r="U65" s="4824"/>
      <c r="V65" s="4824"/>
      <c r="W65" s="4824"/>
      <c r="X65" s="4824"/>
      <c r="Y65" s="4824"/>
      <c r="Z65" s="4824"/>
      <c r="AA65" s="4824"/>
      <c r="AB65" s="4824"/>
      <c r="AC65" s="4824"/>
      <c r="AD65" s="4824"/>
      <c r="AE65" s="4824"/>
      <c r="AF65" s="4824"/>
      <c r="AG65" s="4824"/>
      <c r="AH65" s="4824"/>
      <c r="AI65" s="4824"/>
      <c r="AW65" s="4856"/>
      <c r="AX65" s="4824"/>
      <c r="AY65" s="4856"/>
      <c r="AZ65" s="4824"/>
      <c r="BA65" s="4856"/>
      <c r="BB65" s="4824"/>
      <c r="BC65" s="4856"/>
      <c r="BD65" s="4824"/>
    </row>
    <row r="66" spans="1:56" ht="11.25" customHeight="1">
      <c r="A66" s="4847" t="s">
        <v>1017</v>
      </c>
      <c r="B66" s="4857"/>
      <c r="C66" s="4870"/>
      <c r="D66" s="4860"/>
      <c r="E66" s="4870"/>
      <c r="F66" s="4863"/>
      <c r="G66" s="4861"/>
      <c r="H66" s="4851"/>
      <c r="I66" s="4861"/>
      <c r="J66" s="4854"/>
      <c r="K66" s="4855" t="s">
        <v>1017</v>
      </c>
      <c r="L66" s="4807"/>
      <c r="U66" s="4824"/>
      <c r="AB66" s="4824"/>
      <c r="AC66" s="4824"/>
      <c r="AD66" s="4824"/>
      <c r="AE66" s="4824"/>
      <c r="AF66" s="4824"/>
      <c r="AG66" s="4824"/>
      <c r="AH66" s="4824"/>
      <c r="AI66" s="4824"/>
      <c r="AP66" s="4824"/>
      <c r="AW66" s="4856"/>
      <c r="AX66" s="4824"/>
      <c r="AY66" s="4856"/>
      <c r="AZ66" s="4824"/>
      <c r="BA66" s="4856"/>
      <c r="BB66" s="4824"/>
      <c r="BC66" s="4856"/>
      <c r="BD66" s="4824"/>
    </row>
    <row r="67" spans="1:56" ht="11.25" customHeight="1" thickBot="1">
      <c r="A67" s="4871" t="s">
        <v>1018</v>
      </c>
      <c r="B67" s="4872"/>
      <c r="C67" s="4873"/>
      <c r="D67" s="4874"/>
      <c r="E67" s="4873"/>
      <c r="F67" s="4875"/>
      <c r="G67" s="4876">
        <f>SUM(G66+G52)</f>
        <v>30</v>
      </c>
      <c r="H67" s="4876">
        <f>SUM(H66+H52)</f>
        <v>6300</v>
      </c>
      <c r="I67" s="4876">
        <f>SUM(I66+I52)</f>
        <v>72433</v>
      </c>
      <c r="J67" s="4877"/>
      <c r="K67" s="4878" t="s">
        <v>1018</v>
      </c>
      <c r="L67" s="4807"/>
      <c r="U67" s="4824"/>
      <c r="AB67" s="4824"/>
      <c r="AC67" s="4824"/>
      <c r="AD67" s="4824"/>
      <c r="AE67" s="4824"/>
      <c r="AF67" s="4824"/>
      <c r="AG67" s="4824"/>
      <c r="AH67" s="4824"/>
      <c r="AI67" s="4824"/>
      <c r="AP67" s="4824"/>
      <c r="AW67" s="4856"/>
      <c r="AX67" s="4824"/>
      <c r="AY67" s="4856"/>
      <c r="AZ67" s="4824"/>
      <c r="BA67" s="4856"/>
      <c r="BB67" s="4824"/>
      <c r="BC67" s="4856"/>
      <c r="BD67" s="4824"/>
    </row>
    <row r="68" spans="1:56" ht="11.25" customHeight="1">
      <c r="A68" s="4879"/>
      <c r="B68" s="4807"/>
      <c r="C68" s="4807"/>
      <c r="D68" s="4807"/>
      <c r="E68" s="4807"/>
      <c r="F68" s="4807"/>
      <c r="G68" s="4807"/>
      <c r="H68" s="4807"/>
      <c r="I68" s="4807"/>
      <c r="J68" s="4807"/>
      <c r="K68" s="4808" t="s">
        <v>195</v>
      </c>
      <c r="L68" s="4807"/>
    </row>
    <row r="69" spans="1:56" ht="11.25" customHeight="1"/>
    <row r="70" spans="1:56" ht="9" customHeight="1"/>
    <row r="71" spans="1:56" ht="9" customHeight="1"/>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4880"/>
    </row>
    <row r="84" spans="11:14" ht="9" customHeight="1">
      <c r="K84" s="4880"/>
    </row>
    <row r="85" spans="11:14" ht="9" customHeight="1">
      <c r="K85" s="4880"/>
    </row>
    <row r="86" spans="11:14" ht="9" customHeight="1">
      <c r="K86" s="4880"/>
    </row>
    <row r="87" spans="11:14" ht="9" customHeight="1">
      <c r="K87" s="4880"/>
    </row>
    <row r="88" spans="11:14">
      <c r="K88" s="4880"/>
    </row>
    <row r="89" spans="11:14">
      <c r="K89" s="4880"/>
    </row>
    <row r="90" spans="11:14">
      <c r="M90" s="4881"/>
      <c r="N90" s="4881"/>
    </row>
    <row r="91" spans="11:14">
      <c r="N91" s="4881"/>
    </row>
    <row r="92" spans="11:14">
      <c r="N92" s="4881"/>
    </row>
    <row r="93" spans="11:14">
      <c r="N93" s="4881"/>
    </row>
    <row r="94" spans="11:14">
      <c r="M94" s="4881"/>
      <c r="N94" s="4881"/>
    </row>
    <row r="95" spans="11:14">
      <c r="N95" s="4881"/>
    </row>
    <row r="96" spans="11:14">
      <c r="N96" s="4881"/>
    </row>
    <row r="97" spans="13:14">
      <c r="M97" s="4881"/>
      <c r="N97" s="4881"/>
    </row>
    <row r="98" spans="13:14">
      <c r="N98" s="4881"/>
    </row>
    <row r="99" spans="13:14">
      <c r="M99" s="4881"/>
      <c r="N99" s="4881"/>
    </row>
    <row r="100" spans="13:14">
      <c r="N100" s="4881"/>
    </row>
    <row r="142" spans="68:68">
      <c r="BP142" s="4882"/>
    </row>
    <row r="170" spans="61:66">
      <c r="BI170" s="4882"/>
      <c r="BN170" s="4882"/>
    </row>
    <row r="171" spans="61:66">
      <c r="BN171" s="4882"/>
    </row>
    <row r="174" spans="61:66">
      <c r="BI174" s="4882"/>
    </row>
  </sheetData>
  <printOptions horizontalCentered="1" gridLinesSet="0"/>
  <pageMargins left="0.25" right="0.25" top="0.45" bottom="0.3" header="0" footer="0"/>
  <pageSetup scale="94" orientation="portrait" horizontalDpi="4294967292" verticalDpi="4294967292" r:id="rId1"/>
  <headerFooter alignWithMargins="0"/>
</worksheet>
</file>

<file path=xl/worksheets/sheet91.xml><?xml version="1.0" encoding="utf-8"?>
<worksheet xmlns="http://schemas.openxmlformats.org/spreadsheetml/2006/main" xmlns:r="http://schemas.openxmlformats.org/officeDocument/2006/relationships">
  <sheetPr>
    <tabColor rgb="FF92D050"/>
    <pageSetUpPr fitToPage="1"/>
  </sheetPr>
  <dimension ref="A2:I47"/>
  <sheetViews>
    <sheetView showGridLines="0" zoomScale="110" zoomScaleNormal="110" workbookViewId="0"/>
  </sheetViews>
  <sheetFormatPr defaultColWidth="10.7265625" defaultRowHeight="13"/>
  <cols>
    <col min="1" max="1" width="4.26953125" style="4243" customWidth="1"/>
    <col min="2" max="2" width="5.453125" style="4243" customWidth="1"/>
    <col min="3" max="3" width="21.7265625" style="4243" customWidth="1"/>
    <col min="4" max="4" width="22.1796875" style="4243" customWidth="1"/>
    <col min="5" max="5" width="26" style="4243" customWidth="1"/>
    <col min="6" max="6" width="22.1796875" style="4243" customWidth="1"/>
    <col min="7" max="7" width="26.7265625" style="4243" customWidth="1"/>
    <col min="8" max="8" width="4.7265625" style="4243" customWidth="1"/>
    <col min="9" max="9" width="4" style="4243" customWidth="1"/>
    <col min="10" max="16384" width="10.7265625" style="4243"/>
  </cols>
  <sheetData>
    <row r="2" spans="1:9">
      <c r="A2" s="4883"/>
      <c r="B2" s="4884"/>
      <c r="C2" s="4885"/>
      <c r="D2" s="4885"/>
      <c r="E2" s="4885"/>
      <c r="F2" s="4885"/>
      <c r="G2" s="4885"/>
      <c r="H2" s="4886"/>
      <c r="I2" s="4242" t="s">
        <v>2894</v>
      </c>
    </row>
    <row r="3" spans="1:9">
      <c r="A3" s="4883"/>
      <c r="B3" s="4887" t="s">
        <v>3324</v>
      </c>
      <c r="C3" s="4888"/>
      <c r="D3" s="4888"/>
      <c r="E3" s="4888"/>
      <c r="F3" s="4888"/>
      <c r="G3" s="4888"/>
      <c r="H3" s="4889"/>
      <c r="I3" s="4242" t="s">
        <v>2894</v>
      </c>
    </row>
    <row r="4" spans="1:9" ht="11.15" customHeight="1">
      <c r="A4" s="4883"/>
      <c r="B4" s="4890"/>
      <c r="C4" s="4227"/>
      <c r="D4" s="4227"/>
      <c r="E4" s="4227"/>
      <c r="F4" s="4227"/>
      <c r="G4" s="4227"/>
      <c r="H4" s="4891"/>
      <c r="I4" s="4242" t="s">
        <v>2894</v>
      </c>
    </row>
    <row r="5" spans="1:9" ht="11.15" customHeight="1">
      <c r="A5" s="4883"/>
      <c r="B5" s="4892" t="s">
        <v>3325</v>
      </c>
      <c r="C5" s="4893"/>
      <c r="D5" s="4227"/>
      <c r="E5" s="4227"/>
      <c r="F5" s="4227"/>
      <c r="G5" s="4227"/>
      <c r="H5" s="4891"/>
      <c r="I5" s="4242" t="s">
        <v>2894</v>
      </c>
    </row>
    <row r="6" spans="1:9" ht="11.15" customHeight="1">
      <c r="A6" s="4883"/>
      <c r="B6" s="4892" t="s">
        <v>3326</v>
      </c>
      <c r="C6" s="4893"/>
      <c r="D6" s="4227"/>
      <c r="E6" s="4227"/>
      <c r="F6" s="4227"/>
      <c r="G6" s="4227"/>
      <c r="H6" s="4891"/>
      <c r="I6" s="4242" t="s">
        <v>2894</v>
      </c>
    </row>
    <row r="7" spans="1:9" ht="11.15" customHeight="1">
      <c r="A7" s="4883"/>
      <c r="B7" s="4892" t="s">
        <v>3327</v>
      </c>
      <c r="C7" s="4893"/>
      <c r="D7" s="4227"/>
      <c r="E7" s="4227"/>
      <c r="F7" s="4227"/>
      <c r="G7" s="4227"/>
      <c r="H7" s="4891"/>
      <c r="I7" s="4242" t="s">
        <v>2894</v>
      </c>
    </row>
    <row r="8" spans="1:9" ht="11.15" customHeight="1">
      <c r="A8" s="4883"/>
      <c r="B8" s="4892" t="s">
        <v>3328</v>
      </c>
      <c r="C8" s="4893"/>
      <c r="D8" s="4227"/>
      <c r="E8" s="4227"/>
      <c r="F8" s="4227"/>
      <c r="G8" s="4227"/>
      <c r="H8" s="4891"/>
      <c r="I8" s="4242" t="s">
        <v>2894</v>
      </c>
    </row>
    <row r="9" spans="1:9" ht="11.15" customHeight="1">
      <c r="A9" s="4883"/>
      <c r="B9" s="4892" t="s">
        <v>3329</v>
      </c>
      <c r="C9" s="4893"/>
      <c r="D9" s="4227"/>
      <c r="E9" s="4227"/>
      <c r="F9" s="4227"/>
      <c r="G9" s="4227"/>
      <c r="H9" s="4891"/>
      <c r="I9" s="4242" t="s">
        <v>2894</v>
      </c>
    </row>
    <row r="10" spans="1:9" ht="11.15" customHeight="1">
      <c r="A10" s="4883"/>
      <c r="B10" s="4892" t="s">
        <v>3330</v>
      </c>
      <c r="C10" s="4893"/>
      <c r="D10" s="4227"/>
      <c r="E10" s="4227"/>
      <c r="F10" s="4227"/>
      <c r="G10" s="4227"/>
      <c r="H10" s="4891"/>
      <c r="I10" s="4242" t="s">
        <v>2894</v>
      </c>
    </row>
    <row r="11" spans="1:9" ht="11.15" customHeight="1">
      <c r="A11" s="4883"/>
      <c r="B11" s="4892" t="s">
        <v>3331</v>
      </c>
      <c r="C11" s="4893"/>
      <c r="D11" s="4227"/>
      <c r="E11" s="4227"/>
      <c r="F11" s="4227"/>
      <c r="G11" s="4227"/>
      <c r="H11" s="4891"/>
      <c r="I11" s="4242" t="s">
        <v>2894</v>
      </c>
    </row>
    <row r="12" spans="1:9" ht="11.15" customHeight="1">
      <c r="A12" s="4883"/>
      <c r="B12" s="4892" t="s">
        <v>3332</v>
      </c>
      <c r="C12" s="4893"/>
      <c r="D12" s="4227"/>
      <c r="E12" s="4227"/>
      <c r="F12" s="4227"/>
      <c r="G12" s="4227"/>
      <c r="H12" s="4891"/>
      <c r="I12" s="4242" t="s">
        <v>2894</v>
      </c>
    </row>
    <row r="13" spans="1:9" ht="11.15" customHeight="1">
      <c r="A13" s="4883"/>
      <c r="B13" s="4892" t="s">
        <v>3333</v>
      </c>
      <c r="C13" s="4893"/>
      <c r="D13" s="4227"/>
      <c r="E13" s="4227"/>
      <c r="F13" s="4227"/>
      <c r="G13" s="4227"/>
      <c r="H13" s="4891"/>
      <c r="I13" s="4242" t="s">
        <v>2894</v>
      </c>
    </row>
    <row r="14" spans="1:9" ht="11.15" customHeight="1">
      <c r="A14" s="4883"/>
      <c r="B14" s="4892" t="s">
        <v>3334</v>
      </c>
      <c r="C14" s="4893"/>
      <c r="D14" s="4227"/>
      <c r="E14" s="4227"/>
      <c r="F14" s="4227"/>
      <c r="G14" s="4227"/>
      <c r="H14" s="4891"/>
      <c r="I14" s="4242" t="s">
        <v>2894</v>
      </c>
    </row>
    <row r="15" spans="1:9" ht="11.15" customHeight="1">
      <c r="A15" s="4883"/>
      <c r="B15" s="4892" t="s">
        <v>3335</v>
      </c>
      <c r="C15" s="4893"/>
      <c r="D15" s="4227"/>
      <c r="E15" s="4227"/>
      <c r="F15" s="4227"/>
      <c r="G15" s="4227"/>
      <c r="H15" s="4891"/>
      <c r="I15" s="4242" t="s">
        <v>2894</v>
      </c>
    </row>
    <row r="16" spans="1:9" ht="11.15" customHeight="1">
      <c r="A16" s="4883"/>
      <c r="B16" s="4892" t="s">
        <v>3336</v>
      </c>
      <c r="C16" s="4893"/>
      <c r="D16" s="4227"/>
      <c r="E16" s="4227"/>
      <c r="F16" s="4227"/>
      <c r="G16" s="4227"/>
      <c r="H16" s="4891"/>
      <c r="I16" s="4242" t="s">
        <v>2894</v>
      </c>
    </row>
    <row r="17" spans="1:9" ht="11.15" customHeight="1">
      <c r="A17" s="4883"/>
      <c r="B17" s="4892" t="s">
        <v>3337</v>
      </c>
      <c r="C17" s="4893"/>
      <c r="D17" s="4227"/>
      <c r="E17" s="4227"/>
      <c r="F17" s="4227"/>
      <c r="G17" s="4227"/>
      <c r="H17" s="4891"/>
      <c r="I17" s="4242" t="s">
        <v>2894</v>
      </c>
    </row>
    <row r="18" spans="1:9" ht="15" customHeight="1">
      <c r="A18" s="4883"/>
      <c r="B18" s="4894"/>
      <c r="C18" s="4192"/>
      <c r="D18" s="4192"/>
      <c r="E18" s="4192"/>
      <c r="F18" s="4192"/>
      <c r="G18" s="4192"/>
      <c r="H18" s="4895"/>
      <c r="I18" s="4242" t="s">
        <v>2894</v>
      </c>
    </row>
    <row r="19" spans="1:9" ht="11.15" customHeight="1">
      <c r="A19" s="4883"/>
      <c r="B19" s="4890"/>
      <c r="C19" s="4227"/>
      <c r="D19" s="4227"/>
      <c r="E19" s="4227"/>
      <c r="F19" s="4227"/>
      <c r="G19" s="4227"/>
      <c r="H19" s="4891"/>
      <c r="I19" s="4242" t="s">
        <v>2894</v>
      </c>
    </row>
    <row r="20" spans="1:9" ht="11.15" customHeight="1">
      <c r="A20" s="4883"/>
      <c r="B20" s="4887" t="s">
        <v>3338</v>
      </c>
      <c r="C20" s="4888"/>
      <c r="D20" s="4888"/>
      <c r="E20" s="4888"/>
      <c r="F20" s="4888"/>
      <c r="G20" s="4888"/>
      <c r="H20" s="4889"/>
      <c r="I20" s="4242" t="s">
        <v>2894</v>
      </c>
    </row>
    <row r="21" spans="1:9" ht="11.15" customHeight="1">
      <c r="A21" s="4883"/>
      <c r="B21" s="4890"/>
      <c r="C21" s="4227"/>
      <c r="D21" s="4227"/>
      <c r="E21" s="4227"/>
      <c r="F21" s="4227"/>
      <c r="G21" s="4227"/>
      <c r="H21" s="4891"/>
      <c r="I21" s="4242" t="s">
        <v>2894</v>
      </c>
    </row>
    <row r="22" spans="1:9" ht="11.15" customHeight="1">
      <c r="A22" s="4883"/>
      <c r="B22" s="4890" t="s">
        <v>3339</v>
      </c>
      <c r="C22" s="4227"/>
      <c r="D22" s="4227"/>
      <c r="E22" s="4227"/>
      <c r="F22" s="4227"/>
      <c r="G22" s="4227"/>
      <c r="H22" s="4891"/>
      <c r="I22" s="4194"/>
    </row>
    <row r="23" spans="1:9" ht="11.25" customHeight="1" thickBot="1">
      <c r="A23" s="4883"/>
      <c r="B23" s="4896"/>
      <c r="C23" s="4897"/>
      <c r="D23" s="4897"/>
      <c r="E23" s="4897"/>
      <c r="F23" s="4897"/>
      <c r="G23" s="4897"/>
      <c r="H23" s="4898"/>
      <c r="I23" s="4194"/>
    </row>
    <row r="24" spans="1:9" ht="11.25" customHeight="1" thickTop="1">
      <c r="A24" s="4883"/>
      <c r="B24" s="4204" t="s">
        <v>704</v>
      </c>
      <c r="C24" s="4201"/>
      <c r="D24" s="4204" t="s">
        <v>3340</v>
      </c>
      <c r="E24" s="4205" t="s">
        <v>3341</v>
      </c>
      <c r="F24" s="4204" t="s">
        <v>3342</v>
      </c>
      <c r="G24" s="4207" t="s">
        <v>3343</v>
      </c>
      <c r="H24" s="4207" t="s">
        <v>704</v>
      </c>
      <c r="I24" s="4194"/>
    </row>
    <row r="25" spans="1:9" ht="11.15" customHeight="1">
      <c r="A25" s="4883"/>
      <c r="B25" s="4204" t="s">
        <v>750</v>
      </c>
      <c r="C25" s="4899" t="s">
        <v>3344</v>
      </c>
      <c r="D25" s="4204" t="s">
        <v>3345</v>
      </c>
      <c r="E25" s="4205" t="s">
        <v>3346</v>
      </c>
      <c r="F25" s="4204" t="s">
        <v>3347</v>
      </c>
      <c r="G25" s="4207" t="s">
        <v>3348</v>
      </c>
      <c r="H25" s="4207" t="s">
        <v>750</v>
      </c>
      <c r="I25" s="4194"/>
    </row>
    <row r="26" spans="1:9" ht="11.15" customHeight="1">
      <c r="A26" s="4883"/>
      <c r="B26" s="4200"/>
      <c r="C26" s="4201"/>
      <c r="D26" s="4204" t="s">
        <v>3349</v>
      </c>
      <c r="E26" s="4205" t="s">
        <v>3350</v>
      </c>
      <c r="F26" s="4204" t="s">
        <v>3351</v>
      </c>
      <c r="G26" s="4203"/>
      <c r="H26" s="4203"/>
      <c r="I26" s="4194"/>
    </row>
    <row r="27" spans="1:9" ht="11.15" customHeight="1">
      <c r="A27" s="4883"/>
      <c r="B27" s="4200"/>
      <c r="C27" s="4201"/>
      <c r="D27" s="4200"/>
      <c r="E27" s="4205" t="s">
        <v>3351</v>
      </c>
      <c r="F27" s="4200"/>
      <c r="G27" s="4203"/>
      <c r="H27" s="4203"/>
      <c r="I27" s="4194"/>
    </row>
    <row r="28" spans="1:9" ht="11.5" customHeight="1">
      <c r="A28" s="4883"/>
      <c r="B28" s="4209"/>
      <c r="C28" s="4900" t="s">
        <v>756</v>
      </c>
      <c r="D28" s="4223" t="s">
        <v>757</v>
      </c>
      <c r="E28" s="4900" t="s">
        <v>640</v>
      </c>
      <c r="F28" s="4223" t="s">
        <v>641</v>
      </c>
      <c r="G28" s="4901" t="s">
        <v>642</v>
      </c>
      <c r="H28" s="4211"/>
      <c r="I28" s="4194"/>
    </row>
    <row r="29" spans="1:9" ht="11.5" customHeight="1">
      <c r="A29" s="4883"/>
      <c r="B29" s="4210">
        <v>1</v>
      </c>
      <c r="C29" s="4191" t="s">
        <v>3352</v>
      </c>
      <c r="D29" s="4902">
        <v>3920</v>
      </c>
      <c r="E29" s="4903">
        <v>41.463611681870688</v>
      </c>
      <c r="F29" s="4903">
        <v>57.88</v>
      </c>
      <c r="G29" s="4903">
        <v>21.08</v>
      </c>
      <c r="H29" s="4198">
        <v>1</v>
      </c>
      <c r="I29" s="4194"/>
    </row>
    <row r="30" spans="1:9" ht="11.5" customHeight="1">
      <c r="A30" s="4883"/>
      <c r="B30" s="4210">
        <v>2</v>
      </c>
      <c r="C30" s="4191" t="s">
        <v>3353</v>
      </c>
      <c r="D30" s="4902">
        <v>2558</v>
      </c>
      <c r="E30" s="4903">
        <v>10.712987137036849</v>
      </c>
      <c r="F30" s="4903">
        <v>46.87</v>
      </c>
      <c r="G30" s="4903">
        <v>696.92</v>
      </c>
      <c r="H30" s="4198">
        <v>2</v>
      </c>
      <c r="I30" s="4194"/>
    </row>
    <row r="31" spans="1:9" ht="11.5" customHeight="1">
      <c r="A31" s="4883"/>
      <c r="B31" s="4210">
        <v>3</v>
      </c>
      <c r="C31" s="4191" t="s">
        <v>3354</v>
      </c>
      <c r="D31" s="4902">
        <v>1627</v>
      </c>
      <c r="E31" s="4903">
        <v>2.8922068731795649</v>
      </c>
      <c r="F31" s="4903">
        <v>39.03</v>
      </c>
      <c r="G31" s="4903">
        <v>155.56</v>
      </c>
      <c r="H31" s="4198">
        <v>3</v>
      </c>
      <c r="I31" s="4194"/>
    </row>
    <row r="32" spans="1:9" ht="11.5" customHeight="1">
      <c r="A32" s="4883"/>
      <c r="B32" s="4210">
        <v>4</v>
      </c>
      <c r="C32" s="4191" t="s">
        <v>3355</v>
      </c>
      <c r="D32" s="4902">
        <v>827</v>
      </c>
      <c r="E32" s="4903">
        <v>0.34948510145948014</v>
      </c>
      <c r="F32" s="4903">
        <v>33.35</v>
      </c>
      <c r="G32" s="4903">
        <v>125.97</v>
      </c>
      <c r="H32" s="4198">
        <v>4</v>
      </c>
      <c r="I32" s="4194"/>
    </row>
    <row r="33" spans="1:9" ht="11.5" customHeight="1">
      <c r="A33" s="4883"/>
      <c r="B33" s="4210">
        <v>5</v>
      </c>
      <c r="C33" s="4191" t="s">
        <v>3356</v>
      </c>
      <c r="D33" s="4902">
        <v>414</v>
      </c>
      <c r="E33" s="4902" t="s">
        <v>621</v>
      </c>
      <c r="F33" s="4902" t="s">
        <v>621</v>
      </c>
      <c r="G33" s="4904" t="s">
        <v>621</v>
      </c>
      <c r="H33" s="4198">
        <v>5</v>
      </c>
      <c r="I33" s="4194"/>
    </row>
    <row r="34" spans="1:9" ht="11.5" customHeight="1">
      <c r="A34" s="4883"/>
      <c r="B34" s="4210">
        <v>6</v>
      </c>
      <c r="C34" s="4191" t="s">
        <v>2552</v>
      </c>
      <c r="D34" s="4905">
        <f>SUM(D29:D33)</f>
        <v>9346</v>
      </c>
      <c r="E34" s="4906">
        <v>20.397159753996828</v>
      </c>
      <c r="F34" s="4906">
        <v>48.1</v>
      </c>
      <c r="G34" s="4904">
        <v>999.53</v>
      </c>
      <c r="H34" s="4198">
        <v>6</v>
      </c>
      <c r="I34" s="4194"/>
    </row>
    <row r="35" spans="1:9" ht="11.5" customHeight="1">
      <c r="A35" s="4883"/>
      <c r="B35" s="4210">
        <v>7</v>
      </c>
      <c r="C35" s="4191" t="s">
        <v>3357</v>
      </c>
      <c r="D35" s="4907"/>
      <c r="E35" s="4908"/>
      <c r="F35" s="4909"/>
      <c r="G35" s="4910"/>
      <c r="H35" s="4198">
        <v>7</v>
      </c>
      <c r="I35" s="4194"/>
    </row>
    <row r="36" spans="1:9" ht="11.5" customHeight="1">
      <c r="A36" s="4883"/>
      <c r="B36" s="4210">
        <v>8</v>
      </c>
      <c r="C36" s="4191" t="s">
        <v>3358</v>
      </c>
      <c r="D36" s="4907"/>
      <c r="E36" s="4911"/>
      <c r="F36" s="4912"/>
      <c r="G36" s="4913"/>
      <c r="H36" s="4198">
        <v>8</v>
      </c>
      <c r="I36" s="4194"/>
    </row>
    <row r="37" spans="1:9" ht="11.15" customHeight="1">
      <c r="A37" s="4883"/>
      <c r="B37" s="4890" t="s">
        <v>3359</v>
      </c>
      <c r="C37" s="4227"/>
      <c r="D37" s="4227"/>
      <c r="E37" s="4227"/>
      <c r="F37" s="4227"/>
      <c r="G37" s="4227"/>
      <c r="H37" s="4891"/>
      <c r="I37" s="4194"/>
    </row>
    <row r="38" spans="1:9" ht="11.15" customHeight="1">
      <c r="A38" s="4883"/>
      <c r="B38" s="4914"/>
      <c r="C38" s="4201"/>
      <c r="D38" s="4201"/>
      <c r="E38" s="4201"/>
      <c r="F38" s="4201"/>
      <c r="G38" s="4201"/>
      <c r="H38" s="4203"/>
      <c r="I38" s="4194"/>
    </row>
    <row r="39" spans="1:9" ht="11.15" customHeight="1">
      <c r="A39" s="4883"/>
      <c r="B39" s="4199"/>
      <c r="C39" s="4201"/>
      <c r="D39" s="4201"/>
      <c r="E39" s="4201"/>
      <c r="F39" s="4201"/>
      <c r="G39" s="4201"/>
      <c r="H39" s="4203"/>
      <c r="I39" s="4194"/>
    </row>
    <row r="40" spans="1:9" ht="11.15" customHeight="1">
      <c r="A40" s="4883"/>
      <c r="B40" s="4199"/>
      <c r="C40" s="4201"/>
      <c r="D40" s="4201"/>
      <c r="E40" s="4201"/>
      <c r="F40" s="4201"/>
      <c r="G40" s="4201"/>
      <c r="H40" s="4203"/>
      <c r="I40" s="4194"/>
    </row>
    <row r="41" spans="1:9" ht="11.15" customHeight="1">
      <c r="A41" s="4883"/>
      <c r="B41" s="4199"/>
      <c r="C41" s="4201"/>
      <c r="D41" s="4201"/>
      <c r="E41" s="4201"/>
      <c r="F41" s="4201"/>
      <c r="G41" s="4201"/>
      <c r="H41" s="4203"/>
      <c r="I41" s="4194"/>
    </row>
    <row r="42" spans="1:9" ht="11.15" customHeight="1">
      <c r="A42" s="4883"/>
      <c r="B42" s="4199"/>
      <c r="C42" s="4201"/>
      <c r="D42" s="4201"/>
      <c r="E42" s="4201"/>
      <c r="F42" s="4201"/>
      <c r="G42" s="4201"/>
      <c r="H42" s="4203"/>
      <c r="I42" s="4194"/>
    </row>
    <row r="43" spans="1:9" ht="11.15" customHeight="1">
      <c r="A43" s="4883"/>
      <c r="B43" s="4199"/>
      <c r="C43" s="4201"/>
      <c r="D43" s="4201"/>
      <c r="E43" s="4201"/>
      <c r="F43" s="4201"/>
      <c r="G43" s="4201"/>
      <c r="H43" s="4203"/>
      <c r="I43" s="4194"/>
    </row>
    <row r="44" spans="1:9" ht="11.15" customHeight="1">
      <c r="A44" s="4883"/>
      <c r="B44" s="4199"/>
      <c r="C44" s="4201"/>
      <c r="D44" s="4201"/>
      <c r="E44" s="4201"/>
      <c r="F44" s="4201"/>
      <c r="G44" s="4201"/>
      <c r="H44" s="4203"/>
      <c r="I44" s="4194"/>
    </row>
    <row r="45" spans="1:9" ht="11.15" customHeight="1">
      <c r="A45" s="4883"/>
      <c r="B45" s="4199"/>
      <c r="C45" s="4201"/>
      <c r="D45" s="4201"/>
      <c r="E45" s="4201"/>
      <c r="F45" s="4201"/>
      <c r="G45" s="4201"/>
      <c r="H45" s="4203"/>
      <c r="I45" s="4194"/>
    </row>
    <row r="46" spans="1:9" ht="11.15" customHeight="1">
      <c r="A46" s="4883"/>
      <c r="B46" s="4199"/>
      <c r="C46" s="4201"/>
      <c r="D46" s="4201"/>
      <c r="E46" s="4201"/>
      <c r="F46" s="4201"/>
      <c r="G46" s="4201"/>
      <c r="H46" s="4203"/>
      <c r="I46" s="4194"/>
    </row>
    <row r="47" spans="1:9" ht="11.15" customHeight="1">
      <c r="A47" s="4883"/>
      <c r="B47" s="4208"/>
      <c r="C47" s="4191"/>
      <c r="D47" s="4191"/>
      <c r="E47" s="4191"/>
      <c r="F47" s="4191"/>
      <c r="G47" s="4191"/>
      <c r="H47" s="4211"/>
      <c r="I47" s="4194"/>
    </row>
  </sheetData>
  <mergeCells count="1">
    <mergeCell ref="I2:I21"/>
  </mergeCells>
  <printOptions horizontalCentered="1" verticalCentered="1"/>
  <pageMargins left="0.05" right="0.3" top="0" bottom="0" header="0" footer="0"/>
  <pageSetup scale="97" orientation="landscape" horizontalDpi="4294967292" verticalDpi="4294967292" r:id="rId1"/>
  <headerFooter alignWithMargins="0"/>
  <drawing r:id="rId2"/>
  <legacyDrawing r:id="rId3"/>
</worksheet>
</file>

<file path=xl/worksheets/sheet92.xml><?xml version="1.0" encoding="utf-8"?>
<worksheet xmlns="http://schemas.openxmlformats.org/spreadsheetml/2006/main" xmlns:r="http://schemas.openxmlformats.org/officeDocument/2006/relationships">
  <sheetPr>
    <tabColor rgb="FF92D050"/>
    <pageSetUpPr fitToPage="1"/>
  </sheetPr>
  <dimension ref="A1:Q45"/>
  <sheetViews>
    <sheetView showGridLines="0" showZeros="0" zoomScale="120" zoomScaleNormal="120" workbookViewId="0"/>
  </sheetViews>
  <sheetFormatPr defaultColWidth="10.7265625" defaultRowHeight="13"/>
  <cols>
    <col min="1" max="1" width="3.26953125" style="4243" customWidth="1"/>
    <col min="2" max="2" width="4.7265625" style="4243" customWidth="1"/>
    <col min="3" max="3" width="22" style="4243" customWidth="1"/>
    <col min="4" max="5" width="11.453125" style="4243" customWidth="1"/>
    <col min="6" max="13" width="9.7265625" style="4243" customWidth="1"/>
    <col min="14" max="14" width="6" style="4243" customWidth="1"/>
    <col min="15" max="15" width="3.1796875" style="4243" customWidth="1"/>
    <col min="16" max="16384" width="10.7265625" style="4243"/>
  </cols>
  <sheetData>
    <row r="1" spans="1:15" ht="13.5">
      <c r="A1" s="4194"/>
      <c r="B1" s="4915"/>
      <c r="C1" s="4916"/>
      <c r="D1" s="4916"/>
      <c r="E1" s="4916"/>
      <c r="F1" s="4916"/>
      <c r="G1" s="4916"/>
      <c r="H1" s="4916"/>
      <c r="I1" s="4916"/>
      <c r="J1" s="4916"/>
      <c r="K1" s="4916"/>
      <c r="L1" s="4916"/>
      <c r="M1" s="4916"/>
      <c r="N1" s="4917"/>
      <c r="O1" s="4918">
        <v>86</v>
      </c>
    </row>
    <row r="2" spans="1:15">
      <c r="A2" s="4194"/>
      <c r="B2" s="4887" t="s">
        <v>3360</v>
      </c>
      <c r="C2" s="4888"/>
      <c r="D2" s="4888"/>
      <c r="E2" s="4888"/>
      <c r="F2" s="4888"/>
      <c r="G2" s="4888"/>
      <c r="H2" s="4888"/>
      <c r="I2" s="4888"/>
      <c r="J2" s="4888"/>
      <c r="K2" s="4888"/>
      <c r="L2" s="4888"/>
      <c r="M2" s="4888"/>
      <c r="N2" s="4889"/>
      <c r="O2" s="4194"/>
    </row>
    <row r="3" spans="1:15" ht="11.15" customHeight="1">
      <c r="A3" s="4194"/>
      <c r="B3" s="4890"/>
      <c r="C3" s="4227"/>
      <c r="D3" s="4227"/>
      <c r="E3" s="4227"/>
      <c r="F3" s="4227"/>
      <c r="G3" s="4227"/>
      <c r="H3" s="4227"/>
      <c r="I3" s="4227"/>
      <c r="J3" s="4227"/>
      <c r="K3" s="4227"/>
      <c r="L3" s="4227"/>
      <c r="M3" s="4227"/>
      <c r="N3" s="4891"/>
      <c r="O3" s="4194"/>
    </row>
    <row r="4" spans="1:15" ht="11.15" customHeight="1">
      <c r="A4" s="4194"/>
      <c r="B4" s="4892" t="s">
        <v>3361</v>
      </c>
      <c r="C4" s="4893"/>
      <c r="D4" s="4227"/>
      <c r="E4" s="4227"/>
      <c r="F4" s="4227"/>
      <c r="G4" s="4227"/>
      <c r="H4" s="4227"/>
      <c r="I4" s="4227"/>
      <c r="J4" s="4227"/>
      <c r="K4" s="4227"/>
      <c r="L4" s="4227"/>
      <c r="M4" s="4227"/>
      <c r="N4" s="4891"/>
      <c r="O4" s="4194"/>
    </row>
    <row r="5" spans="1:15" ht="11.15" customHeight="1">
      <c r="A5" s="4194"/>
      <c r="B5" s="4892" t="s">
        <v>3362</v>
      </c>
      <c r="C5" s="4893"/>
      <c r="D5" s="4227"/>
      <c r="E5" s="4227"/>
      <c r="F5" s="4227"/>
      <c r="G5" s="4227"/>
      <c r="H5" s="4227"/>
      <c r="I5" s="4227"/>
      <c r="J5" s="4227"/>
      <c r="K5" s="4227"/>
      <c r="L5" s="4227"/>
      <c r="M5" s="4227"/>
      <c r="N5" s="4891"/>
      <c r="O5" s="4194"/>
    </row>
    <row r="6" spans="1:15" ht="11.15" customHeight="1">
      <c r="A6" s="4194"/>
      <c r="B6" s="4892" t="s">
        <v>3363</v>
      </c>
      <c r="C6" s="4893"/>
      <c r="D6" s="4227"/>
      <c r="E6" s="4227"/>
      <c r="F6" s="4227"/>
      <c r="G6" s="4227"/>
      <c r="H6" s="4227"/>
      <c r="I6" s="4227"/>
      <c r="J6" s="4227"/>
      <c r="K6" s="4227"/>
      <c r="L6" s="4227"/>
      <c r="M6" s="4227"/>
      <c r="N6" s="4891"/>
      <c r="O6" s="4194"/>
    </row>
    <row r="7" spans="1:15" ht="11.15" customHeight="1">
      <c r="A7" s="4194"/>
      <c r="B7" s="4892" t="s">
        <v>3364</v>
      </c>
      <c r="C7" s="4893"/>
      <c r="D7" s="4227"/>
      <c r="E7" s="4227"/>
      <c r="F7" s="4227"/>
      <c r="G7" s="4227"/>
      <c r="H7" s="4227"/>
      <c r="I7" s="4227"/>
      <c r="J7" s="4227"/>
      <c r="K7" s="4227"/>
      <c r="L7" s="4227"/>
      <c r="M7" s="4227"/>
      <c r="N7" s="4891"/>
      <c r="O7" s="4194"/>
    </row>
    <row r="8" spans="1:15" ht="11.15" customHeight="1">
      <c r="A8" s="4194"/>
      <c r="B8" s="4892" t="s">
        <v>3365</v>
      </c>
      <c r="C8" s="4893"/>
      <c r="D8" s="4227"/>
      <c r="E8" s="4227"/>
      <c r="F8" s="4227"/>
      <c r="G8" s="4227"/>
      <c r="H8" s="4227"/>
      <c r="I8" s="4227"/>
      <c r="J8" s="4227"/>
      <c r="K8" s="4227"/>
      <c r="L8" s="4227"/>
      <c r="M8" s="4227"/>
      <c r="N8" s="4891"/>
      <c r="O8" s="4194"/>
    </row>
    <row r="9" spans="1:15" ht="11.15" customHeight="1">
      <c r="A9" s="4194"/>
      <c r="B9" s="4892" t="s">
        <v>3366</v>
      </c>
      <c r="C9" s="4893"/>
      <c r="D9" s="4227"/>
      <c r="E9" s="4227"/>
      <c r="F9" s="4227"/>
      <c r="G9" s="4227"/>
      <c r="H9" s="4227"/>
      <c r="I9" s="4227"/>
      <c r="J9" s="4227"/>
      <c r="K9" s="4227"/>
      <c r="L9" s="4227"/>
      <c r="M9" s="4227"/>
      <c r="N9" s="4891"/>
      <c r="O9" s="4194"/>
    </row>
    <row r="10" spans="1:15" ht="11.15" customHeight="1">
      <c r="A10" s="4194"/>
      <c r="B10" s="4892" t="s">
        <v>3367</v>
      </c>
      <c r="C10" s="4893"/>
      <c r="D10" s="4227"/>
      <c r="E10" s="4227"/>
      <c r="F10" s="4227"/>
      <c r="G10" s="4227"/>
      <c r="H10" s="4227"/>
      <c r="I10" s="4227"/>
      <c r="J10" s="4227"/>
      <c r="K10" s="4227"/>
      <c r="L10" s="4227"/>
      <c r="M10" s="4227"/>
      <c r="N10" s="4891"/>
      <c r="O10" s="4194"/>
    </row>
    <row r="11" spans="1:15" ht="11.15" customHeight="1" thickBot="1">
      <c r="A11" s="4194"/>
      <c r="B11" s="4896"/>
      <c r="C11" s="4897"/>
      <c r="D11" s="4897"/>
      <c r="E11" s="4897"/>
      <c r="F11" s="4897"/>
      <c r="G11" s="4897"/>
      <c r="H11" s="4897"/>
      <c r="I11" s="4897"/>
      <c r="J11" s="4897"/>
      <c r="K11" s="4897"/>
      <c r="L11" s="4897"/>
      <c r="M11" s="4897"/>
      <c r="N11" s="4898"/>
      <c r="O11" s="4194"/>
    </row>
    <row r="12" spans="1:15" ht="13.5" thickTop="1">
      <c r="A12" s="4194"/>
      <c r="B12" s="4199"/>
      <c r="C12" s="4200"/>
      <c r="D12" s="4197" t="s">
        <v>3368</v>
      </c>
      <c r="E12" s="4197"/>
      <c r="F12" s="4197"/>
      <c r="G12" s="4197"/>
      <c r="H12" s="4197"/>
      <c r="I12" s="4197"/>
      <c r="J12" s="4197"/>
      <c r="K12" s="4199"/>
      <c r="L12" s="4200"/>
      <c r="M12" s="4205" t="s">
        <v>3369</v>
      </c>
      <c r="N12" s="4200"/>
      <c r="O12" s="4194"/>
    </row>
    <row r="13" spans="1:15">
      <c r="A13" s="4194"/>
      <c r="B13" s="4199"/>
      <c r="C13" s="4200"/>
      <c r="D13" s="4197" t="s">
        <v>3370</v>
      </c>
      <c r="E13" s="4197"/>
      <c r="F13" s="4197"/>
      <c r="G13" s="4197"/>
      <c r="H13" s="4919" t="s">
        <v>3371</v>
      </c>
      <c r="I13" s="4197"/>
      <c r="J13" s="4197"/>
      <c r="K13" s="4890"/>
      <c r="L13" s="4200"/>
      <c r="M13" s="4205" t="s">
        <v>3372</v>
      </c>
      <c r="N13" s="4200"/>
      <c r="O13" s="4194"/>
    </row>
    <row r="14" spans="1:15">
      <c r="A14" s="4194"/>
      <c r="B14" s="4206" t="s">
        <v>704</v>
      </c>
      <c r="C14" s="4204" t="s">
        <v>3344</v>
      </c>
      <c r="D14" s="4227"/>
      <c r="E14" s="4227"/>
      <c r="F14" s="4200"/>
      <c r="G14" s="4201"/>
      <c r="H14" s="4890"/>
      <c r="I14" s="4227"/>
      <c r="J14" s="4199"/>
      <c r="K14" s="4199"/>
      <c r="L14" s="4204" t="s">
        <v>3373</v>
      </c>
      <c r="M14" s="4204" t="s">
        <v>3374</v>
      </c>
      <c r="N14" s="4204" t="s">
        <v>704</v>
      </c>
      <c r="O14" s="4194"/>
    </row>
    <row r="15" spans="1:15">
      <c r="A15" s="4194"/>
      <c r="B15" s="4206" t="s">
        <v>750</v>
      </c>
      <c r="C15" s="4200"/>
      <c r="D15" s="4197" t="s">
        <v>3375</v>
      </c>
      <c r="E15" s="4197"/>
      <c r="F15" s="4204" t="s">
        <v>3376</v>
      </c>
      <c r="G15" s="4205" t="s">
        <v>369</v>
      </c>
      <c r="H15" s="4919" t="s">
        <v>3375</v>
      </c>
      <c r="I15" s="4197"/>
      <c r="J15" s="4206" t="s">
        <v>369</v>
      </c>
      <c r="K15" s="4206" t="s">
        <v>982</v>
      </c>
      <c r="L15" s="4204" t="s">
        <v>3374</v>
      </c>
      <c r="M15" s="4205" t="s">
        <v>2505</v>
      </c>
      <c r="N15" s="4204" t="s">
        <v>750</v>
      </c>
      <c r="O15" s="4194"/>
    </row>
    <row r="16" spans="1:15">
      <c r="A16" s="4194"/>
      <c r="B16" s="4199"/>
      <c r="C16" s="4200"/>
      <c r="D16" s="4201"/>
      <c r="E16" s="4200"/>
      <c r="F16" s="4200"/>
      <c r="G16" s="4201"/>
      <c r="H16" s="4200"/>
      <c r="I16" s="4201"/>
      <c r="J16" s="4199"/>
      <c r="K16" s="4199"/>
      <c r="L16" s="4204" t="s">
        <v>3377</v>
      </c>
      <c r="M16" s="4205" t="s">
        <v>3378</v>
      </c>
      <c r="N16" s="4200"/>
      <c r="O16" s="4194"/>
    </row>
    <row r="17" spans="1:17">
      <c r="A17" s="4194"/>
      <c r="B17" s="4199"/>
      <c r="C17" s="4200"/>
      <c r="D17" s="4205" t="s">
        <v>3379</v>
      </c>
      <c r="E17" s="4204" t="s">
        <v>3380</v>
      </c>
      <c r="F17" s="4200"/>
      <c r="G17" s="4201"/>
      <c r="H17" s="4204" t="s">
        <v>3379</v>
      </c>
      <c r="I17" s="4205" t="s">
        <v>3380</v>
      </c>
      <c r="J17" s="4199"/>
      <c r="K17" s="4199"/>
      <c r="L17" s="4200"/>
      <c r="M17" s="4205" t="s">
        <v>3381</v>
      </c>
      <c r="N17" s="4200"/>
      <c r="O17" s="4194"/>
    </row>
    <row r="18" spans="1:17" ht="13.5" thickBot="1">
      <c r="A18" s="4194"/>
      <c r="B18" s="4208"/>
      <c r="C18" s="4223" t="s">
        <v>756</v>
      </c>
      <c r="D18" s="4899" t="s">
        <v>757</v>
      </c>
      <c r="E18" s="4920" t="s">
        <v>640</v>
      </c>
      <c r="F18" s="4920" t="s">
        <v>641</v>
      </c>
      <c r="G18" s="4899" t="s">
        <v>642</v>
      </c>
      <c r="H18" s="4920" t="s">
        <v>643</v>
      </c>
      <c r="I18" s="4899" t="s">
        <v>644</v>
      </c>
      <c r="J18" s="4921" t="s">
        <v>645</v>
      </c>
      <c r="K18" s="4921" t="s">
        <v>646</v>
      </c>
      <c r="L18" s="4920" t="s">
        <v>647</v>
      </c>
      <c r="M18" s="4899" t="s">
        <v>648</v>
      </c>
      <c r="N18" s="4209"/>
      <c r="O18" s="4194"/>
    </row>
    <row r="19" spans="1:17" ht="13.15" customHeight="1">
      <c r="A19" s="4194"/>
      <c r="B19" s="4212">
        <v>1</v>
      </c>
      <c r="C19" s="4208" t="s">
        <v>3352</v>
      </c>
      <c r="D19" s="4922">
        <v>346343</v>
      </c>
      <c r="E19" s="4923">
        <v>0</v>
      </c>
      <c r="F19" s="4923">
        <v>17</v>
      </c>
      <c r="G19" s="4924">
        <v>0</v>
      </c>
      <c r="H19" s="4925">
        <v>0</v>
      </c>
      <c r="I19" s="4926">
        <v>0</v>
      </c>
      <c r="J19" s="4927">
        <v>455</v>
      </c>
      <c r="K19" s="4927">
        <f>SUM(D19:J19)</f>
        <v>346815</v>
      </c>
      <c r="L19" s="4928">
        <v>344808</v>
      </c>
      <c r="M19" s="4929" t="s">
        <v>621</v>
      </c>
      <c r="N19" s="4198">
        <v>1</v>
      </c>
      <c r="O19" s="4194"/>
    </row>
    <row r="20" spans="1:17" ht="13.15" customHeight="1">
      <c r="A20" s="4194"/>
      <c r="B20" s="4212">
        <v>2</v>
      </c>
      <c r="C20" s="4208" t="s">
        <v>3353</v>
      </c>
      <c r="D20" s="4930">
        <v>259482</v>
      </c>
      <c r="E20" s="4270">
        <v>0</v>
      </c>
      <c r="F20" s="4270">
        <v>0</v>
      </c>
      <c r="G20" s="4931">
        <v>0</v>
      </c>
      <c r="H20" s="4932">
        <v>0</v>
      </c>
      <c r="I20" s="4933">
        <v>0</v>
      </c>
      <c r="J20" s="4934">
        <v>0</v>
      </c>
      <c r="K20" s="4934">
        <f>SUM(D20:J20)</f>
        <v>259482</v>
      </c>
      <c r="L20" s="4274">
        <v>309349</v>
      </c>
      <c r="M20" s="4935" t="s">
        <v>621</v>
      </c>
      <c r="N20" s="4198">
        <v>2</v>
      </c>
      <c r="O20" s="4194"/>
    </row>
    <row r="21" spans="1:17" ht="13.15" customHeight="1">
      <c r="A21" s="4194"/>
      <c r="B21" s="4212">
        <v>3</v>
      </c>
      <c r="C21" s="4208" t="s">
        <v>3354</v>
      </c>
      <c r="D21" s="4930">
        <v>4339</v>
      </c>
      <c r="E21" s="4270">
        <v>0</v>
      </c>
      <c r="F21" s="4270">
        <v>0</v>
      </c>
      <c r="G21" s="4931">
        <v>0</v>
      </c>
      <c r="H21" s="4932">
        <v>0</v>
      </c>
      <c r="I21" s="4933">
        <v>0</v>
      </c>
      <c r="J21" s="4934">
        <v>0</v>
      </c>
      <c r="K21" s="4934">
        <f>SUM(D21:J21)</f>
        <v>4339</v>
      </c>
      <c r="L21" s="4274">
        <v>30393</v>
      </c>
      <c r="M21" s="4935" t="s">
        <v>621</v>
      </c>
      <c r="N21" s="4198">
        <v>3</v>
      </c>
      <c r="O21" s="4194"/>
    </row>
    <row r="22" spans="1:17" ht="13.15" customHeight="1">
      <c r="A22" s="4194"/>
      <c r="B22" s="4212">
        <v>4</v>
      </c>
      <c r="C22" s="4208" t="s">
        <v>3355</v>
      </c>
      <c r="D22" s="4936">
        <v>34729</v>
      </c>
      <c r="E22" s="4270">
        <v>0</v>
      </c>
      <c r="F22" s="4270">
        <v>0</v>
      </c>
      <c r="G22" s="4931">
        <v>0</v>
      </c>
      <c r="H22" s="4932">
        <v>0</v>
      </c>
      <c r="I22" s="4933">
        <v>0</v>
      </c>
      <c r="J22" s="4934">
        <v>63</v>
      </c>
      <c r="K22" s="4934">
        <f>SUM(D22:J22)</f>
        <v>34792</v>
      </c>
      <c r="L22" s="4268">
        <v>0</v>
      </c>
      <c r="M22" s="4935" t="s">
        <v>621</v>
      </c>
      <c r="N22" s="4198">
        <v>4</v>
      </c>
      <c r="O22" s="4194"/>
    </row>
    <row r="23" spans="1:17" ht="13.15" customHeight="1">
      <c r="A23" s="4194"/>
      <c r="B23" s="4212">
        <v>5</v>
      </c>
      <c r="C23" s="4208" t="s">
        <v>3356</v>
      </c>
      <c r="D23" s="4930">
        <v>55489</v>
      </c>
      <c r="E23" s="4270">
        <v>0</v>
      </c>
      <c r="F23" s="4270">
        <v>0</v>
      </c>
      <c r="G23" s="4931">
        <v>0</v>
      </c>
      <c r="H23" s="4932">
        <v>0</v>
      </c>
      <c r="I23" s="4933">
        <v>0</v>
      </c>
      <c r="J23" s="4934">
        <v>76</v>
      </c>
      <c r="K23" s="4934">
        <f>SUM(D23:J23)</f>
        <v>55565</v>
      </c>
      <c r="L23" s="4274">
        <v>1070493</v>
      </c>
      <c r="M23" s="4935" t="s">
        <v>621</v>
      </c>
      <c r="N23" s="4198">
        <v>5</v>
      </c>
      <c r="O23" s="4194"/>
    </row>
    <row r="24" spans="1:17" ht="13.15" customHeight="1">
      <c r="A24" s="4194"/>
      <c r="B24" s="4212">
        <v>6</v>
      </c>
      <c r="C24" s="4208" t="s">
        <v>3382</v>
      </c>
      <c r="D24" s="4936">
        <f>SUM(D19:D23)</f>
        <v>700382</v>
      </c>
      <c r="E24" s="4270">
        <f t="shared" ref="E24:J24" si="0">SUM(E19:E23)</f>
        <v>0</v>
      </c>
      <c r="F24" s="4270">
        <f t="shared" si="0"/>
        <v>17</v>
      </c>
      <c r="G24" s="4931">
        <f t="shared" si="0"/>
        <v>0</v>
      </c>
      <c r="H24" s="4932">
        <f t="shared" si="0"/>
        <v>0</v>
      </c>
      <c r="I24" s="4933">
        <f t="shared" si="0"/>
        <v>0</v>
      </c>
      <c r="J24" s="4934">
        <f t="shared" si="0"/>
        <v>594</v>
      </c>
      <c r="K24" s="4934">
        <f>SUM(K19:K23)</f>
        <v>700993</v>
      </c>
      <c r="L24" s="4268">
        <f>SUM(L19:L23)</f>
        <v>1755043</v>
      </c>
      <c r="M24" s="4935" t="s">
        <v>621</v>
      </c>
      <c r="N24" s="4198">
        <v>6</v>
      </c>
      <c r="O24" s="4194"/>
    </row>
    <row r="25" spans="1:17" ht="13.15" customHeight="1">
      <c r="A25" s="4194"/>
      <c r="B25" s="4212">
        <v>7</v>
      </c>
      <c r="C25" s="4208" t="s">
        <v>3357</v>
      </c>
      <c r="D25" s="4937">
        <v>0</v>
      </c>
      <c r="E25" s="4932">
        <v>0</v>
      </c>
      <c r="F25" s="4932">
        <v>0</v>
      </c>
      <c r="G25" s="4931">
        <v>0</v>
      </c>
      <c r="H25" s="4932">
        <v>0</v>
      </c>
      <c r="I25" s="4933">
        <v>0</v>
      </c>
      <c r="J25" s="4934">
        <v>0</v>
      </c>
      <c r="K25" s="4934">
        <f>SUM(D25:J25)</f>
        <v>0</v>
      </c>
      <c r="L25" s="4270">
        <v>0</v>
      </c>
      <c r="M25" s="4935" t="s">
        <v>621</v>
      </c>
      <c r="N25" s="4198">
        <v>7</v>
      </c>
      <c r="O25" s="4194"/>
    </row>
    <row r="26" spans="1:17" ht="13.15" customHeight="1" thickBot="1">
      <c r="A26" s="4194"/>
      <c r="B26" s="4938">
        <v>8</v>
      </c>
      <c r="C26" s="4939" t="s">
        <v>3358</v>
      </c>
      <c r="D26" s="4940"/>
      <c r="E26" s="4941"/>
      <c r="F26" s="4942"/>
      <c r="G26" s="4943"/>
      <c r="H26" s="4944"/>
      <c r="I26" s="4945"/>
      <c r="J26" s="4946"/>
      <c r="K26" s="4946"/>
      <c r="L26" s="4944"/>
      <c r="M26" s="4947"/>
      <c r="N26" s="4948">
        <v>8</v>
      </c>
      <c r="O26" s="4194"/>
    </row>
    <row r="27" spans="1:17" ht="13.15" customHeight="1" thickBot="1">
      <c r="A27" s="4194"/>
      <c r="B27" s="4938">
        <v>9</v>
      </c>
      <c r="C27" s="4949" t="s">
        <v>3383</v>
      </c>
      <c r="D27" s="4950">
        <v>46.15</v>
      </c>
      <c r="E27" s="4951" t="s">
        <v>3384</v>
      </c>
      <c r="F27" s="4952"/>
      <c r="G27" s="4953"/>
      <c r="H27" s="4954"/>
      <c r="I27" s="4954"/>
      <c r="J27" s="4954"/>
      <c r="K27" s="4954"/>
      <c r="L27" s="4954"/>
      <c r="M27" s="4899"/>
      <c r="N27" s="4207"/>
      <c r="O27" s="4194"/>
      <c r="P27" s="4955"/>
      <c r="Q27" s="4955"/>
    </row>
    <row r="28" spans="1:17" ht="12.75" customHeight="1">
      <c r="A28" s="4194"/>
      <c r="B28" s="4206"/>
      <c r="C28" s="4956"/>
      <c r="D28" s="4957"/>
      <c r="E28" s="4227"/>
      <c r="F28" s="4227"/>
      <c r="G28" s="4227"/>
      <c r="H28" s="4227"/>
      <c r="I28" s="4227"/>
      <c r="J28" s="4227"/>
      <c r="K28" s="4227"/>
      <c r="L28" s="4227"/>
      <c r="M28" s="4227"/>
      <c r="N28" s="4207"/>
      <c r="O28" s="4958"/>
    </row>
    <row r="29" spans="1:17">
      <c r="A29" s="4194"/>
      <c r="B29" s="4199"/>
      <c r="C29" s="4201"/>
      <c r="D29" s="4201"/>
      <c r="E29" s="4201"/>
      <c r="F29" s="4201"/>
      <c r="G29" s="4201"/>
      <c r="H29" s="4201"/>
      <c r="I29" s="4201"/>
      <c r="J29" s="4201"/>
      <c r="K29" s="4201"/>
      <c r="L29" s="4201"/>
      <c r="M29" s="4201"/>
      <c r="N29" s="4203"/>
      <c r="O29" s="4958"/>
    </row>
    <row r="30" spans="1:17" ht="12" customHeight="1">
      <c r="A30" s="4194"/>
      <c r="B30" s="4199"/>
      <c r="C30" s="4201"/>
      <c r="D30" s="4201"/>
      <c r="E30" s="4201"/>
      <c r="F30" s="4201"/>
      <c r="G30" s="4201"/>
      <c r="H30" s="4201"/>
      <c r="I30" s="4201"/>
      <c r="J30" s="4201"/>
      <c r="K30" s="4201"/>
      <c r="L30" s="4201"/>
      <c r="M30" s="4201"/>
      <c r="N30" s="4203"/>
      <c r="O30" s="4958"/>
    </row>
    <row r="31" spans="1:17" ht="12" customHeight="1">
      <c r="A31" s="4194"/>
      <c r="B31" s="4199"/>
      <c r="C31" s="4201"/>
      <c r="D31" s="4201"/>
      <c r="E31" s="4201"/>
      <c r="F31" s="4201"/>
      <c r="G31" s="4201"/>
      <c r="H31" s="4201"/>
      <c r="I31" s="4201"/>
      <c r="J31" s="4201"/>
      <c r="K31" s="4201"/>
      <c r="L31" s="4201"/>
      <c r="M31" s="4201"/>
      <c r="N31" s="4203"/>
      <c r="O31" s="4959" t="s">
        <v>2894</v>
      </c>
    </row>
    <row r="32" spans="1:17" ht="14.25" customHeight="1">
      <c r="A32" s="4194"/>
      <c r="B32" s="4199"/>
      <c r="C32" s="4201"/>
      <c r="D32" s="4201"/>
      <c r="E32" s="4201"/>
      <c r="F32" s="4201"/>
      <c r="G32" s="4201"/>
      <c r="H32" s="4201"/>
      <c r="I32" s="4201"/>
      <c r="J32" s="4201"/>
      <c r="K32" s="4201"/>
      <c r="L32" s="4201"/>
      <c r="M32" s="4201"/>
      <c r="N32" s="4203"/>
      <c r="O32" s="4959"/>
    </row>
    <row r="33" spans="1:15">
      <c r="A33" s="4194"/>
      <c r="B33" s="4199"/>
      <c r="C33" s="4201"/>
      <c r="D33" s="4201"/>
      <c r="E33" s="4201"/>
      <c r="F33" s="4201"/>
      <c r="G33" s="4201"/>
      <c r="H33" s="4201"/>
      <c r="I33" s="4201"/>
      <c r="J33" s="4201"/>
      <c r="K33" s="4201"/>
      <c r="L33" s="4201"/>
      <c r="M33" s="4201"/>
      <c r="N33" s="4203"/>
      <c r="O33" s="4959"/>
    </row>
    <row r="34" spans="1:15">
      <c r="A34" s="4194"/>
      <c r="B34" s="4199"/>
      <c r="C34" s="4201"/>
      <c r="D34" s="4201"/>
      <c r="E34" s="4201"/>
      <c r="F34" s="4201"/>
      <c r="G34" s="4201"/>
      <c r="H34" s="4201"/>
      <c r="I34" s="4201"/>
      <c r="J34" s="4201"/>
      <c r="K34" s="4201"/>
      <c r="L34" s="4201"/>
      <c r="M34" s="4201"/>
      <c r="N34" s="4203"/>
      <c r="O34" s="4959"/>
    </row>
    <row r="35" spans="1:15">
      <c r="A35" s="4194"/>
      <c r="B35" s="4199"/>
      <c r="C35" s="4201"/>
      <c r="D35" s="4201"/>
      <c r="E35" s="4201"/>
      <c r="F35" s="4201"/>
      <c r="G35" s="4201"/>
      <c r="H35" s="4201"/>
      <c r="I35" s="4201"/>
      <c r="J35" s="4201"/>
      <c r="K35" s="4201"/>
      <c r="L35" s="4201"/>
      <c r="M35" s="4201"/>
      <c r="N35" s="4203"/>
      <c r="O35" s="4959"/>
    </row>
    <row r="36" spans="1:15">
      <c r="A36" s="4194"/>
      <c r="B36" s="4199"/>
      <c r="C36" s="4201"/>
      <c r="D36" s="4201"/>
      <c r="E36" s="4201"/>
      <c r="F36" s="4201"/>
      <c r="G36" s="4201"/>
      <c r="H36" s="4201"/>
      <c r="I36" s="4201"/>
      <c r="J36" s="4201"/>
      <c r="K36" s="4201"/>
      <c r="L36" s="4201"/>
      <c r="M36" s="4201"/>
      <c r="N36" s="4203"/>
      <c r="O36" s="4959"/>
    </row>
    <row r="37" spans="1:15">
      <c r="A37" s="4194"/>
      <c r="B37" s="4199"/>
      <c r="C37" s="4201"/>
      <c r="D37" s="4201"/>
      <c r="E37" s="4201"/>
      <c r="F37" s="4201"/>
      <c r="G37" s="4201"/>
      <c r="H37" s="4201"/>
      <c r="I37" s="4201"/>
      <c r="J37" s="4201"/>
      <c r="K37" s="4201"/>
      <c r="L37" s="4201"/>
      <c r="M37" s="4201"/>
      <c r="N37" s="4203"/>
      <c r="O37" s="4959"/>
    </row>
    <row r="38" spans="1:15">
      <c r="A38" s="4194"/>
      <c r="B38" s="4199"/>
      <c r="C38" s="4201"/>
      <c r="D38" s="4201"/>
      <c r="E38" s="4201"/>
      <c r="F38" s="4201"/>
      <c r="G38" s="4201"/>
      <c r="H38" s="4201"/>
      <c r="I38" s="4201"/>
      <c r="J38" s="4201"/>
      <c r="K38" s="4201"/>
      <c r="L38" s="4201"/>
      <c r="M38" s="4201"/>
      <c r="N38" s="4203"/>
      <c r="O38" s="4959"/>
    </row>
    <row r="39" spans="1:15">
      <c r="A39" s="4194"/>
      <c r="B39" s="4199"/>
      <c r="C39" s="4201"/>
      <c r="D39" s="4201"/>
      <c r="E39" s="4201"/>
      <c r="F39" s="4201"/>
      <c r="G39" s="4201"/>
      <c r="H39" s="4201"/>
      <c r="I39" s="4201"/>
      <c r="J39" s="4201"/>
      <c r="K39" s="4201"/>
      <c r="L39" s="4201"/>
      <c r="M39" s="4201"/>
      <c r="N39" s="4203"/>
      <c r="O39" s="4959"/>
    </row>
    <row r="40" spans="1:15" ht="12.75" customHeight="1">
      <c r="A40" s="4194"/>
      <c r="B40" s="4199"/>
      <c r="C40" s="4201"/>
      <c r="D40" s="4201"/>
      <c r="E40" s="4201"/>
      <c r="F40" s="4201"/>
      <c r="G40" s="4201"/>
      <c r="H40" s="4201"/>
      <c r="I40" s="4201"/>
      <c r="J40" s="4201"/>
      <c r="K40" s="4201"/>
      <c r="L40" s="4201"/>
      <c r="M40" s="4201"/>
      <c r="N40" s="4203"/>
      <c r="O40" s="4959"/>
    </row>
    <row r="41" spans="1:15" ht="12.75" customHeight="1">
      <c r="A41" s="4194"/>
      <c r="B41" s="4199"/>
      <c r="C41" s="4201"/>
      <c r="D41" s="4201"/>
      <c r="E41" s="4201"/>
      <c r="F41" s="4201"/>
      <c r="G41" s="4201"/>
      <c r="H41" s="4201"/>
      <c r="I41" s="4201"/>
      <c r="J41" s="4201"/>
      <c r="K41" s="4201"/>
      <c r="L41" s="4201"/>
      <c r="M41" s="4201"/>
      <c r="N41" s="4203"/>
      <c r="O41" s="4959"/>
    </row>
    <row r="42" spans="1:15">
      <c r="A42" s="4194"/>
      <c r="B42" s="4208"/>
      <c r="C42" s="4191"/>
      <c r="D42" s="4191"/>
      <c r="E42" s="4191"/>
      <c r="F42" s="4191"/>
      <c r="G42" s="4191"/>
      <c r="H42" s="4191"/>
      <c r="I42" s="4191"/>
      <c r="J42" s="4191"/>
      <c r="K42" s="4191"/>
      <c r="L42" s="4191"/>
      <c r="M42" s="4191"/>
      <c r="N42" s="4211"/>
      <c r="O42" s="4959"/>
    </row>
    <row r="43" spans="1:15">
      <c r="A43" s="4194"/>
      <c r="B43" s="4194"/>
      <c r="C43" s="4194"/>
      <c r="D43" s="4194"/>
      <c r="E43" s="4194"/>
      <c r="F43" s="4194"/>
      <c r="G43" s="4194"/>
      <c r="H43" s="4194"/>
      <c r="I43" s="4194"/>
      <c r="J43" s="4194"/>
      <c r="K43" s="4194"/>
      <c r="L43" s="4194"/>
      <c r="M43" s="4194"/>
      <c r="N43" s="4194"/>
      <c r="O43" s="4194"/>
    </row>
    <row r="44" spans="1:15">
      <c r="A44" s="4194"/>
      <c r="B44" s="4194"/>
      <c r="C44" s="4194"/>
      <c r="D44" s="4194"/>
      <c r="E44" s="4194"/>
      <c r="F44" s="4194"/>
      <c r="G44" s="4194"/>
      <c r="H44" s="4194"/>
      <c r="I44" s="4194"/>
      <c r="J44" s="4194"/>
      <c r="K44" s="4194"/>
      <c r="L44" s="4194"/>
      <c r="M44" s="4194"/>
      <c r="N44" s="4194"/>
      <c r="O44" s="4194"/>
    </row>
    <row r="45" spans="1:15">
      <c r="A45" s="4194"/>
      <c r="B45" s="4194"/>
      <c r="C45" s="4194"/>
      <c r="D45" s="4194"/>
      <c r="E45" s="4194"/>
      <c r="F45" s="4194"/>
      <c r="G45" s="4194"/>
      <c r="H45" s="4194"/>
      <c r="I45" s="4194"/>
      <c r="J45" s="4194"/>
      <c r="K45" s="4194"/>
      <c r="L45" s="4194"/>
      <c r="M45" s="4194"/>
      <c r="N45" s="4194"/>
      <c r="O45" s="4194"/>
    </row>
  </sheetData>
  <mergeCells count="2">
    <mergeCell ref="E27:F27"/>
    <mergeCell ref="O31:O42"/>
  </mergeCells>
  <printOptions horizontalCentered="1"/>
  <pageMargins left="0.2" right="0.3" top="0.5" bottom="0" header="0" footer="0"/>
  <pageSetup scale="96" orientation="landscape" horizontalDpi="1800" verticalDpi="1800" r:id="rId1"/>
  <headerFooter alignWithMargins="0"/>
  <drawing r:id="rId2"/>
  <legacyDrawing r:id="rId3"/>
</worksheet>
</file>

<file path=xl/worksheets/sheet93.xml><?xml version="1.0" encoding="utf-8"?>
<worksheet xmlns="http://schemas.openxmlformats.org/spreadsheetml/2006/main" xmlns:r="http://schemas.openxmlformats.org/officeDocument/2006/relationships">
  <sheetPr>
    <tabColor rgb="FF92D050"/>
    <pageSetUpPr fitToPage="1"/>
  </sheetPr>
  <dimension ref="A1:N47"/>
  <sheetViews>
    <sheetView showGridLines="0" zoomScale="130" zoomScaleNormal="130" workbookViewId="0"/>
  </sheetViews>
  <sheetFormatPr defaultColWidth="10.7265625" defaultRowHeight="13"/>
  <cols>
    <col min="1" max="1" width="4.7265625" style="4243" customWidth="1"/>
    <col min="2" max="2" width="6.7265625" style="4243" customWidth="1"/>
    <col min="3" max="3" width="14.26953125" style="4243" customWidth="1"/>
    <col min="4" max="6" width="12.7265625" style="4243" customWidth="1"/>
    <col min="7" max="7" width="12.81640625" style="4243" customWidth="1"/>
    <col min="8" max="8" width="12.7265625" style="4243" customWidth="1"/>
    <col min="9" max="9" width="13.81640625" style="4243" customWidth="1"/>
    <col min="10" max="10" width="28.7265625" style="4243" customWidth="1"/>
    <col min="11" max="11" width="6.453125" style="4243" customWidth="1"/>
    <col min="12" max="12" width="3.453125" style="4243" customWidth="1"/>
    <col min="13" max="16384" width="10.7265625" style="4243"/>
  </cols>
  <sheetData>
    <row r="1" spans="1:12">
      <c r="A1" s="4194"/>
      <c r="B1" s="4194"/>
      <c r="C1" s="4194"/>
      <c r="D1" s="4194"/>
      <c r="E1" s="4194"/>
      <c r="F1" s="4194"/>
      <c r="G1" s="4194"/>
      <c r="H1" s="4194"/>
      <c r="I1" s="4194"/>
      <c r="J1" s="4194"/>
      <c r="K1" s="4194"/>
      <c r="L1" s="4194"/>
    </row>
    <row r="2" spans="1:12">
      <c r="A2" s="4194"/>
      <c r="B2" s="4194"/>
      <c r="C2" s="4194"/>
      <c r="D2" s="4194"/>
      <c r="E2" s="4194"/>
      <c r="F2" s="4194"/>
      <c r="G2" s="4194"/>
      <c r="H2" s="4194"/>
      <c r="I2" s="4194"/>
      <c r="J2" s="4194"/>
      <c r="K2" s="4194"/>
      <c r="L2" s="4194"/>
    </row>
    <row r="3" spans="1:12" ht="12.75" customHeight="1">
      <c r="A3" s="4194"/>
      <c r="B3" s="4960" t="s">
        <v>3385</v>
      </c>
      <c r="C3" s="4961"/>
      <c r="D3" s="4961"/>
      <c r="E3" s="4961"/>
      <c r="F3" s="4961"/>
      <c r="G3" s="4961"/>
      <c r="H3" s="4961"/>
      <c r="I3" s="4961"/>
      <c r="J3" s="4961"/>
      <c r="K3" s="4962"/>
      <c r="L3" s="4242" t="s">
        <v>2894</v>
      </c>
    </row>
    <row r="4" spans="1:12" ht="10.5" customHeight="1">
      <c r="A4" s="4194"/>
      <c r="B4" s="4963" t="s">
        <v>808</v>
      </c>
      <c r="C4" s="4964"/>
      <c r="D4" s="4964"/>
      <c r="E4" s="4964"/>
      <c r="F4" s="4964"/>
      <c r="G4" s="4964"/>
      <c r="H4" s="4964"/>
      <c r="I4" s="4964"/>
      <c r="J4" s="4964"/>
      <c r="K4" s="4965"/>
      <c r="L4" s="4242"/>
    </row>
    <row r="5" spans="1:12" ht="11.15" customHeight="1">
      <c r="A5" s="4194"/>
      <c r="B5" s="4890"/>
      <c r="C5" s="4227"/>
      <c r="D5" s="4227"/>
      <c r="E5" s="4227"/>
      <c r="F5" s="4227"/>
      <c r="G5" s="4227"/>
      <c r="H5" s="4227"/>
      <c r="I5" s="4227"/>
      <c r="J5" s="4227"/>
      <c r="K5" s="4891"/>
      <c r="L5" s="4242"/>
    </row>
    <row r="6" spans="1:12" ht="11.15" customHeight="1">
      <c r="A6" s="4194"/>
      <c r="B6" s="4892" t="s">
        <v>3386</v>
      </c>
      <c r="C6" s="4227"/>
      <c r="D6" s="4227"/>
      <c r="E6" s="4227"/>
      <c r="F6" s="4227"/>
      <c r="G6" s="4227"/>
      <c r="H6" s="4227"/>
      <c r="I6" s="4227"/>
      <c r="J6" s="4227"/>
      <c r="K6" s="4891"/>
      <c r="L6" s="4242"/>
    </row>
    <row r="7" spans="1:12" ht="11.15" customHeight="1">
      <c r="A7" s="4194"/>
      <c r="B7" s="4892" t="s">
        <v>3387</v>
      </c>
      <c r="C7" s="4227"/>
      <c r="D7" s="4227"/>
      <c r="E7" s="4227"/>
      <c r="F7" s="4227"/>
      <c r="G7" s="4227"/>
      <c r="H7" s="4227"/>
      <c r="I7" s="4227"/>
      <c r="J7" s="4227"/>
      <c r="K7" s="4891"/>
      <c r="L7" s="4242"/>
    </row>
    <row r="8" spans="1:12" ht="11.15" customHeight="1">
      <c r="A8" s="4194"/>
      <c r="B8" s="4892" t="s">
        <v>3388</v>
      </c>
      <c r="C8" s="4227"/>
      <c r="D8" s="4227"/>
      <c r="E8" s="4227"/>
      <c r="F8" s="4227"/>
      <c r="G8" s="4227"/>
      <c r="H8" s="4227"/>
      <c r="I8" s="4227"/>
      <c r="J8" s="4966"/>
      <c r="K8" s="4891"/>
      <c r="L8" s="4242"/>
    </row>
    <row r="9" spans="1:12" ht="11.15" customHeight="1">
      <c r="A9" s="4194"/>
      <c r="B9" s="4892" t="s">
        <v>3389</v>
      </c>
      <c r="C9" s="4227"/>
      <c r="D9" s="4227"/>
      <c r="E9" s="4227"/>
      <c r="F9" s="4227"/>
      <c r="G9" s="4227"/>
      <c r="H9" s="4227"/>
      <c r="I9" s="4227"/>
      <c r="J9" s="4227"/>
      <c r="K9" s="4891"/>
      <c r="L9" s="4242"/>
    </row>
    <row r="10" spans="1:12" ht="11.15" customHeight="1">
      <c r="A10" s="4194"/>
      <c r="B10" s="4892" t="s">
        <v>3390</v>
      </c>
      <c r="C10" s="4227"/>
      <c r="D10" s="4227"/>
      <c r="E10" s="4227"/>
      <c r="F10" s="4227"/>
      <c r="G10" s="4227"/>
      <c r="H10" s="4227"/>
      <c r="I10" s="4227"/>
      <c r="J10" s="4227"/>
      <c r="K10" s="4891"/>
      <c r="L10" s="4242"/>
    </row>
    <row r="11" spans="1:12" ht="11.15" customHeight="1">
      <c r="A11" s="4194"/>
      <c r="B11" s="4892" t="s">
        <v>3391</v>
      </c>
      <c r="C11" s="4227"/>
      <c r="D11" s="4227"/>
      <c r="E11" s="4227"/>
      <c r="F11" s="4227"/>
      <c r="G11" s="4227"/>
      <c r="H11" s="4227"/>
      <c r="I11" s="4227"/>
      <c r="J11" s="4227"/>
      <c r="K11" s="4891"/>
      <c r="L11" s="4242"/>
    </row>
    <row r="12" spans="1:12" ht="11.15" customHeight="1">
      <c r="A12" s="4194"/>
      <c r="B12" s="4892" t="s">
        <v>3392</v>
      </c>
      <c r="C12" s="4227"/>
      <c r="D12" s="4227"/>
      <c r="E12" s="4227"/>
      <c r="F12" s="4227"/>
      <c r="G12" s="4227"/>
      <c r="H12" s="4227"/>
      <c r="I12" s="4227"/>
      <c r="J12" s="4227"/>
      <c r="K12" s="4891"/>
      <c r="L12" s="4242"/>
    </row>
    <row r="13" spans="1:12" ht="11.15" customHeight="1">
      <c r="A13" s="4194"/>
      <c r="B13" s="4892" t="s">
        <v>3393</v>
      </c>
      <c r="C13" s="4227"/>
      <c r="D13" s="4227"/>
      <c r="E13" s="4227"/>
      <c r="F13" s="4227"/>
      <c r="G13" s="4227"/>
      <c r="H13" s="4227"/>
      <c r="I13" s="4227"/>
      <c r="J13" s="4227"/>
      <c r="K13" s="4891"/>
      <c r="L13" s="4242"/>
    </row>
    <row r="14" spans="1:12" ht="11.15" customHeight="1">
      <c r="A14" s="4194"/>
      <c r="B14" s="4892" t="s">
        <v>3394</v>
      </c>
      <c r="C14" s="4227"/>
      <c r="D14" s="4227"/>
      <c r="E14" s="4227"/>
      <c r="F14" s="4227"/>
      <c r="G14" s="4227"/>
      <c r="H14" s="4227"/>
      <c r="I14" s="4227"/>
      <c r="J14" s="4227"/>
      <c r="K14" s="4891"/>
      <c r="L14" s="4242"/>
    </row>
    <row r="15" spans="1:12" ht="11.15" customHeight="1" thickBot="1">
      <c r="A15" s="4194"/>
      <c r="B15" s="4896"/>
      <c r="C15" s="4897"/>
      <c r="D15" s="4897"/>
      <c r="E15" s="4897"/>
      <c r="F15" s="4897"/>
      <c r="G15" s="4897"/>
      <c r="H15" s="4897"/>
      <c r="I15" s="4897"/>
      <c r="J15" s="4897"/>
      <c r="K15" s="4898"/>
      <c r="L15" s="4242"/>
    </row>
    <row r="16" spans="1:12" ht="13.5" thickTop="1">
      <c r="A16" s="4194"/>
      <c r="B16" s="4199"/>
      <c r="C16" s="4200"/>
      <c r="D16" s="4197" t="s">
        <v>3395</v>
      </c>
      <c r="E16" s="4197"/>
      <c r="F16" s="4197"/>
      <c r="G16" s="4919" t="s">
        <v>3396</v>
      </c>
      <c r="H16" s="4197"/>
      <c r="I16" s="4197"/>
      <c r="J16" s="4200"/>
      <c r="K16" s="4203"/>
      <c r="L16" s="4242"/>
    </row>
    <row r="17" spans="1:12" ht="11.15" customHeight="1">
      <c r="A17" s="4194"/>
      <c r="B17" s="4199"/>
      <c r="C17" s="4200"/>
      <c r="D17" s="4201"/>
      <c r="E17" s="4200"/>
      <c r="F17" s="4205" t="s">
        <v>3397</v>
      </c>
      <c r="G17" s="4199"/>
      <c r="H17" s="4200"/>
      <c r="I17" s="4205" t="s">
        <v>3397</v>
      </c>
      <c r="J17" s="4200"/>
      <c r="K17" s="4203"/>
      <c r="L17" s="4242"/>
    </row>
    <row r="18" spans="1:12" ht="11.15" customHeight="1">
      <c r="A18" s="4194"/>
      <c r="B18" s="4206"/>
      <c r="C18" s="4200"/>
      <c r="D18" s="4205"/>
      <c r="E18" s="4204"/>
      <c r="F18" s="4205" t="s">
        <v>3398</v>
      </c>
      <c r="G18" s="4206" t="s">
        <v>3399</v>
      </c>
      <c r="H18" s="4204" t="s">
        <v>3400</v>
      </c>
      <c r="I18" s="4205" t="s">
        <v>3401</v>
      </c>
      <c r="J18" s="4200"/>
      <c r="K18" s="4207"/>
      <c r="L18" s="4242"/>
    </row>
    <row r="19" spans="1:12" ht="11.15" customHeight="1">
      <c r="A19" s="4194"/>
      <c r="B19" s="4921" t="s">
        <v>704</v>
      </c>
      <c r="C19" s="4204"/>
      <c r="D19" s="4205" t="s">
        <v>3402</v>
      </c>
      <c r="E19" s="4204" t="s">
        <v>3400</v>
      </c>
      <c r="F19" s="4205" t="s">
        <v>3403</v>
      </c>
      <c r="G19" s="4206" t="s">
        <v>3404</v>
      </c>
      <c r="H19" s="4204" t="s">
        <v>3405</v>
      </c>
      <c r="I19" s="4205" t="s">
        <v>3406</v>
      </c>
      <c r="J19" s="4200"/>
      <c r="K19" s="4207" t="s">
        <v>704</v>
      </c>
      <c r="L19" s="4194"/>
    </row>
    <row r="20" spans="1:12" ht="11.15" customHeight="1">
      <c r="A20" s="4194"/>
      <c r="B20" s="4206" t="s">
        <v>750</v>
      </c>
      <c r="C20" s="4204" t="s">
        <v>3407</v>
      </c>
      <c r="D20" s="4205" t="s">
        <v>3408</v>
      </c>
      <c r="E20" s="4204" t="s">
        <v>3409</v>
      </c>
      <c r="F20" s="4205" t="s">
        <v>1319</v>
      </c>
      <c r="G20" s="4206" t="s">
        <v>3410</v>
      </c>
      <c r="H20" s="4204" t="s">
        <v>3411</v>
      </c>
      <c r="I20" s="4205" t="s">
        <v>3412</v>
      </c>
      <c r="J20" s="4920" t="s">
        <v>3413</v>
      </c>
      <c r="K20" s="4207" t="s">
        <v>750</v>
      </c>
      <c r="L20" s="4194"/>
    </row>
    <row r="21" spans="1:12" ht="3" customHeight="1">
      <c r="A21" s="4194"/>
      <c r="B21" s="4206"/>
      <c r="C21" s="4204"/>
      <c r="D21" s="4205"/>
      <c r="E21" s="4204"/>
      <c r="F21" s="4205"/>
      <c r="G21" s="4206"/>
      <c r="H21" s="4204"/>
      <c r="I21" s="4205"/>
      <c r="J21" s="4920"/>
      <c r="K21" s="4207"/>
      <c r="L21" s="4194"/>
    </row>
    <row r="22" spans="1:12">
      <c r="A22" s="4194"/>
      <c r="B22" s="4208"/>
      <c r="C22" s="4223" t="s">
        <v>756</v>
      </c>
      <c r="D22" s="4900" t="s">
        <v>757</v>
      </c>
      <c r="E22" s="4223" t="s">
        <v>640</v>
      </c>
      <c r="F22" s="4900" t="s">
        <v>641</v>
      </c>
      <c r="G22" s="4967" t="s">
        <v>642</v>
      </c>
      <c r="H22" s="4223" t="s">
        <v>643</v>
      </c>
      <c r="I22" s="4900" t="s">
        <v>644</v>
      </c>
      <c r="J22" s="4223" t="s">
        <v>645</v>
      </c>
      <c r="K22" s="4211"/>
      <c r="L22" s="4194"/>
    </row>
    <row r="23" spans="1:12" ht="12.4" customHeight="1">
      <c r="A23" s="4194"/>
      <c r="B23" s="4212">
        <v>1</v>
      </c>
      <c r="C23" s="4223"/>
      <c r="D23" s="4267"/>
      <c r="E23" s="4968"/>
      <c r="F23" s="4192"/>
      <c r="G23" s="4969"/>
      <c r="H23" s="4968"/>
      <c r="I23" s="4192"/>
      <c r="J23" s="4209"/>
      <c r="K23" s="4198">
        <v>1</v>
      </c>
      <c r="L23" s="4194"/>
    </row>
    <row r="24" spans="1:12" ht="12.4" customHeight="1">
      <c r="A24" s="4194"/>
      <c r="B24" s="4212">
        <f t="shared" ref="B24:B41" si="0">B23+1</f>
        <v>2</v>
      </c>
      <c r="C24" s="4223"/>
      <c r="D24" s="4267"/>
      <c r="E24" s="4264"/>
      <c r="F24" s="4267"/>
      <c r="G24" s="4969"/>
      <c r="H24" s="4264"/>
      <c r="I24" s="4267"/>
      <c r="J24" s="4209"/>
      <c r="K24" s="4198">
        <f t="shared" ref="K24:K41" si="1">K23+1</f>
        <v>2</v>
      </c>
      <c r="L24" s="4194"/>
    </row>
    <row r="25" spans="1:12" ht="12.4" customHeight="1">
      <c r="A25" s="4194"/>
      <c r="B25" s="4212">
        <f t="shared" si="0"/>
        <v>3</v>
      </c>
      <c r="C25" s="4223"/>
      <c r="D25" s="4267"/>
      <c r="E25" s="4264"/>
      <c r="F25" s="4267"/>
      <c r="G25" s="4969"/>
      <c r="H25" s="4264"/>
      <c r="I25" s="4267"/>
      <c r="J25" s="4209"/>
      <c r="K25" s="4198">
        <f t="shared" si="1"/>
        <v>3</v>
      </c>
      <c r="L25" s="4194"/>
    </row>
    <row r="26" spans="1:12" ht="12.4" customHeight="1">
      <c r="A26" s="4194"/>
      <c r="B26" s="4212">
        <f t="shared" si="0"/>
        <v>4</v>
      </c>
      <c r="C26" s="4223"/>
      <c r="D26" s="4267"/>
      <c r="E26" s="4264"/>
      <c r="F26" s="4267"/>
      <c r="G26" s="4969"/>
      <c r="H26" s="4264"/>
      <c r="I26" s="4267"/>
      <c r="J26" s="4209"/>
      <c r="K26" s="4198">
        <f t="shared" si="1"/>
        <v>4</v>
      </c>
      <c r="L26" s="4194"/>
    </row>
    <row r="27" spans="1:12" ht="12.4" customHeight="1">
      <c r="A27" s="4194"/>
      <c r="B27" s="4212">
        <f t="shared" si="0"/>
        <v>5</v>
      </c>
      <c r="C27" s="4223"/>
      <c r="D27" s="4267"/>
      <c r="E27" s="4264"/>
      <c r="F27" s="4267"/>
      <c r="G27" s="4969"/>
      <c r="H27" s="4264"/>
      <c r="I27" s="4267"/>
      <c r="J27" s="4209"/>
      <c r="K27" s="4198">
        <f t="shared" si="1"/>
        <v>5</v>
      </c>
      <c r="L27" s="4194"/>
    </row>
    <row r="28" spans="1:12" ht="12.4" customHeight="1">
      <c r="A28" s="4194"/>
      <c r="B28" s="4212">
        <f t="shared" si="0"/>
        <v>6</v>
      </c>
      <c r="C28" s="4223"/>
      <c r="D28" s="4267"/>
      <c r="E28" s="4264"/>
      <c r="F28" s="4267"/>
      <c r="G28" s="4969"/>
      <c r="H28" s="4264"/>
      <c r="I28" s="4267"/>
      <c r="J28" s="4209"/>
      <c r="K28" s="4198">
        <f t="shared" si="1"/>
        <v>6</v>
      </c>
      <c r="L28" s="4194"/>
    </row>
    <row r="29" spans="1:12" ht="12.4" customHeight="1">
      <c r="A29" s="4194"/>
      <c r="B29" s="4212">
        <f t="shared" si="0"/>
        <v>7</v>
      </c>
      <c r="C29" s="4223"/>
      <c r="D29" s="4267"/>
      <c r="E29" s="4264"/>
      <c r="F29" s="4970" t="s">
        <v>621</v>
      </c>
      <c r="G29" s="4969"/>
      <c r="H29" s="4264"/>
      <c r="I29" s="4267"/>
      <c r="J29" s="4209"/>
      <c r="K29" s="4198">
        <f t="shared" si="1"/>
        <v>7</v>
      </c>
      <c r="L29" s="4194"/>
    </row>
    <row r="30" spans="1:12" ht="12.4" customHeight="1">
      <c r="A30" s="4194"/>
      <c r="B30" s="4212">
        <f t="shared" si="0"/>
        <v>8</v>
      </c>
      <c r="C30" s="4223"/>
      <c r="D30" s="4267"/>
      <c r="E30" s="4264"/>
      <c r="F30" s="4267"/>
      <c r="G30" s="4969"/>
      <c r="H30" s="4264"/>
      <c r="I30" s="4267"/>
      <c r="J30" s="4209"/>
      <c r="K30" s="4198">
        <f t="shared" si="1"/>
        <v>8</v>
      </c>
      <c r="L30" s="4194"/>
    </row>
    <row r="31" spans="1:12" ht="12.4" customHeight="1">
      <c r="A31" s="4194"/>
      <c r="B31" s="4212">
        <f t="shared" si="0"/>
        <v>9</v>
      </c>
      <c r="C31" s="4223"/>
      <c r="D31" s="4267"/>
      <c r="E31" s="4264"/>
      <c r="F31" s="4267"/>
      <c r="G31" s="4969"/>
      <c r="H31" s="4264"/>
      <c r="I31" s="4267"/>
      <c r="J31" s="4209"/>
      <c r="K31" s="4198">
        <f t="shared" si="1"/>
        <v>9</v>
      </c>
      <c r="L31" s="4194"/>
    </row>
    <row r="32" spans="1:12" ht="12.4" customHeight="1">
      <c r="A32" s="4194"/>
      <c r="B32" s="4212">
        <f t="shared" si="0"/>
        <v>10</v>
      </c>
      <c r="C32" s="4223"/>
      <c r="D32" s="4267"/>
      <c r="E32" s="4264"/>
      <c r="F32" s="4267"/>
      <c r="G32" s="4969"/>
      <c r="H32" s="4264"/>
      <c r="I32" s="4267"/>
      <c r="J32" s="4209"/>
      <c r="K32" s="4198">
        <f t="shared" si="1"/>
        <v>10</v>
      </c>
      <c r="L32" s="4194"/>
    </row>
    <row r="33" spans="1:14" ht="12.4" customHeight="1">
      <c r="A33" s="4194"/>
      <c r="B33" s="4212">
        <f t="shared" si="0"/>
        <v>11</v>
      </c>
      <c r="C33" s="4223"/>
      <c r="D33" s="4267"/>
      <c r="E33" s="4264"/>
      <c r="F33" s="4267"/>
      <c r="G33" s="4969"/>
      <c r="H33" s="4264"/>
      <c r="I33" s="4267"/>
      <c r="J33" s="4209"/>
      <c r="K33" s="4198">
        <f t="shared" si="1"/>
        <v>11</v>
      </c>
      <c r="L33" s="4194"/>
    </row>
    <row r="34" spans="1:14" ht="12.4" customHeight="1">
      <c r="A34" s="4194"/>
      <c r="B34" s="4212">
        <f t="shared" si="0"/>
        <v>12</v>
      </c>
      <c r="C34" s="4223"/>
      <c r="D34" s="4267"/>
      <c r="E34" s="4264"/>
      <c r="F34" s="4267"/>
      <c r="G34" s="4969"/>
      <c r="H34" s="4264"/>
      <c r="I34" s="4267"/>
      <c r="J34" s="4209"/>
      <c r="K34" s="4198">
        <f t="shared" si="1"/>
        <v>12</v>
      </c>
      <c r="L34" s="4194"/>
    </row>
    <row r="35" spans="1:14" ht="12.4" customHeight="1">
      <c r="A35" s="4194"/>
      <c r="B35" s="4212">
        <f t="shared" si="0"/>
        <v>13</v>
      </c>
      <c r="C35" s="4223"/>
      <c r="D35" s="4267"/>
      <c r="E35" s="4264"/>
      <c r="F35" s="4267"/>
      <c r="G35" s="4969"/>
      <c r="H35" s="4264"/>
      <c r="I35" s="4267"/>
      <c r="J35" s="4209"/>
      <c r="K35" s="4198">
        <f t="shared" si="1"/>
        <v>13</v>
      </c>
      <c r="L35" s="4194"/>
    </row>
    <row r="36" spans="1:14" ht="12.4" customHeight="1">
      <c r="A36" s="4194"/>
      <c r="B36" s="4212">
        <f t="shared" si="0"/>
        <v>14</v>
      </c>
      <c r="C36" s="4223"/>
      <c r="D36" s="4267"/>
      <c r="E36" s="4264"/>
      <c r="F36" s="4267"/>
      <c r="G36" s="4969"/>
      <c r="H36" s="4264"/>
      <c r="I36" s="4267"/>
      <c r="J36" s="4209"/>
      <c r="K36" s="4198">
        <f t="shared" si="1"/>
        <v>14</v>
      </c>
      <c r="L36" s="4194"/>
    </row>
    <row r="37" spans="1:14" ht="12.4" customHeight="1">
      <c r="A37" s="4194"/>
      <c r="B37" s="4212">
        <f t="shared" si="0"/>
        <v>15</v>
      </c>
      <c r="C37" s="4223"/>
      <c r="D37" s="4267"/>
      <c r="E37" s="4264"/>
      <c r="F37" s="4267"/>
      <c r="G37" s="4969"/>
      <c r="H37" s="4264"/>
      <c r="I37" s="4267"/>
      <c r="J37" s="4209"/>
      <c r="K37" s="4198">
        <f t="shared" si="1"/>
        <v>15</v>
      </c>
      <c r="L37" s="4194"/>
    </row>
    <row r="38" spans="1:14" ht="12.4" customHeight="1">
      <c r="A38" s="4194"/>
      <c r="B38" s="4212">
        <f t="shared" si="0"/>
        <v>16</v>
      </c>
      <c r="C38" s="4223"/>
      <c r="D38" s="4267"/>
      <c r="E38" s="4264"/>
      <c r="F38" s="4267"/>
      <c r="G38" s="4969"/>
      <c r="H38" s="4264"/>
      <c r="I38" s="4267"/>
      <c r="J38" s="4209"/>
      <c r="K38" s="4198">
        <f t="shared" si="1"/>
        <v>16</v>
      </c>
      <c r="L38" s="4194"/>
    </row>
    <row r="39" spans="1:14" ht="12.4" customHeight="1">
      <c r="A39" s="4194"/>
      <c r="B39" s="4212">
        <f t="shared" si="0"/>
        <v>17</v>
      </c>
      <c r="C39" s="4223"/>
      <c r="D39" s="4267"/>
      <c r="E39" s="4264"/>
      <c r="F39" s="4267"/>
      <c r="G39" s="4969"/>
      <c r="H39" s="4264"/>
      <c r="I39" s="4267"/>
      <c r="J39" s="4209"/>
      <c r="K39" s="4198">
        <f t="shared" si="1"/>
        <v>17</v>
      </c>
      <c r="L39" s="4279"/>
    </row>
    <row r="40" spans="1:14" ht="12.4" customHeight="1">
      <c r="A40" s="4194"/>
      <c r="B40" s="4212">
        <f t="shared" si="0"/>
        <v>18</v>
      </c>
      <c r="C40" s="4223"/>
      <c r="D40" s="4267"/>
      <c r="E40" s="4264"/>
      <c r="F40" s="4267"/>
      <c r="G40" s="4969"/>
      <c r="H40" s="4264"/>
      <c r="I40" s="4267"/>
      <c r="J40" s="4209"/>
      <c r="K40" s="4198">
        <f t="shared" si="1"/>
        <v>18</v>
      </c>
      <c r="L40" s="4194"/>
    </row>
    <row r="41" spans="1:14" ht="12.4" customHeight="1">
      <c r="A41" s="4194"/>
      <c r="B41" s="4212">
        <f t="shared" si="0"/>
        <v>19</v>
      </c>
      <c r="C41" s="4223"/>
      <c r="D41" s="4267"/>
      <c r="E41" s="4264"/>
      <c r="F41" s="4267"/>
      <c r="G41" s="4969"/>
      <c r="H41" s="4264"/>
      <c r="I41" s="4267"/>
      <c r="J41" s="4209"/>
      <c r="K41" s="4198">
        <f t="shared" si="1"/>
        <v>19</v>
      </c>
      <c r="L41" s="4194"/>
    </row>
    <row r="42" spans="1:14" ht="13" customHeight="1">
      <c r="A42" s="4194"/>
      <c r="B42" s="4212">
        <v>20</v>
      </c>
      <c r="C42" s="4209" t="s">
        <v>3414</v>
      </c>
      <c r="D42" s="4267"/>
      <c r="E42" s="4968"/>
      <c r="F42" s="4192"/>
      <c r="G42" s="4969"/>
      <c r="H42" s="4968"/>
      <c r="I42" s="4192"/>
      <c r="J42" s="4209"/>
      <c r="K42" s="4198">
        <v>20</v>
      </c>
      <c r="L42" s="4194"/>
    </row>
    <row r="43" spans="1:14">
      <c r="A43" s="4194"/>
      <c r="B43" s="4212">
        <v>21</v>
      </c>
      <c r="C43" s="4971" t="s">
        <v>3415</v>
      </c>
      <c r="D43" s="4192"/>
      <c r="E43" s="4192"/>
      <c r="F43" s="4192"/>
      <c r="G43" s="4192"/>
      <c r="H43" s="4192"/>
      <c r="I43" s="4192"/>
      <c r="J43" s="4972"/>
      <c r="K43" s="4973">
        <v>21</v>
      </c>
      <c r="L43" s="4974"/>
      <c r="M43" s="4955"/>
      <c r="N43" s="4955"/>
    </row>
    <row r="44" spans="1:14">
      <c r="A44" s="4194"/>
      <c r="B44" s="4212">
        <v>22</v>
      </c>
      <c r="C44" s="4894" t="s">
        <v>3416</v>
      </c>
      <c r="D44" s="4192"/>
      <c r="E44" s="4192"/>
      <c r="F44" s="4192"/>
      <c r="G44" s="4192"/>
      <c r="H44" s="4192"/>
      <c r="I44" s="4192"/>
      <c r="J44" s="4232"/>
      <c r="K44" s="4975">
        <v>22</v>
      </c>
      <c r="L44" s="4974"/>
      <c r="M44" s="4955"/>
      <c r="N44" s="4955"/>
    </row>
    <row r="45" spans="1:14" ht="11.15" customHeight="1">
      <c r="A45" s="4194"/>
      <c r="B45" s="4199"/>
      <c r="C45" s="4201"/>
      <c r="D45" s="4201"/>
      <c r="E45" s="4201"/>
      <c r="F45" s="4201"/>
      <c r="G45" s="4201"/>
      <c r="H45" s="4201"/>
      <c r="I45" s="4201"/>
      <c r="J45" s="4201"/>
      <c r="K45" s="4203"/>
      <c r="L45" s="4976">
        <v>87</v>
      </c>
    </row>
    <row r="46" spans="1:14" ht="11.15" customHeight="1">
      <c r="A46" s="4194"/>
      <c r="B46" s="4199"/>
      <c r="C46" s="4201"/>
      <c r="D46" s="4201"/>
      <c r="E46" s="4201"/>
      <c r="F46" s="4201"/>
      <c r="G46" s="4201"/>
      <c r="H46" s="4201"/>
      <c r="I46" s="4201"/>
      <c r="J46" s="4201"/>
      <c r="K46" s="4203"/>
      <c r="L46" s="4976"/>
    </row>
    <row r="47" spans="1:14" ht="11.15" customHeight="1">
      <c r="A47" s="4194"/>
      <c r="B47" s="4208"/>
      <c r="C47" s="4191"/>
      <c r="D47" s="4191"/>
      <c r="E47" s="4191"/>
      <c r="F47" s="4191"/>
      <c r="G47" s="4191"/>
      <c r="H47" s="4191"/>
      <c r="I47" s="4191"/>
      <c r="J47" s="4191"/>
      <c r="K47" s="4211"/>
      <c r="L47" s="4976"/>
    </row>
  </sheetData>
  <mergeCells count="4">
    <mergeCell ref="B3:K3"/>
    <mergeCell ref="L3:L18"/>
    <mergeCell ref="B4:K4"/>
    <mergeCell ref="L45:L47"/>
  </mergeCells>
  <printOptions horizontalCentered="1"/>
  <pageMargins left="0.1" right="0.25" top="0.5" bottom="0.25" header="0" footer="0"/>
  <pageSetup scale="96" orientation="landscape" horizontalDpi="4294967292" verticalDpi="4294967292" r:id="rId1"/>
  <headerFooter alignWithMargins="0"/>
  <drawing r:id="rId2"/>
</worksheet>
</file>

<file path=xl/worksheets/sheet94.xml><?xml version="1.0" encoding="utf-8"?>
<worksheet xmlns="http://schemas.openxmlformats.org/spreadsheetml/2006/main" xmlns:r="http://schemas.openxmlformats.org/officeDocument/2006/relationships">
  <sheetPr>
    <tabColor rgb="FF92D050"/>
    <pageSetUpPr fitToPage="1"/>
  </sheetPr>
  <dimension ref="A2:P46"/>
  <sheetViews>
    <sheetView showGridLines="0" zoomScale="120" zoomScaleNormal="120" workbookViewId="0"/>
  </sheetViews>
  <sheetFormatPr defaultColWidth="10.7265625" defaultRowHeight="13"/>
  <cols>
    <col min="1" max="1" width="4.7265625" style="4243" customWidth="1"/>
    <col min="2" max="2" width="5.54296875" style="4243" customWidth="1"/>
    <col min="3" max="3" width="27.1796875" style="4243" customWidth="1"/>
    <col min="4" max="7" width="12.7265625" style="4243" customWidth="1"/>
    <col min="8" max="8" width="12.81640625" style="4243" customWidth="1"/>
    <col min="9" max="9" width="12.7265625" style="4243" customWidth="1"/>
    <col min="10" max="10" width="18.453125" style="4243" customWidth="1"/>
    <col min="11" max="11" width="5.7265625" style="4243" customWidth="1"/>
    <col min="12" max="12" width="4.7265625" style="4277" customWidth="1"/>
    <col min="13" max="16384" width="10.7265625" style="4243"/>
  </cols>
  <sheetData>
    <row r="2" spans="1:12" ht="13.5">
      <c r="A2" s="4883"/>
      <c r="B2" s="4977" t="s">
        <v>3417</v>
      </c>
      <c r="C2" s="4978"/>
      <c r="D2" s="4978"/>
      <c r="E2" s="4978"/>
      <c r="F2" s="4978"/>
      <c r="G2" s="4978"/>
      <c r="H2" s="4978"/>
      <c r="I2" s="4979"/>
      <c r="J2" s="4979"/>
      <c r="K2" s="4980"/>
      <c r="L2" s="4918">
        <v>88</v>
      </c>
    </row>
    <row r="3" spans="1:12" ht="4.5" customHeight="1">
      <c r="A3" s="4883"/>
      <c r="B3" s="4981"/>
      <c r="C3" s="4982"/>
      <c r="D3" s="4982"/>
      <c r="E3" s="4982"/>
      <c r="F3" s="4982"/>
      <c r="G3" s="4982"/>
      <c r="H3" s="4982"/>
      <c r="I3" s="4982"/>
      <c r="J3" s="4982"/>
      <c r="K3" s="4983"/>
      <c r="L3" s="4236"/>
    </row>
    <row r="4" spans="1:12">
      <c r="A4" s="4883"/>
      <c r="B4" s="4984" t="s">
        <v>3418</v>
      </c>
      <c r="C4" s="4982"/>
      <c r="D4" s="4982"/>
      <c r="E4" s="4982"/>
      <c r="F4" s="4982"/>
      <c r="G4" s="4982"/>
      <c r="H4" s="4982"/>
      <c r="I4" s="4982"/>
      <c r="J4" s="4982"/>
      <c r="K4" s="4983"/>
      <c r="L4" s="4985"/>
    </row>
    <row r="5" spans="1:12">
      <c r="A5" s="4883"/>
      <c r="B5" s="4984" t="s">
        <v>3419</v>
      </c>
      <c r="C5" s="4982"/>
      <c r="D5" s="4982"/>
      <c r="E5" s="4982"/>
      <c r="F5" s="4982"/>
      <c r="G5" s="4982"/>
      <c r="H5" s="4982"/>
      <c r="I5" s="4982"/>
      <c r="J5" s="4982"/>
      <c r="K5" s="4983"/>
      <c r="L5" s="4236"/>
    </row>
    <row r="6" spans="1:12">
      <c r="A6" s="4883"/>
      <c r="B6" s="4984" t="s">
        <v>3420</v>
      </c>
      <c r="C6" s="4982"/>
      <c r="D6" s="4982"/>
      <c r="E6" s="4982"/>
      <c r="F6" s="4982"/>
      <c r="G6" s="4982"/>
      <c r="H6" s="4982"/>
      <c r="I6" s="4982"/>
      <c r="J6" s="4982"/>
      <c r="K6" s="4983"/>
      <c r="L6" s="4985"/>
    </row>
    <row r="7" spans="1:12">
      <c r="A7" s="4883"/>
      <c r="B7" s="4984" t="s">
        <v>3421</v>
      </c>
      <c r="C7" s="4982"/>
      <c r="D7" s="4982"/>
      <c r="E7" s="4982"/>
      <c r="F7" s="4982"/>
      <c r="G7" s="4982"/>
      <c r="H7" s="4982"/>
      <c r="I7" s="4982"/>
      <c r="J7" s="4982"/>
      <c r="K7" s="4983"/>
      <c r="L7" s="4236"/>
    </row>
    <row r="8" spans="1:12">
      <c r="A8" s="4883"/>
      <c r="B8" s="4984" t="s">
        <v>3422</v>
      </c>
      <c r="C8" s="4982"/>
      <c r="D8" s="4982"/>
      <c r="E8" s="4982"/>
      <c r="F8" s="4982"/>
      <c r="G8" s="4982"/>
      <c r="H8" s="4982"/>
      <c r="I8" s="4982"/>
      <c r="J8" s="4982"/>
      <c r="K8" s="4983"/>
      <c r="L8" s="4236"/>
    </row>
    <row r="9" spans="1:12" ht="13.5" thickBot="1">
      <c r="A9" s="4883"/>
      <c r="B9" s="4986"/>
      <c r="C9" s="4987"/>
      <c r="D9" s="4987"/>
      <c r="E9" s="4987"/>
      <c r="F9" s="4987"/>
      <c r="G9" s="4987"/>
      <c r="H9" s="4987"/>
      <c r="I9" s="4987"/>
      <c r="J9" s="4987"/>
      <c r="K9" s="4988"/>
      <c r="L9" s="4236"/>
    </row>
    <row r="10" spans="1:12" ht="13.5" thickTop="1">
      <c r="A10" s="4883"/>
      <c r="B10" s="4199"/>
      <c r="C10" s="4200"/>
      <c r="D10" s="4989" t="s">
        <v>3423</v>
      </c>
      <c r="E10" s="4989"/>
      <c r="F10" s="4989"/>
      <c r="G10" s="4989"/>
      <c r="H10" s="4990" t="s">
        <v>982</v>
      </c>
      <c r="I10" s="4991"/>
      <c r="J10" s="4201"/>
      <c r="K10" s="4200"/>
      <c r="L10" s="4236"/>
    </row>
    <row r="11" spans="1:12">
      <c r="A11" s="4883"/>
      <c r="B11" s="4206" t="s">
        <v>704</v>
      </c>
      <c r="C11" s="4200"/>
      <c r="D11" s="4989" t="s">
        <v>3424</v>
      </c>
      <c r="E11" s="4991"/>
      <c r="F11" s="4989" t="s">
        <v>3425</v>
      </c>
      <c r="G11" s="4989"/>
      <c r="H11" s="4921" t="s">
        <v>3426</v>
      </c>
      <c r="I11" s="4920" t="s">
        <v>3427</v>
      </c>
      <c r="J11" s="4899" t="s">
        <v>3428</v>
      </c>
      <c r="K11" s="4204" t="s">
        <v>704</v>
      </c>
      <c r="L11" s="4236"/>
    </row>
    <row r="12" spans="1:12">
      <c r="A12" s="4883"/>
      <c r="B12" s="4206" t="s">
        <v>750</v>
      </c>
      <c r="C12" s="4920" t="s">
        <v>3429</v>
      </c>
      <c r="D12" s="4992" t="s">
        <v>3430</v>
      </c>
      <c r="E12" s="4992" t="s">
        <v>3431</v>
      </c>
      <c r="F12" s="4993" t="s">
        <v>3430</v>
      </c>
      <c r="G12" s="4899" t="s">
        <v>3431</v>
      </c>
      <c r="H12" s="4921" t="s">
        <v>3432</v>
      </c>
      <c r="I12" s="4920" t="s">
        <v>3432</v>
      </c>
      <c r="J12" s="4899" t="s">
        <v>3433</v>
      </c>
      <c r="K12" s="4204" t="s">
        <v>750</v>
      </c>
      <c r="L12" s="4236"/>
    </row>
    <row r="13" spans="1:12">
      <c r="A13" s="4883"/>
      <c r="B13" s="4199"/>
      <c r="C13" s="4200"/>
      <c r="D13" s="4203"/>
      <c r="E13" s="4203"/>
      <c r="F13" s="4203"/>
      <c r="G13" s="4201"/>
      <c r="H13" s="4199"/>
      <c r="I13" s="4200"/>
      <c r="J13" s="4201"/>
      <c r="K13" s="4200"/>
      <c r="L13" s="4236"/>
    </row>
    <row r="14" spans="1:12">
      <c r="A14" s="4883"/>
      <c r="B14" s="4208"/>
      <c r="C14" s="4223" t="s">
        <v>756</v>
      </c>
      <c r="D14" s="4901" t="s">
        <v>757</v>
      </c>
      <c r="E14" s="4901" t="s">
        <v>640</v>
      </c>
      <c r="F14" s="4901" t="s">
        <v>641</v>
      </c>
      <c r="G14" s="4900" t="s">
        <v>642</v>
      </c>
      <c r="H14" s="4967" t="s">
        <v>643</v>
      </c>
      <c r="I14" s="4223" t="s">
        <v>644</v>
      </c>
      <c r="J14" s="4900" t="s">
        <v>645</v>
      </c>
      <c r="K14" s="4209"/>
      <c r="L14" s="4236"/>
    </row>
    <row r="15" spans="1:12" ht="13.15" customHeight="1">
      <c r="A15" s="4883"/>
      <c r="B15" s="4967">
        <v>1</v>
      </c>
      <c r="C15" s="4209" t="s">
        <v>3352</v>
      </c>
      <c r="D15" s="4994">
        <v>82.5</v>
      </c>
      <c r="E15" s="4994">
        <v>0</v>
      </c>
      <c r="F15" s="4994">
        <v>67.08</v>
      </c>
      <c r="G15" s="4994">
        <v>0</v>
      </c>
      <c r="H15" s="4995">
        <f>+D15+F15</f>
        <v>149.57999999999998</v>
      </c>
      <c r="I15" s="4994">
        <f>+E15+G15</f>
        <v>0</v>
      </c>
      <c r="J15" s="4996">
        <f t="shared" ref="J15:J20" si="0">SUM(I15)/SUM(H15+I15)</f>
        <v>0</v>
      </c>
      <c r="K15" s="4223">
        <v>1</v>
      </c>
      <c r="L15" s="4997"/>
    </row>
    <row r="16" spans="1:12" ht="13.15" customHeight="1">
      <c r="A16" s="4883"/>
      <c r="B16" s="4967">
        <f>B15+1</f>
        <v>2</v>
      </c>
      <c r="C16" s="4209" t="s">
        <v>3353</v>
      </c>
      <c r="D16" s="4994">
        <v>50.85</v>
      </c>
      <c r="E16" s="4994">
        <v>0</v>
      </c>
      <c r="F16" s="4994">
        <v>48.28</v>
      </c>
      <c r="G16" s="4994">
        <v>0</v>
      </c>
      <c r="H16" s="4995">
        <f t="shared" ref="H16:I20" si="1">+D16+F16</f>
        <v>99.13</v>
      </c>
      <c r="I16" s="4994">
        <f t="shared" si="1"/>
        <v>0</v>
      </c>
      <c r="J16" s="4996">
        <f t="shared" si="0"/>
        <v>0</v>
      </c>
      <c r="K16" s="4223">
        <f>K15+1</f>
        <v>2</v>
      </c>
      <c r="L16" s="4236"/>
    </row>
    <row r="17" spans="1:16" ht="13.15" customHeight="1">
      <c r="A17" s="4883"/>
      <c r="B17" s="4967">
        <f>B16+1</f>
        <v>3</v>
      </c>
      <c r="C17" s="4209" t="s">
        <v>3354</v>
      </c>
      <c r="D17" s="4994">
        <v>4.3899999999999997</v>
      </c>
      <c r="E17" s="4994">
        <v>0</v>
      </c>
      <c r="F17" s="4994">
        <v>16.059999999999999</v>
      </c>
      <c r="G17" s="4994">
        <v>0</v>
      </c>
      <c r="H17" s="4995">
        <f t="shared" si="1"/>
        <v>20.45</v>
      </c>
      <c r="I17" s="4994">
        <f t="shared" si="1"/>
        <v>0</v>
      </c>
      <c r="J17" s="4996">
        <f t="shared" si="0"/>
        <v>0</v>
      </c>
      <c r="K17" s="4223">
        <f>K16+1</f>
        <v>3</v>
      </c>
      <c r="L17" s="4236"/>
    </row>
    <row r="18" spans="1:16" ht="13.15" customHeight="1">
      <c r="A18" s="4883"/>
      <c r="B18" s="4967">
        <f>B17+1</f>
        <v>4</v>
      </c>
      <c r="C18" s="4209" t="s">
        <v>3355</v>
      </c>
      <c r="D18" s="4994">
        <v>4.16</v>
      </c>
      <c r="E18" s="4994">
        <v>0</v>
      </c>
      <c r="F18" s="4994">
        <v>0</v>
      </c>
      <c r="G18" s="4994">
        <v>0</v>
      </c>
      <c r="H18" s="4995">
        <f t="shared" si="1"/>
        <v>4.16</v>
      </c>
      <c r="I18" s="4994">
        <f t="shared" si="1"/>
        <v>0</v>
      </c>
      <c r="J18" s="4996">
        <v>0</v>
      </c>
      <c r="K18" s="4223">
        <f>K17+1</f>
        <v>4</v>
      </c>
      <c r="L18" s="4236"/>
    </row>
    <row r="19" spans="1:16" ht="13.15" customHeight="1">
      <c r="A19" s="4883"/>
      <c r="B19" s="4967">
        <f>B18+1</f>
        <v>5</v>
      </c>
      <c r="C19" s="4209" t="s">
        <v>3356</v>
      </c>
      <c r="D19" s="4994">
        <v>0</v>
      </c>
      <c r="E19" s="4994">
        <v>0</v>
      </c>
      <c r="F19" s="4994">
        <v>76.86</v>
      </c>
      <c r="G19" s="4994">
        <v>0</v>
      </c>
      <c r="H19" s="4995">
        <f t="shared" si="1"/>
        <v>76.86</v>
      </c>
      <c r="I19" s="4994">
        <f t="shared" si="1"/>
        <v>0</v>
      </c>
      <c r="J19" s="4996">
        <f t="shared" si="0"/>
        <v>0</v>
      </c>
      <c r="K19" s="4223">
        <f>K18+1</f>
        <v>5</v>
      </c>
      <c r="L19" s="4236"/>
    </row>
    <row r="20" spans="1:16" ht="13.9" customHeight="1">
      <c r="A20" s="4883"/>
      <c r="B20" s="4967">
        <v>6</v>
      </c>
      <c r="C20" s="4209" t="s">
        <v>3382</v>
      </c>
      <c r="D20" s="4931">
        <f t="shared" ref="D20:F20" si="2">SUM(D15:D19)</f>
        <v>141.89999999999998</v>
      </c>
      <c r="E20" s="4931">
        <f t="shared" si="2"/>
        <v>0</v>
      </c>
      <c r="F20" s="4931">
        <f t="shared" si="2"/>
        <v>208.27999999999997</v>
      </c>
      <c r="G20" s="4931">
        <f>SUM(G15:G19)</f>
        <v>0</v>
      </c>
      <c r="H20" s="4995">
        <f t="shared" si="1"/>
        <v>350.17999999999995</v>
      </c>
      <c r="I20" s="4994">
        <f t="shared" si="1"/>
        <v>0</v>
      </c>
      <c r="J20" s="4996">
        <f t="shared" si="0"/>
        <v>0</v>
      </c>
      <c r="K20" s="4223">
        <v>6</v>
      </c>
      <c r="L20" s="4236"/>
    </row>
    <row r="21" spans="1:16" ht="13.15" customHeight="1">
      <c r="A21" s="4883"/>
      <c r="B21" s="4967">
        <v>7</v>
      </c>
      <c r="C21" s="4209" t="s">
        <v>3357</v>
      </c>
      <c r="D21" s="4931">
        <v>0</v>
      </c>
      <c r="E21" s="4931">
        <v>0</v>
      </c>
      <c r="F21" s="4931">
        <v>0</v>
      </c>
      <c r="G21" s="4933">
        <v>0</v>
      </c>
      <c r="H21" s="4995">
        <v>0</v>
      </c>
      <c r="I21" s="4932">
        <v>0</v>
      </c>
      <c r="J21" s="4996">
        <v>0</v>
      </c>
      <c r="K21" s="4223">
        <v>7</v>
      </c>
      <c r="L21" s="4236"/>
    </row>
    <row r="22" spans="1:16" ht="13.15" customHeight="1">
      <c r="A22" s="4883"/>
      <c r="B22" s="4967">
        <v>8</v>
      </c>
      <c r="C22" s="4209" t="s">
        <v>3434</v>
      </c>
      <c r="D22" s="4998"/>
      <c r="E22" s="4998"/>
      <c r="F22" s="4998"/>
      <c r="G22" s="4265"/>
      <c r="H22" s="4999"/>
      <c r="I22" s="4264"/>
      <c r="J22" s="4191"/>
      <c r="K22" s="4223">
        <v>8</v>
      </c>
      <c r="L22" s="4236"/>
    </row>
    <row r="23" spans="1:16" ht="13.15" customHeight="1">
      <c r="A23" s="4883"/>
      <c r="B23" s="4223">
        <v>9</v>
      </c>
      <c r="C23" s="5000" t="s">
        <v>3435</v>
      </c>
      <c r="D23" s="5001"/>
      <c r="E23" s="5001"/>
      <c r="F23" s="5001"/>
      <c r="G23" s="5001"/>
      <c r="H23" s="5001"/>
      <c r="I23" s="5001"/>
      <c r="J23" s="5001"/>
      <c r="K23" s="5002">
        <v>9</v>
      </c>
      <c r="L23" s="5003"/>
      <c r="M23" s="5004"/>
      <c r="N23" s="5004"/>
      <c r="O23" s="5004"/>
      <c r="P23" s="5004"/>
    </row>
    <row r="24" spans="1:16">
      <c r="A24" s="4883"/>
      <c r="B24" s="4199"/>
      <c r="C24" s="4201"/>
      <c r="D24" s="4201"/>
      <c r="E24" s="4201"/>
      <c r="F24" s="4201"/>
      <c r="G24" s="4201"/>
      <c r="H24" s="4201"/>
      <c r="I24" s="4201"/>
      <c r="J24" s="4201"/>
      <c r="K24" s="4203"/>
      <c r="L24" s="4236"/>
    </row>
    <row r="25" spans="1:16">
      <c r="A25" s="4883"/>
      <c r="B25" s="4199"/>
      <c r="C25" s="4201"/>
      <c r="D25" s="4201"/>
      <c r="E25" s="4201"/>
      <c r="F25" s="4201"/>
      <c r="G25" s="4201"/>
      <c r="H25" s="4201"/>
      <c r="I25" s="4201"/>
      <c r="J25" s="4201"/>
      <c r="K25" s="4203"/>
      <c r="L25" s="4236"/>
    </row>
    <row r="26" spans="1:16">
      <c r="A26" s="4883"/>
      <c r="B26" s="4199"/>
      <c r="C26" s="4201"/>
      <c r="D26" s="4201"/>
      <c r="E26" s="4201"/>
      <c r="F26" s="4201"/>
      <c r="G26" s="4201"/>
      <c r="H26" s="4201"/>
      <c r="I26" s="4201"/>
      <c r="J26" s="4201"/>
      <c r="K26" s="4203"/>
      <c r="L26" s="4236"/>
    </row>
    <row r="27" spans="1:16">
      <c r="A27" s="4883"/>
      <c r="B27" s="4199"/>
      <c r="C27" s="4201"/>
      <c r="D27" s="4201"/>
      <c r="E27" s="4201"/>
      <c r="F27" s="4201"/>
      <c r="G27" s="4201"/>
      <c r="H27" s="4201"/>
      <c r="I27" s="4201"/>
      <c r="J27" s="4201"/>
      <c r="K27" s="4203"/>
      <c r="L27" s="4236"/>
    </row>
    <row r="28" spans="1:16">
      <c r="A28" s="4883"/>
      <c r="B28" s="4199"/>
      <c r="C28" s="4201"/>
      <c r="D28" s="4201"/>
      <c r="E28" s="4201"/>
      <c r="F28" s="4201"/>
      <c r="G28" s="4201"/>
      <c r="H28" s="4201"/>
      <c r="I28" s="4201"/>
      <c r="J28" s="4201"/>
      <c r="K28" s="4203"/>
      <c r="L28" s="4236"/>
    </row>
    <row r="29" spans="1:16">
      <c r="A29" s="4883"/>
      <c r="B29" s="4199"/>
      <c r="C29" s="4201"/>
      <c r="D29" s="4201"/>
      <c r="E29" s="4201"/>
      <c r="F29" s="4201"/>
      <c r="G29" s="4201"/>
      <c r="H29" s="4201"/>
      <c r="I29" s="4201"/>
      <c r="J29" s="4201"/>
      <c r="K29" s="4203"/>
      <c r="L29" s="4236"/>
    </row>
    <row r="30" spans="1:16" ht="9" customHeight="1">
      <c r="A30" s="4883"/>
      <c r="B30" s="4199"/>
      <c r="C30" s="4201"/>
      <c r="D30" s="4201"/>
      <c r="E30" s="4201"/>
      <c r="F30" s="4201"/>
      <c r="G30" s="4201"/>
      <c r="H30" s="4201"/>
      <c r="I30" s="4201"/>
      <c r="J30" s="4201"/>
      <c r="K30" s="4203"/>
      <c r="L30" s="4959" t="s">
        <v>2894</v>
      </c>
    </row>
    <row r="31" spans="1:16" ht="11.15" customHeight="1">
      <c r="A31" s="4883"/>
      <c r="B31" s="4199"/>
      <c r="C31" s="4201"/>
      <c r="D31" s="4201"/>
      <c r="E31" s="4201"/>
      <c r="F31" s="4201"/>
      <c r="G31" s="4201"/>
      <c r="H31" s="4201"/>
      <c r="I31" s="4201"/>
      <c r="J31" s="4201"/>
      <c r="K31" s="4203"/>
      <c r="L31" s="4959"/>
    </row>
    <row r="32" spans="1:16" ht="11.15" customHeight="1">
      <c r="A32" s="4883"/>
      <c r="B32" s="4199"/>
      <c r="C32" s="4201"/>
      <c r="D32" s="4201"/>
      <c r="E32" s="4201"/>
      <c r="F32" s="4201"/>
      <c r="G32" s="4201"/>
      <c r="H32" s="4201"/>
      <c r="I32" s="4201"/>
      <c r="J32" s="4201"/>
      <c r="K32" s="4203"/>
      <c r="L32" s="4959"/>
    </row>
    <row r="33" spans="1:12" ht="11.15" customHeight="1">
      <c r="A33" s="4883"/>
      <c r="B33" s="4199"/>
      <c r="C33" s="4201"/>
      <c r="D33" s="4201"/>
      <c r="E33" s="4201"/>
      <c r="F33" s="4201"/>
      <c r="G33" s="4201"/>
      <c r="H33" s="4201"/>
      <c r="I33" s="4201"/>
      <c r="J33" s="4201"/>
      <c r="K33" s="4203"/>
      <c r="L33" s="4959"/>
    </row>
    <row r="34" spans="1:12" ht="11.15" customHeight="1">
      <c r="A34" s="4883"/>
      <c r="B34" s="4199"/>
      <c r="C34" s="4201"/>
      <c r="D34" s="4201"/>
      <c r="E34" s="4201"/>
      <c r="F34" s="4201"/>
      <c r="G34" s="4201"/>
      <c r="H34" s="4201"/>
      <c r="I34" s="4201"/>
      <c r="J34" s="4201"/>
      <c r="K34" s="4203"/>
      <c r="L34" s="4959"/>
    </row>
    <row r="35" spans="1:12" ht="11.15" customHeight="1">
      <c r="A35" s="4883"/>
      <c r="B35" s="4199"/>
      <c r="C35" s="4201"/>
      <c r="D35" s="4201"/>
      <c r="E35" s="4201"/>
      <c r="F35" s="4201"/>
      <c r="G35" s="4201"/>
      <c r="H35" s="4201"/>
      <c r="I35" s="4201"/>
      <c r="J35" s="4201"/>
      <c r="K35" s="4203"/>
      <c r="L35" s="4959"/>
    </row>
    <row r="36" spans="1:12" ht="11.15" customHeight="1">
      <c r="A36" s="4883"/>
      <c r="B36" s="4199"/>
      <c r="C36" s="4201"/>
      <c r="D36" s="4201"/>
      <c r="E36" s="4201"/>
      <c r="F36" s="4201"/>
      <c r="G36" s="4201"/>
      <c r="H36" s="4201"/>
      <c r="I36" s="4201"/>
      <c r="J36" s="4201"/>
      <c r="K36" s="4203"/>
      <c r="L36" s="4959"/>
    </row>
    <row r="37" spans="1:12" ht="11.15" customHeight="1">
      <c r="A37" s="4883"/>
      <c r="B37" s="4199"/>
      <c r="C37" s="4201"/>
      <c r="D37" s="4201"/>
      <c r="E37" s="4201"/>
      <c r="F37" s="4201"/>
      <c r="G37" s="4201"/>
      <c r="H37" s="4201"/>
      <c r="I37" s="4201"/>
      <c r="J37" s="4201"/>
      <c r="K37" s="4203"/>
      <c r="L37" s="4959"/>
    </row>
    <row r="38" spans="1:12" ht="11.15" customHeight="1">
      <c r="A38" s="4883"/>
      <c r="B38" s="4199"/>
      <c r="C38" s="4201"/>
      <c r="D38" s="4201"/>
      <c r="E38" s="4201"/>
      <c r="F38" s="4201"/>
      <c r="G38" s="4201"/>
      <c r="H38" s="4201"/>
      <c r="I38" s="4201"/>
      <c r="J38" s="4201"/>
      <c r="K38" s="4203"/>
      <c r="L38" s="4959"/>
    </row>
    <row r="39" spans="1:12" ht="11.15" customHeight="1">
      <c r="A39" s="4883"/>
      <c r="B39" s="4199"/>
      <c r="C39" s="4201"/>
      <c r="D39" s="4201"/>
      <c r="E39" s="4201"/>
      <c r="F39" s="4201"/>
      <c r="G39" s="4201"/>
      <c r="H39" s="4201"/>
      <c r="I39" s="4201"/>
      <c r="J39" s="4201"/>
      <c r="K39" s="4203"/>
      <c r="L39" s="4959"/>
    </row>
    <row r="40" spans="1:12" ht="11.15" customHeight="1">
      <c r="A40" s="4883"/>
      <c r="B40" s="4199"/>
      <c r="C40" s="4201"/>
      <c r="D40" s="4201"/>
      <c r="E40" s="4201"/>
      <c r="F40" s="4201"/>
      <c r="G40" s="4201"/>
      <c r="H40" s="4201"/>
      <c r="I40" s="4201"/>
      <c r="J40" s="4201"/>
      <c r="K40" s="4203"/>
      <c r="L40" s="4959"/>
    </row>
    <row r="41" spans="1:12" ht="11.15" customHeight="1">
      <c r="A41" s="4883"/>
      <c r="B41" s="4199"/>
      <c r="C41" s="4201"/>
      <c r="D41" s="4201"/>
      <c r="E41" s="4201"/>
      <c r="F41" s="4201"/>
      <c r="G41" s="4201"/>
      <c r="H41" s="4201"/>
      <c r="I41" s="4201"/>
      <c r="J41" s="4201"/>
      <c r="K41" s="4203"/>
      <c r="L41" s="4959"/>
    </row>
    <row r="42" spans="1:12" ht="11.15" customHeight="1">
      <c r="A42" s="4883"/>
      <c r="B42" s="4199"/>
      <c r="C42" s="4201"/>
      <c r="D42" s="4201"/>
      <c r="E42" s="4201"/>
      <c r="F42" s="4201"/>
      <c r="G42" s="4201"/>
      <c r="H42" s="4201"/>
      <c r="I42" s="4201"/>
      <c r="J42" s="4201"/>
      <c r="K42" s="4203"/>
      <c r="L42" s="4959"/>
    </row>
    <row r="43" spans="1:12" ht="11.15" customHeight="1">
      <c r="A43" s="4883"/>
      <c r="B43" s="4199"/>
      <c r="C43" s="4201"/>
      <c r="D43" s="4201"/>
      <c r="E43" s="4201"/>
      <c r="F43" s="4201"/>
      <c r="G43" s="4201"/>
      <c r="H43" s="4201"/>
      <c r="I43" s="4201"/>
      <c r="J43" s="4201"/>
      <c r="K43" s="4203"/>
      <c r="L43" s="4959"/>
    </row>
    <row r="44" spans="1:12" ht="11.15" customHeight="1">
      <c r="A44" s="4883"/>
      <c r="B44" s="4208"/>
      <c r="C44" s="4191"/>
      <c r="D44" s="4191"/>
      <c r="E44" s="4191"/>
      <c r="F44" s="4191"/>
      <c r="G44" s="4191"/>
      <c r="H44" s="4191"/>
      <c r="I44" s="4191"/>
      <c r="J44" s="4191"/>
      <c r="K44" s="4211"/>
      <c r="L44" s="4959"/>
    </row>
    <row r="45" spans="1:12">
      <c r="A45" s="4194"/>
      <c r="B45" s="4194"/>
      <c r="C45" s="4194"/>
      <c r="D45" s="4194"/>
      <c r="E45" s="4194"/>
      <c r="F45" s="4194"/>
      <c r="G45" s="4194"/>
      <c r="H45" s="4194"/>
      <c r="I45" s="4194"/>
      <c r="J45" s="4194"/>
      <c r="K45" s="4194"/>
      <c r="L45" s="4236"/>
    </row>
    <row r="46" spans="1:12">
      <c r="A46" s="4194"/>
      <c r="B46" s="4194"/>
      <c r="C46" s="4194"/>
      <c r="D46" s="4194"/>
      <c r="E46" s="4194"/>
      <c r="F46" s="4194"/>
      <c r="G46" s="4194"/>
      <c r="H46" s="4194"/>
      <c r="I46" s="4194"/>
      <c r="J46" s="4194"/>
      <c r="K46" s="4194"/>
      <c r="L46" s="4236"/>
    </row>
  </sheetData>
  <mergeCells count="1">
    <mergeCell ref="L30:L44"/>
  </mergeCells>
  <printOptions horizontalCentered="1"/>
  <pageMargins left="0.05" right="0.25" top="0.75" bottom="0" header="0" footer="0"/>
  <pageSetup scale="96" orientation="landscape" horizontalDpi="4294967292" verticalDpi="4294967292" r:id="rId1"/>
  <headerFooter alignWithMargins="0"/>
  <drawing r:id="rId2"/>
</worksheet>
</file>

<file path=xl/worksheets/sheet95.xml><?xml version="1.0" encoding="utf-8"?>
<worksheet xmlns="http://schemas.openxmlformats.org/spreadsheetml/2006/main" xmlns:r="http://schemas.openxmlformats.org/officeDocument/2006/relationships">
  <sheetPr>
    <tabColor rgb="FF92D050"/>
    <pageSetUpPr fitToPage="1"/>
  </sheetPr>
  <dimension ref="A1:R67"/>
  <sheetViews>
    <sheetView showGridLines="0" zoomScale="120" zoomScaleNormal="120" workbookViewId="0"/>
  </sheetViews>
  <sheetFormatPr defaultColWidth="10.7265625" defaultRowHeight="13"/>
  <cols>
    <col min="1" max="1" width="2.7265625" style="4243" customWidth="1"/>
    <col min="2" max="2" width="4.7265625" style="4243" customWidth="1"/>
    <col min="3" max="3" width="5.7265625" style="4243" customWidth="1"/>
    <col min="4" max="4" width="9.54296875" style="4243" customWidth="1"/>
    <col min="5" max="5" width="7.453125" style="4243" customWidth="1"/>
    <col min="6" max="6" width="14.54296875" style="4243" customWidth="1"/>
    <col min="7" max="8" width="8.1796875" style="4243" customWidth="1"/>
    <col min="9" max="9" width="7.453125" style="4243" customWidth="1"/>
    <col min="10" max="10" width="16.7265625" style="4243" customWidth="1"/>
    <col min="11" max="11" width="10.7265625" style="4243" customWidth="1"/>
    <col min="12" max="12" width="7.54296875" style="4243" customWidth="1"/>
    <col min="13" max="16384" width="10.7265625" style="4243"/>
  </cols>
  <sheetData>
    <row r="1" spans="1:12">
      <c r="A1" s="4194"/>
      <c r="B1" s="5005" t="s">
        <v>2894</v>
      </c>
      <c r="C1" s="4237"/>
      <c r="D1" s="4237"/>
      <c r="E1" s="4237"/>
      <c r="F1" s="4237"/>
      <c r="G1" s="4236"/>
      <c r="H1" s="4236"/>
      <c r="I1" s="4236"/>
      <c r="J1" s="4236"/>
      <c r="K1" s="4236"/>
      <c r="L1" s="5006" t="s">
        <v>3436</v>
      </c>
    </row>
    <row r="2" spans="1:12">
      <c r="A2" s="4194"/>
      <c r="B2" s="4960" t="s">
        <v>3437</v>
      </c>
      <c r="C2" s="4961"/>
      <c r="D2" s="4961"/>
      <c r="E2" s="4961"/>
      <c r="F2" s="4961"/>
      <c r="G2" s="4961"/>
      <c r="H2" s="4961"/>
      <c r="I2" s="4961"/>
      <c r="J2" s="4961"/>
      <c r="K2" s="4961"/>
      <c r="L2" s="4962"/>
    </row>
    <row r="3" spans="1:12">
      <c r="A3" s="4194"/>
      <c r="B3" s="4963" t="s">
        <v>808</v>
      </c>
      <c r="C3" s="4964"/>
      <c r="D3" s="4964"/>
      <c r="E3" s="4964"/>
      <c r="F3" s="4964"/>
      <c r="G3" s="4964"/>
      <c r="H3" s="4964"/>
      <c r="I3" s="4964"/>
      <c r="J3" s="4964"/>
      <c r="K3" s="4964"/>
      <c r="L3" s="4965"/>
    </row>
    <row r="4" spans="1:12">
      <c r="A4" s="4194"/>
      <c r="B4" s="5007"/>
      <c r="C4" s="5008"/>
      <c r="D4" s="5008"/>
      <c r="E4" s="5008"/>
      <c r="F4" s="5008"/>
      <c r="G4" s="5008"/>
      <c r="H4" s="5008"/>
      <c r="I4" s="5008"/>
      <c r="J4" s="5008"/>
      <c r="K4" s="5008"/>
      <c r="L4" s="5009"/>
    </row>
    <row r="5" spans="1:12" ht="11.15" customHeight="1">
      <c r="A5" s="4194"/>
      <c r="B5" s="4892" t="s">
        <v>3438</v>
      </c>
      <c r="C5" s="4227"/>
      <c r="D5" s="4227"/>
      <c r="E5" s="4227"/>
      <c r="F5" s="4227"/>
      <c r="G5" s="4227"/>
      <c r="H5" s="4227"/>
      <c r="I5" s="4227"/>
      <c r="J5" s="4227"/>
      <c r="K5" s="4227"/>
      <c r="L5" s="4891"/>
    </row>
    <row r="6" spans="1:12" ht="11.15" customHeight="1">
      <c r="A6" s="4194"/>
      <c r="B6" s="4892" t="s">
        <v>3439</v>
      </c>
      <c r="C6" s="4227"/>
      <c r="D6" s="4227"/>
      <c r="E6" s="4227"/>
      <c r="F6" s="4227"/>
      <c r="G6" s="4227"/>
      <c r="H6" s="4227"/>
      <c r="I6" s="4227"/>
      <c r="J6" s="4227"/>
      <c r="K6" s="4227"/>
      <c r="L6" s="4891"/>
    </row>
    <row r="7" spans="1:12" ht="11.15" customHeight="1">
      <c r="A7" s="4194"/>
      <c r="B7" s="4892" t="s">
        <v>3440</v>
      </c>
      <c r="C7" s="4227"/>
      <c r="D7" s="4227"/>
      <c r="E7" s="4227"/>
      <c r="F7" s="4227"/>
      <c r="G7" s="4227"/>
      <c r="H7" s="4227"/>
      <c r="I7" s="4227"/>
      <c r="J7" s="4227"/>
      <c r="K7" s="4227"/>
      <c r="L7" s="4891"/>
    </row>
    <row r="8" spans="1:12" ht="11.15" customHeight="1">
      <c r="A8" s="4194"/>
      <c r="B8" s="4892" t="s">
        <v>3441</v>
      </c>
      <c r="C8" s="4227"/>
      <c r="D8" s="4227"/>
      <c r="E8" s="4227"/>
      <c r="F8" s="4227"/>
      <c r="G8" s="4227"/>
      <c r="H8" s="4227"/>
      <c r="I8" s="4227"/>
      <c r="J8" s="4227"/>
      <c r="K8" s="4227"/>
      <c r="L8" s="4891"/>
    </row>
    <row r="9" spans="1:12" ht="11.15" customHeight="1">
      <c r="A9" s="4194"/>
      <c r="B9" s="4892" t="s">
        <v>3442</v>
      </c>
      <c r="C9" s="4227"/>
      <c r="D9" s="4227"/>
      <c r="E9" s="4227"/>
      <c r="F9" s="4227"/>
      <c r="G9" s="4227"/>
      <c r="H9" s="4227"/>
      <c r="I9" s="4227"/>
      <c r="J9" s="4227"/>
      <c r="K9" s="4227"/>
      <c r="L9" s="4891"/>
    </row>
    <row r="10" spans="1:12" ht="11.15" customHeight="1">
      <c r="A10" s="4194"/>
      <c r="B10" s="4892" t="s">
        <v>3443</v>
      </c>
      <c r="C10" s="4227"/>
      <c r="D10" s="4227"/>
      <c r="E10" s="4227"/>
      <c r="F10" s="4227"/>
      <c r="G10" s="4227"/>
      <c r="H10" s="4227"/>
      <c r="I10" s="4227"/>
      <c r="J10" s="4227"/>
      <c r="K10" s="4227"/>
      <c r="L10" s="4891"/>
    </row>
    <row r="11" spans="1:12" ht="11.15" customHeight="1">
      <c r="A11" s="4194"/>
      <c r="B11" s="4892" t="s">
        <v>3444</v>
      </c>
      <c r="C11" s="4227"/>
      <c r="D11" s="4227"/>
      <c r="E11" s="4227"/>
      <c r="F11" s="4227"/>
      <c r="G11" s="4227"/>
      <c r="H11" s="4227"/>
      <c r="I11" s="4227"/>
      <c r="J11" s="4227"/>
      <c r="K11" s="4227"/>
      <c r="L11" s="4891"/>
    </row>
    <row r="12" spans="1:12" ht="11.15" customHeight="1">
      <c r="A12" s="4194"/>
      <c r="B12" s="4892" t="s">
        <v>3445</v>
      </c>
      <c r="C12" s="4227"/>
      <c r="D12" s="4227"/>
      <c r="E12" s="4227"/>
      <c r="F12" s="4227"/>
      <c r="G12" s="4227"/>
      <c r="H12" s="4227"/>
      <c r="I12" s="4227"/>
      <c r="J12" s="4227"/>
      <c r="K12" s="4227"/>
      <c r="L12" s="4891"/>
    </row>
    <row r="13" spans="1:12" ht="11.15" customHeight="1">
      <c r="A13" s="4194"/>
      <c r="B13" s="4892" t="s">
        <v>3446</v>
      </c>
      <c r="C13" s="4227"/>
      <c r="D13" s="4227"/>
      <c r="E13" s="4227"/>
      <c r="F13" s="4227"/>
      <c r="G13" s="4227"/>
      <c r="H13" s="4227"/>
      <c r="I13" s="4227"/>
      <c r="J13" s="4227"/>
      <c r="K13" s="4227"/>
      <c r="L13" s="4891"/>
    </row>
    <row r="14" spans="1:12" ht="11.15" customHeight="1">
      <c r="A14" s="4194"/>
      <c r="B14" s="4892" t="s">
        <v>3447</v>
      </c>
      <c r="C14" s="4227"/>
      <c r="D14" s="4227"/>
      <c r="E14" s="4227"/>
      <c r="F14" s="4227"/>
      <c r="G14" s="4227"/>
      <c r="H14" s="4227"/>
      <c r="I14" s="4227"/>
      <c r="J14" s="4227"/>
      <c r="K14" s="4227"/>
      <c r="L14" s="4891"/>
    </row>
    <row r="15" spans="1:12" ht="11.15" customHeight="1">
      <c r="A15" s="4194"/>
      <c r="B15" s="4892" t="s">
        <v>3448</v>
      </c>
      <c r="C15" s="4227"/>
      <c r="D15" s="4227"/>
      <c r="E15" s="4227"/>
      <c r="F15" s="4227"/>
      <c r="G15" s="4227"/>
      <c r="H15" s="4227"/>
      <c r="I15" s="4227"/>
      <c r="J15" s="4227"/>
      <c r="K15" s="4227"/>
      <c r="L15" s="4891"/>
    </row>
    <row r="16" spans="1:12" ht="22" customHeight="1" thickBot="1">
      <c r="A16" s="4194"/>
      <c r="B16" s="5010"/>
      <c r="C16" s="5011"/>
      <c r="D16" s="5011"/>
      <c r="E16" s="5011"/>
      <c r="F16" s="5011"/>
      <c r="G16" s="5011"/>
      <c r="H16" s="5011"/>
      <c r="I16" s="5011"/>
      <c r="J16" s="5011"/>
      <c r="K16" s="5011"/>
      <c r="L16" s="5012"/>
    </row>
    <row r="17" spans="1:12" ht="13.5" thickTop="1">
      <c r="A17" s="4194"/>
      <c r="B17" s="4200"/>
      <c r="C17" s="4203"/>
      <c r="D17" s="5013" t="s">
        <v>3449</v>
      </c>
      <c r="E17" s="5013"/>
      <c r="F17" s="5013"/>
      <c r="G17" s="5014"/>
      <c r="H17" s="5013" t="s">
        <v>3450</v>
      </c>
      <c r="I17" s="5013"/>
      <c r="J17" s="5013"/>
      <c r="K17" s="5013"/>
      <c r="L17" s="4200"/>
    </row>
    <row r="18" spans="1:12">
      <c r="A18" s="4194"/>
      <c r="B18" s="4200"/>
      <c r="C18" s="4203"/>
      <c r="D18" s="4197" t="s">
        <v>3451</v>
      </c>
      <c r="E18" s="4197"/>
      <c r="F18" s="4197"/>
      <c r="G18" s="4202"/>
      <c r="H18" s="4197" t="s">
        <v>3452</v>
      </c>
      <c r="I18" s="4197"/>
      <c r="J18" s="4197"/>
      <c r="K18" s="4197"/>
      <c r="L18" s="4200"/>
    </row>
    <row r="19" spans="1:12">
      <c r="A19" s="4194"/>
      <c r="B19" s="4920"/>
      <c r="C19" s="4992"/>
      <c r="D19" s="4197" t="s">
        <v>3453</v>
      </c>
      <c r="E19" s="4197"/>
      <c r="F19" s="4920"/>
      <c r="G19" s="4203"/>
      <c r="H19" s="4197" t="s">
        <v>3453</v>
      </c>
      <c r="I19" s="4197"/>
      <c r="J19" s="4200"/>
      <c r="K19" s="4201"/>
      <c r="L19" s="4920"/>
    </row>
    <row r="20" spans="1:12" ht="11.15" customHeight="1">
      <c r="A20" s="4194"/>
      <c r="B20" s="4920" t="s">
        <v>704</v>
      </c>
      <c r="C20" s="4992" t="s">
        <v>378</v>
      </c>
      <c r="D20" s="4899" t="s">
        <v>3454</v>
      </c>
      <c r="E20" s="4921" t="s">
        <v>981</v>
      </c>
      <c r="F20" s="4920" t="s">
        <v>3455</v>
      </c>
      <c r="G20" s="4992" t="s">
        <v>3456</v>
      </c>
      <c r="H20" s="4899" t="s">
        <v>3454</v>
      </c>
      <c r="I20" s="4921" t="s">
        <v>981</v>
      </c>
      <c r="J20" s="4920" t="s">
        <v>3455</v>
      </c>
      <c r="K20" s="4899" t="s">
        <v>3400</v>
      </c>
      <c r="L20" s="4920" t="s">
        <v>704</v>
      </c>
    </row>
    <row r="21" spans="1:12" ht="11.15" customHeight="1">
      <c r="A21" s="4194"/>
      <c r="B21" s="4920" t="s">
        <v>750</v>
      </c>
      <c r="C21" s="4992" t="s">
        <v>596</v>
      </c>
      <c r="D21" s="4899" t="s">
        <v>3457</v>
      </c>
      <c r="E21" s="4921" t="s">
        <v>3458</v>
      </c>
      <c r="F21" s="4920" t="s">
        <v>3459</v>
      </c>
      <c r="G21" s="4992" t="s">
        <v>3319</v>
      </c>
      <c r="H21" s="4899" t="s">
        <v>3457</v>
      </c>
      <c r="I21" s="4921" t="s">
        <v>3460</v>
      </c>
      <c r="J21" s="4920" t="s">
        <v>3461</v>
      </c>
      <c r="K21" s="4899" t="s">
        <v>3462</v>
      </c>
      <c r="L21" s="4920" t="s">
        <v>750</v>
      </c>
    </row>
    <row r="22" spans="1:12" ht="11.15" customHeight="1">
      <c r="A22" s="4194"/>
      <c r="B22" s="4200"/>
      <c r="C22" s="4992" t="s">
        <v>3432</v>
      </c>
      <c r="D22" s="4899" t="s">
        <v>3463</v>
      </c>
      <c r="E22" s="4921" t="s">
        <v>3464</v>
      </c>
      <c r="F22" s="4920" t="s">
        <v>3465</v>
      </c>
      <c r="G22" s="4992" t="s">
        <v>3462</v>
      </c>
      <c r="H22" s="4899" t="s">
        <v>3463</v>
      </c>
      <c r="I22" s="4921" t="s">
        <v>3464</v>
      </c>
      <c r="J22" s="4920" t="s">
        <v>3466</v>
      </c>
      <c r="K22" s="4899" t="s">
        <v>3464</v>
      </c>
      <c r="L22" s="4200"/>
    </row>
    <row r="23" spans="1:12" ht="11.15" customHeight="1">
      <c r="A23" s="4194"/>
      <c r="B23" s="4200"/>
      <c r="C23" s="4203"/>
      <c r="D23" s="4201"/>
      <c r="E23" s="4199"/>
      <c r="F23" s="4920" t="s">
        <v>3467</v>
      </c>
      <c r="G23" s="4992" t="s">
        <v>3464</v>
      </c>
      <c r="H23" s="4201"/>
      <c r="I23" s="4199"/>
      <c r="J23" s="4920" t="s">
        <v>3468</v>
      </c>
      <c r="K23" s="4201" t="s">
        <v>1200</v>
      </c>
      <c r="L23" s="4200"/>
    </row>
    <row r="24" spans="1:12" ht="11.15" customHeight="1">
      <c r="A24" s="4194"/>
      <c r="B24" s="4200"/>
      <c r="C24" s="4203"/>
      <c r="D24" s="4201"/>
      <c r="E24" s="4199"/>
      <c r="F24" s="4920" t="s">
        <v>1319</v>
      </c>
      <c r="G24" s="4203"/>
      <c r="H24" s="4201"/>
      <c r="I24" s="4199"/>
      <c r="J24" s="4920" t="s">
        <v>3469</v>
      </c>
      <c r="K24" s="4201"/>
      <c r="L24" s="4200"/>
    </row>
    <row r="25" spans="1:12">
      <c r="A25" s="4194"/>
      <c r="B25" s="4209"/>
      <c r="C25" s="4901" t="s">
        <v>756</v>
      </c>
      <c r="D25" s="4900" t="s">
        <v>757</v>
      </c>
      <c r="E25" s="4967" t="s">
        <v>640</v>
      </c>
      <c r="F25" s="4223" t="s">
        <v>641</v>
      </c>
      <c r="G25" s="4901" t="s">
        <v>642</v>
      </c>
      <c r="H25" s="4900" t="s">
        <v>643</v>
      </c>
      <c r="I25" s="4967" t="s">
        <v>644</v>
      </c>
      <c r="J25" s="4223" t="s">
        <v>645</v>
      </c>
      <c r="K25" s="4900" t="s">
        <v>646</v>
      </c>
      <c r="L25" s="4209"/>
    </row>
    <row r="26" spans="1:12" ht="12.4" customHeight="1">
      <c r="A26" s="4194"/>
      <c r="B26" s="4223">
        <v>1</v>
      </c>
      <c r="C26" s="4901"/>
      <c r="D26" s="4191"/>
      <c r="E26" s="4208"/>
      <c r="F26" s="4209"/>
      <c r="G26" s="4211"/>
      <c r="H26" s="5015"/>
      <c r="I26" s="4969"/>
      <c r="J26" s="4232"/>
      <c r="K26" s="5016"/>
      <c r="L26" s="4223">
        <v>1</v>
      </c>
    </row>
    <row r="27" spans="1:12" ht="12.4" customHeight="1">
      <c r="A27" s="4194"/>
      <c r="B27" s="4223">
        <f t="shared" ref="B27:B57" si="0">B26+1</f>
        <v>2</v>
      </c>
      <c r="C27" s="4901"/>
      <c r="D27" s="4191"/>
      <c r="E27" s="4208"/>
      <c r="F27" s="4209"/>
      <c r="G27" s="4211"/>
      <c r="H27" s="5015"/>
      <c r="I27" s="4969"/>
      <c r="J27" s="4266"/>
      <c r="K27" s="4265"/>
      <c r="L27" s="4223">
        <f t="shared" ref="L27:L57" si="1">L26+1</f>
        <v>2</v>
      </c>
    </row>
    <row r="28" spans="1:12" ht="12.4" customHeight="1">
      <c r="A28" s="4194"/>
      <c r="B28" s="4223">
        <f t="shared" si="0"/>
        <v>3</v>
      </c>
      <c r="C28" s="4901"/>
      <c r="D28" s="4191"/>
      <c r="E28" s="4208"/>
      <c r="F28" s="4209"/>
      <c r="G28" s="4211"/>
      <c r="H28" s="5017"/>
      <c r="I28" s="4969"/>
      <c r="J28" s="4266"/>
      <c r="K28" s="4265"/>
      <c r="L28" s="4223">
        <f t="shared" si="1"/>
        <v>3</v>
      </c>
    </row>
    <row r="29" spans="1:12" ht="12.4" customHeight="1">
      <c r="A29" s="4194"/>
      <c r="B29" s="4223">
        <f t="shared" si="0"/>
        <v>4</v>
      </c>
      <c r="C29" s="4901"/>
      <c r="D29" s="4191"/>
      <c r="E29" s="4208"/>
      <c r="F29" s="4209"/>
      <c r="G29" s="4211"/>
      <c r="H29" s="5015"/>
      <c r="I29" s="4969"/>
      <c r="J29" s="4266"/>
      <c r="K29" s="4265"/>
      <c r="L29" s="4223">
        <f t="shared" si="1"/>
        <v>4</v>
      </c>
    </row>
    <row r="30" spans="1:12" ht="12.4" customHeight="1">
      <c r="A30" s="4194"/>
      <c r="B30" s="4223">
        <f t="shared" si="0"/>
        <v>5</v>
      </c>
      <c r="C30" s="4901"/>
      <c r="D30" s="4191"/>
      <c r="E30" s="4208"/>
      <c r="F30" s="4209"/>
      <c r="G30" s="4211"/>
      <c r="H30" s="5015"/>
      <c r="I30" s="4969"/>
      <c r="J30" s="4266"/>
      <c r="K30" s="4265"/>
      <c r="L30" s="4223">
        <f t="shared" si="1"/>
        <v>5</v>
      </c>
    </row>
    <row r="31" spans="1:12" ht="12.4" customHeight="1">
      <c r="A31" s="4194"/>
      <c r="B31" s="4223">
        <f t="shared" si="0"/>
        <v>6</v>
      </c>
      <c r="C31" s="4901"/>
      <c r="D31" s="4191"/>
      <c r="E31" s="4208"/>
      <c r="F31" s="4223" t="s">
        <v>3470</v>
      </c>
      <c r="G31" s="4211"/>
      <c r="H31" s="5015"/>
      <c r="I31" s="4969"/>
      <c r="J31" s="4266"/>
      <c r="K31" s="4265"/>
      <c r="L31" s="4223">
        <f t="shared" si="1"/>
        <v>6</v>
      </c>
    </row>
    <row r="32" spans="1:12" ht="12.4" customHeight="1">
      <c r="A32" s="4194"/>
      <c r="B32" s="4223">
        <f t="shared" si="0"/>
        <v>7</v>
      </c>
      <c r="C32" s="4901"/>
      <c r="D32" s="4191"/>
      <c r="E32" s="4208"/>
      <c r="F32" s="4209"/>
      <c r="G32" s="4211"/>
      <c r="H32" s="5015"/>
      <c r="I32" s="4969"/>
      <c r="J32" s="4266"/>
      <c r="K32" s="4265"/>
      <c r="L32" s="4223">
        <f t="shared" si="1"/>
        <v>7</v>
      </c>
    </row>
    <row r="33" spans="1:12" ht="12.4" customHeight="1">
      <c r="A33" s="4194"/>
      <c r="B33" s="4223">
        <f t="shared" si="0"/>
        <v>8</v>
      </c>
      <c r="C33" s="4901"/>
      <c r="D33" s="4191"/>
      <c r="E33" s="4208"/>
      <c r="F33" s="4209"/>
      <c r="G33" s="4211"/>
      <c r="H33" s="5015"/>
      <c r="I33" s="4969"/>
      <c r="J33" s="4266"/>
      <c r="K33" s="4265"/>
      <c r="L33" s="4223">
        <f t="shared" si="1"/>
        <v>8</v>
      </c>
    </row>
    <row r="34" spans="1:12" ht="12.4" customHeight="1">
      <c r="A34" s="4194"/>
      <c r="B34" s="4223">
        <f t="shared" si="0"/>
        <v>9</v>
      </c>
      <c r="C34" s="4901"/>
      <c r="D34" s="4191"/>
      <c r="E34" s="4208"/>
      <c r="F34" s="4209"/>
      <c r="G34" s="4211"/>
      <c r="H34" s="5015"/>
      <c r="I34" s="4969"/>
      <c r="J34" s="4266"/>
      <c r="K34" s="4265"/>
      <c r="L34" s="4223">
        <f t="shared" si="1"/>
        <v>9</v>
      </c>
    </row>
    <row r="35" spans="1:12" ht="12.4" customHeight="1">
      <c r="A35" s="4194"/>
      <c r="B35" s="4223">
        <f t="shared" si="0"/>
        <v>10</v>
      </c>
      <c r="C35" s="4901"/>
      <c r="D35" s="4191"/>
      <c r="E35" s="4208"/>
      <c r="F35" s="4209"/>
      <c r="G35" s="4211"/>
      <c r="H35" s="5015"/>
      <c r="I35" s="4969"/>
      <c r="J35" s="4266"/>
      <c r="K35" s="4265"/>
      <c r="L35" s="4223">
        <f t="shared" si="1"/>
        <v>10</v>
      </c>
    </row>
    <row r="36" spans="1:12" ht="12.4" customHeight="1">
      <c r="A36" s="4194"/>
      <c r="B36" s="4223">
        <f t="shared" si="0"/>
        <v>11</v>
      </c>
      <c r="C36" s="4901"/>
      <c r="D36" s="4191"/>
      <c r="E36" s="4208"/>
      <c r="F36" s="4209"/>
      <c r="G36" s="4211"/>
      <c r="H36" s="5015"/>
      <c r="I36" s="4969"/>
      <c r="J36" s="4266"/>
      <c r="K36" s="4265"/>
      <c r="L36" s="4223">
        <f t="shared" si="1"/>
        <v>11</v>
      </c>
    </row>
    <row r="37" spans="1:12" ht="12.4" customHeight="1">
      <c r="A37" s="4194"/>
      <c r="B37" s="4223">
        <f t="shared" si="0"/>
        <v>12</v>
      </c>
      <c r="C37" s="4901"/>
      <c r="D37" s="4191"/>
      <c r="E37" s="4208"/>
      <c r="F37" s="4209"/>
      <c r="G37" s="4211"/>
      <c r="H37" s="5015"/>
      <c r="I37" s="4969"/>
      <c r="J37" s="4266"/>
      <c r="K37" s="4265"/>
      <c r="L37" s="4223">
        <f t="shared" si="1"/>
        <v>12</v>
      </c>
    </row>
    <row r="38" spans="1:12" ht="12.4" customHeight="1">
      <c r="A38" s="4194"/>
      <c r="B38" s="4223">
        <f t="shared" si="0"/>
        <v>13</v>
      </c>
      <c r="C38" s="4901"/>
      <c r="D38" s="4191"/>
      <c r="E38" s="4208"/>
      <c r="F38" s="4209"/>
      <c r="G38" s="4211"/>
      <c r="H38" s="5015"/>
      <c r="I38" s="4969"/>
      <c r="J38" s="4266"/>
      <c r="K38" s="4265"/>
      <c r="L38" s="4223">
        <f t="shared" si="1"/>
        <v>13</v>
      </c>
    </row>
    <row r="39" spans="1:12" ht="12.4" customHeight="1">
      <c r="A39" s="4194"/>
      <c r="B39" s="4223">
        <f t="shared" si="0"/>
        <v>14</v>
      </c>
      <c r="C39" s="4901"/>
      <c r="D39" s="4191"/>
      <c r="E39" s="4208"/>
      <c r="F39" s="4209"/>
      <c r="G39" s="4211"/>
      <c r="H39" s="5015"/>
      <c r="I39" s="4969"/>
      <c r="J39" s="4266"/>
      <c r="K39" s="4265"/>
      <c r="L39" s="4223">
        <f t="shared" si="1"/>
        <v>14</v>
      </c>
    </row>
    <row r="40" spans="1:12" ht="12.4" customHeight="1">
      <c r="A40" s="4194"/>
      <c r="B40" s="4223">
        <f t="shared" si="0"/>
        <v>15</v>
      </c>
      <c r="C40" s="4901"/>
      <c r="D40" s="4191"/>
      <c r="E40" s="4208"/>
      <c r="F40" s="4209"/>
      <c r="G40" s="4211"/>
      <c r="H40" s="5015"/>
      <c r="I40" s="4969"/>
      <c r="J40" s="4266"/>
      <c r="K40" s="4265"/>
      <c r="L40" s="4223">
        <f t="shared" si="1"/>
        <v>15</v>
      </c>
    </row>
    <row r="41" spans="1:12" ht="12.4" customHeight="1">
      <c r="A41" s="4194"/>
      <c r="B41" s="4223">
        <f t="shared" si="0"/>
        <v>16</v>
      </c>
      <c r="C41" s="4901"/>
      <c r="D41" s="4191"/>
      <c r="E41" s="4208"/>
      <c r="F41" s="4209"/>
      <c r="G41" s="4211"/>
      <c r="H41" s="5015"/>
      <c r="I41" s="4969"/>
      <c r="J41" s="4266"/>
      <c r="K41" s="4265"/>
      <c r="L41" s="4223">
        <f t="shared" si="1"/>
        <v>16</v>
      </c>
    </row>
    <row r="42" spans="1:12" ht="12.4" customHeight="1">
      <c r="A42" s="4194"/>
      <c r="B42" s="4223">
        <f t="shared" si="0"/>
        <v>17</v>
      </c>
      <c r="C42" s="4901"/>
      <c r="D42" s="4191"/>
      <c r="E42" s="4208"/>
      <c r="F42" s="4209"/>
      <c r="G42" s="4211"/>
      <c r="H42" s="5015"/>
      <c r="I42" s="4969"/>
      <c r="J42" s="4266"/>
      <c r="K42" s="4265"/>
      <c r="L42" s="4223">
        <f t="shared" si="1"/>
        <v>17</v>
      </c>
    </row>
    <row r="43" spans="1:12" ht="12.4" customHeight="1">
      <c r="A43" s="4194"/>
      <c r="B43" s="4223">
        <f t="shared" si="0"/>
        <v>18</v>
      </c>
      <c r="C43" s="4901"/>
      <c r="D43" s="4191"/>
      <c r="E43" s="4208"/>
      <c r="F43" s="4209"/>
      <c r="G43" s="4211"/>
      <c r="H43" s="5015"/>
      <c r="I43" s="4969"/>
      <c r="J43" s="4266"/>
      <c r="K43" s="4265"/>
      <c r="L43" s="4223">
        <f t="shared" si="1"/>
        <v>18</v>
      </c>
    </row>
    <row r="44" spans="1:12" ht="12.4" customHeight="1">
      <c r="A44" s="4194"/>
      <c r="B44" s="4223">
        <f t="shared" si="0"/>
        <v>19</v>
      </c>
      <c r="C44" s="4901"/>
      <c r="D44" s="4191"/>
      <c r="E44" s="4208"/>
      <c r="F44" s="4209"/>
      <c r="G44" s="4211"/>
      <c r="H44" s="5015"/>
      <c r="I44" s="4969"/>
      <c r="J44" s="4266"/>
      <c r="K44" s="4265"/>
      <c r="L44" s="4223">
        <f t="shared" si="1"/>
        <v>19</v>
      </c>
    </row>
    <row r="45" spans="1:12" ht="12.4" customHeight="1">
      <c r="A45" s="4194"/>
      <c r="B45" s="4223">
        <f t="shared" si="0"/>
        <v>20</v>
      </c>
      <c r="C45" s="4901"/>
      <c r="D45" s="4191"/>
      <c r="E45" s="4208"/>
      <c r="F45" s="4209"/>
      <c r="G45" s="4211"/>
      <c r="H45" s="5015"/>
      <c r="I45" s="4969"/>
      <c r="J45" s="4266"/>
      <c r="K45" s="4265"/>
      <c r="L45" s="4223">
        <f t="shared" si="1"/>
        <v>20</v>
      </c>
    </row>
    <row r="46" spans="1:12" ht="12.4" customHeight="1">
      <c r="A46" s="4194"/>
      <c r="B46" s="4223">
        <f t="shared" si="0"/>
        <v>21</v>
      </c>
      <c r="C46" s="4901"/>
      <c r="D46" s="4191"/>
      <c r="E46" s="4208"/>
      <c r="F46" s="4209"/>
      <c r="G46" s="4211"/>
      <c r="H46" s="5015"/>
      <c r="I46" s="4969"/>
      <c r="J46" s="4266"/>
      <c r="K46" s="4265"/>
      <c r="L46" s="4223">
        <f t="shared" si="1"/>
        <v>21</v>
      </c>
    </row>
    <row r="47" spans="1:12" ht="12.4" customHeight="1">
      <c r="A47" s="4194"/>
      <c r="B47" s="4223">
        <f t="shared" si="0"/>
        <v>22</v>
      </c>
      <c r="C47" s="4901"/>
      <c r="D47" s="4191"/>
      <c r="E47" s="4208"/>
      <c r="F47" s="4209"/>
      <c r="G47" s="4211"/>
      <c r="H47" s="5015"/>
      <c r="I47" s="4969"/>
      <c r="J47" s="4266"/>
      <c r="K47" s="4265"/>
      <c r="L47" s="4223">
        <f t="shared" si="1"/>
        <v>22</v>
      </c>
    </row>
    <row r="48" spans="1:12" ht="12.4" customHeight="1">
      <c r="A48" s="4194"/>
      <c r="B48" s="4223">
        <f t="shared" si="0"/>
        <v>23</v>
      </c>
      <c r="C48" s="4901"/>
      <c r="D48" s="4191"/>
      <c r="E48" s="4208"/>
      <c r="F48" s="4209"/>
      <c r="G48" s="4211"/>
      <c r="H48" s="5015"/>
      <c r="I48" s="4969"/>
      <c r="J48" s="4266"/>
      <c r="K48" s="4265"/>
      <c r="L48" s="4223">
        <f t="shared" si="1"/>
        <v>23</v>
      </c>
    </row>
    <row r="49" spans="1:18" ht="12.4" customHeight="1">
      <c r="A49" s="4194"/>
      <c r="B49" s="4223">
        <f t="shared" si="0"/>
        <v>24</v>
      </c>
      <c r="C49" s="4901"/>
      <c r="D49" s="4191"/>
      <c r="E49" s="4208"/>
      <c r="F49" s="4209"/>
      <c r="G49" s="4211"/>
      <c r="H49" s="5015"/>
      <c r="I49" s="4969"/>
      <c r="J49" s="4266"/>
      <c r="K49" s="4265"/>
      <c r="L49" s="4223">
        <f t="shared" si="1"/>
        <v>24</v>
      </c>
    </row>
    <row r="50" spans="1:18" ht="12.4" customHeight="1">
      <c r="A50" s="4194"/>
      <c r="B50" s="4223">
        <f t="shared" si="0"/>
        <v>25</v>
      </c>
      <c r="C50" s="4901"/>
      <c r="D50" s="4191"/>
      <c r="E50" s="4208"/>
      <c r="F50" s="4209"/>
      <c r="G50" s="4211"/>
      <c r="H50" s="5015"/>
      <c r="I50" s="4969"/>
      <c r="J50" s="4266"/>
      <c r="K50" s="4265"/>
      <c r="L50" s="4223">
        <f t="shared" si="1"/>
        <v>25</v>
      </c>
    </row>
    <row r="51" spans="1:18" ht="12.4" customHeight="1">
      <c r="A51" s="4194"/>
      <c r="B51" s="4223">
        <f t="shared" si="0"/>
        <v>26</v>
      </c>
      <c r="C51" s="4901"/>
      <c r="D51" s="4191"/>
      <c r="E51" s="4208"/>
      <c r="F51" s="4209"/>
      <c r="G51" s="4211"/>
      <c r="H51" s="5018"/>
      <c r="I51" s="4969"/>
      <c r="J51" s="4266"/>
      <c r="K51" s="4265"/>
      <c r="L51" s="4223">
        <f t="shared" si="1"/>
        <v>26</v>
      </c>
    </row>
    <row r="52" spans="1:18" ht="12.4" customHeight="1">
      <c r="A52" s="4194"/>
      <c r="B52" s="4223">
        <f t="shared" si="0"/>
        <v>27</v>
      </c>
      <c r="C52" s="4901"/>
      <c r="D52" s="4191"/>
      <c r="E52" s="4208"/>
      <c r="F52" s="4209"/>
      <c r="G52" s="4211"/>
      <c r="H52" s="5015"/>
      <c r="I52" s="4969"/>
      <c r="J52" s="4266"/>
      <c r="K52" s="4265"/>
      <c r="L52" s="4223">
        <f t="shared" si="1"/>
        <v>27</v>
      </c>
    </row>
    <row r="53" spans="1:18" ht="12.4" customHeight="1">
      <c r="A53" s="4194"/>
      <c r="B53" s="4223">
        <f t="shared" si="0"/>
        <v>28</v>
      </c>
      <c r="C53" s="4901"/>
      <c r="D53" s="4191"/>
      <c r="E53" s="4208"/>
      <c r="F53" s="4209"/>
      <c r="G53" s="4211"/>
      <c r="H53" s="5015"/>
      <c r="I53" s="4969"/>
      <c r="J53" s="4266"/>
      <c r="K53" s="4265"/>
      <c r="L53" s="4223">
        <f t="shared" si="1"/>
        <v>28</v>
      </c>
    </row>
    <row r="54" spans="1:18" ht="12.4" customHeight="1">
      <c r="A54" s="4194"/>
      <c r="B54" s="4223">
        <f t="shared" si="0"/>
        <v>29</v>
      </c>
      <c r="C54" s="4901"/>
      <c r="D54" s="4191"/>
      <c r="E54" s="4208"/>
      <c r="F54" s="4209"/>
      <c r="G54" s="4211"/>
      <c r="H54" s="5015"/>
      <c r="I54" s="4969"/>
      <c r="J54" s="4266"/>
      <c r="K54" s="4265"/>
      <c r="L54" s="4223">
        <f t="shared" si="1"/>
        <v>29</v>
      </c>
    </row>
    <row r="55" spans="1:18" ht="12.4" customHeight="1">
      <c r="A55" s="4194"/>
      <c r="B55" s="4223">
        <f t="shared" si="0"/>
        <v>30</v>
      </c>
      <c r="C55" s="4901"/>
      <c r="D55" s="4191"/>
      <c r="E55" s="4208"/>
      <c r="F55" s="4209"/>
      <c r="G55" s="4211"/>
      <c r="H55" s="5015"/>
      <c r="I55" s="4969"/>
      <c r="J55" s="4266"/>
      <c r="K55" s="4265"/>
      <c r="L55" s="4223">
        <f t="shared" si="1"/>
        <v>30</v>
      </c>
    </row>
    <row r="56" spans="1:18" ht="12.4" customHeight="1">
      <c r="A56" s="4194"/>
      <c r="B56" s="4223">
        <f t="shared" si="0"/>
        <v>31</v>
      </c>
      <c r="C56" s="4901"/>
      <c r="D56" s="4191"/>
      <c r="E56" s="4208"/>
      <c r="F56" s="4209"/>
      <c r="G56" s="4211"/>
      <c r="H56" s="5015"/>
      <c r="I56" s="4969"/>
      <c r="J56" s="4266"/>
      <c r="K56" s="4265"/>
      <c r="L56" s="4223">
        <f t="shared" si="1"/>
        <v>31</v>
      </c>
    </row>
    <row r="57" spans="1:18" ht="12.4" customHeight="1">
      <c r="A57" s="4194"/>
      <c r="B57" s="4223">
        <f t="shared" si="0"/>
        <v>32</v>
      </c>
      <c r="C57" s="4901"/>
      <c r="D57" s="4191"/>
      <c r="E57" s="4208"/>
      <c r="F57" s="4209"/>
      <c r="G57" s="4211"/>
      <c r="H57" s="5015"/>
      <c r="I57" s="4969"/>
      <c r="J57" s="4266"/>
      <c r="K57" s="4265"/>
      <c r="L57" s="4223">
        <f t="shared" si="1"/>
        <v>32</v>
      </c>
    </row>
    <row r="58" spans="1:18" ht="13.15" customHeight="1">
      <c r="A58" s="4194"/>
      <c r="B58" s="4223">
        <v>33</v>
      </c>
      <c r="C58" s="4211" t="s">
        <v>650</v>
      </c>
      <c r="D58" s="4900" t="s">
        <v>621</v>
      </c>
      <c r="E58" s="4208"/>
      <c r="F58" s="4209"/>
      <c r="G58" s="4211"/>
      <c r="H58" s="4900" t="s">
        <v>621</v>
      </c>
      <c r="I58" s="4969"/>
      <c r="J58" s="4232"/>
      <c r="K58" s="5016"/>
      <c r="L58" s="4223">
        <v>33</v>
      </c>
    </row>
    <row r="59" spans="1:18" ht="12.4" customHeight="1">
      <c r="A59" s="4194"/>
      <c r="B59" s="4223">
        <v>34</v>
      </c>
      <c r="C59" s="4192" t="s">
        <v>3471</v>
      </c>
      <c r="D59" s="4192"/>
      <c r="E59" s="4192"/>
      <c r="F59" s="4192"/>
      <c r="G59" s="4192"/>
      <c r="H59" s="4192"/>
      <c r="I59" s="4192"/>
      <c r="J59" s="4192"/>
      <c r="K59" s="4894"/>
      <c r="L59" s="5002">
        <v>34</v>
      </c>
    </row>
    <row r="60" spans="1:18" ht="12.4" customHeight="1">
      <c r="A60" s="4194"/>
      <c r="B60" s="4223">
        <v>35</v>
      </c>
      <c r="C60" s="4192" t="s">
        <v>3472</v>
      </c>
      <c r="D60" s="4192"/>
      <c r="E60" s="4192"/>
      <c r="F60" s="4192"/>
      <c r="G60" s="4192"/>
      <c r="H60" s="4192"/>
      <c r="I60" s="4192"/>
      <c r="J60" s="4192"/>
      <c r="K60" s="4999"/>
      <c r="L60" s="5002">
        <v>35</v>
      </c>
    </row>
    <row r="61" spans="1:18" ht="12.4" customHeight="1">
      <c r="A61" s="4194"/>
      <c r="B61" s="4223">
        <v>36</v>
      </c>
      <c r="C61" s="4192" t="s">
        <v>3473</v>
      </c>
      <c r="D61" s="4192"/>
      <c r="E61" s="4192"/>
      <c r="F61" s="4192"/>
      <c r="G61" s="4192"/>
      <c r="H61" s="5019" t="s">
        <v>3474</v>
      </c>
      <c r="I61" s="5020"/>
      <c r="J61" s="5021"/>
      <c r="K61" s="4894"/>
      <c r="L61" s="5002">
        <v>36</v>
      </c>
      <c r="M61" s="4955"/>
      <c r="N61" s="4955"/>
      <c r="O61" s="4955"/>
      <c r="P61" s="4955"/>
      <c r="Q61" s="4955"/>
      <c r="R61" s="4955"/>
    </row>
    <row r="62" spans="1:18" ht="12" customHeight="1">
      <c r="A62" s="4194"/>
      <c r="B62" s="5005" t="s">
        <v>195</v>
      </c>
      <c r="C62" s="4237"/>
      <c r="D62" s="4237"/>
      <c r="E62" s="4237"/>
      <c r="F62" s="4237"/>
      <c r="G62" s="4236"/>
      <c r="H62" s="4236"/>
      <c r="I62" s="4236"/>
      <c r="J62" s="4236"/>
      <c r="K62" s="4236"/>
      <c r="L62" s="4236"/>
    </row>
    <row r="65" spans="3:10">
      <c r="C65" s="4955"/>
      <c r="D65" s="4955"/>
      <c r="E65" s="4955"/>
      <c r="F65" s="4955"/>
      <c r="G65" s="4955"/>
      <c r="H65" s="4955"/>
      <c r="I65" s="4955"/>
      <c r="J65" s="4955"/>
    </row>
    <row r="66" spans="3:10">
      <c r="C66" s="4955"/>
      <c r="D66" s="4955"/>
      <c r="E66" s="4955"/>
      <c r="F66" s="4955"/>
      <c r="G66" s="4955"/>
      <c r="H66" s="4955"/>
      <c r="I66" s="4955"/>
      <c r="J66" s="4955"/>
    </row>
    <row r="67" spans="3:10">
      <c r="C67" s="4955"/>
      <c r="D67" s="4955"/>
      <c r="E67" s="4955"/>
      <c r="F67" s="4955"/>
      <c r="G67" s="4955"/>
      <c r="H67" s="4955"/>
      <c r="I67" s="4955"/>
      <c r="J67" s="4955"/>
    </row>
  </sheetData>
  <mergeCells count="3">
    <mergeCell ref="B2:L2"/>
    <mergeCell ref="B3:L3"/>
    <mergeCell ref="H61:J61"/>
  </mergeCells>
  <printOptions horizontalCentered="1"/>
  <pageMargins left="0.2" right="0.3" top="0.3" bottom="0" header="0" footer="0"/>
  <pageSetup scale="99" orientation="portrait" horizontalDpi="1800" verticalDpi="1800" r:id="rId1"/>
  <headerFooter alignWithMargins="0"/>
</worksheet>
</file>

<file path=xl/worksheets/sheet96.xml><?xml version="1.0" encoding="utf-8"?>
<worksheet xmlns="http://schemas.openxmlformats.org/spreadsheetml/2006/main" xmlns:r="http://schemas.openxmlformats.org/officeDocument/2006/relationships">
  <sheetPr>
    <tabColor rgb="FF92D050"/>
    <pageSetUpPr fitToPage="1"/>
  </sheetPr>
  <dimension ref="B1:H62"/>
  <sheetViews>
    <sheetView showGridLines="0" zoomScale="120" zoomScaleNormal="120" workbookViewId="0"/>
  </sheetViews>
  <sheetFormatPr defaultColWidth="10.7265625" defaultRowHeight="13"/>
  <cols>
    <col min="1" max="1" width="1.54296875" style="4243" customWidth="1"/>
    <col min="2" max="2" width="4.7265625" style="4243" customWidth="1"/>
    <col min="3" max="3" width="12.7265625" style="4243" customWidth="1"/>
    <col min="4" max="4" width="17.81640625" style="4280" customWidth="1"/>
    <col min="5" max="5" width="18.7265625" style="4243" customWidth="1"/>
    <col min="6" max="6" width="34.81640625" style="4243" customWidth="1"/>
    <col min="7" max="7" width="4.7265625" style="4243" customWidth="1"/>
    <col min="8" max="8" width="7.7265625" style="4243" customWidth="1"/>
    <col min="9" max="16384" width="10.7265625" style="4243"/>
  </cols>
  <sheetData>
    <row r="1" spans="2:8" s="4277" customFormat="1" ht="12" customHeight="1">
      <c r="B1" s="4237" t="s">
        <v>3475</v>
      </c>
      <c r="C1" s="4237"/>
      <c r="D1" s="5022"/>
      <c r="E1" s="4236"/>
      <c r="F1" s="4237"/>
      <c r="G1" s="4238" t="s">
        <v>2894</v>
      </c>
      <c r="H1" s="4236"/>
    </row>
    <row r="2" spans="2:8" ht="11.5" customHeight="1">
      <c r="B2" s="4960" t="s">
        <v>3476</v>
      </c>
      <c r="C2" s="4961"/>
      <c r="D2" s="4961"/>
      <c r="E2" s="4961"/>
      <c r="F2" s="4961"/>
      <c r="G2" s="4962"/>
      <c r="H2" s="4194"/>
    </row>
    <row r="3" spans="2:8" ht="6" customHeight="1">
      <c r="B3" s="4199"/>
      <c r="C3" s="4201"/>
      <c r="D3" s="5023"/>
      <c r="E3" s="4201"/>
      <c r="F3" s="4201"/>
      <c r="G3" s="4203"/>
      <c r="H3" s="4194"/>
    </row>
    <row r="4" spans="2:8" ht="11.5" customHeight="1">
      <c r="B4" s="5024" t="s">
        <v>3477</v>
      </c>
      <c r="C4" s="4227"/>
      <c r="D4" s="5023"/>
      <c r="E4" s="4227"/>
      <c r="F4" s="4227"/>
      <c r="G4" s="4891"/>
      <c r="H4" s="4194"/>
    </row>
    <row r="5" spans="2:8" ht="11.5" customHeight="1">
      <c r="B5" s="5024" t="s">
        <v>3478</v>
      </c>
      <c r="C5" s="4227"/>
      <c r="D5" s="5023"/>
      <c r="E5" s="4227"/>
      <c r="F5" s="4227"/>
      <c r="G5" s="4891"/>
      <c r="H5" s="4194"/>
    </row>
    <row r="6" spans="2:8" ht="11.5" customHeight="1">
      <c r="B6" s="5024" t="s">
        <v>3479</v>
      </c>
      <c r="C6" s="4227"/>
      <c r="D6" s="5023"/>
      <c r="E6" s="4227"/>
      <c r="F6" s="4227"/>
      <c r="G6" s="4891"/>
      <c r="H6" s="4194"/>
    </row>
    <row r="7" spans="2:8" ht="11.5" customHeight="1">
      <c r="B7" s="5024" t="s">
        <v>3480</v>
      </c>
      <c r="C7" s="4227"/>
      <c r="D7" s="5023"/>
      <c r="E7" s="4227"/>
      <c r="F7" s="4227"/>
      <c r="G7" s="4891"/>
      <c r="H7" s="4194"/>
    </row>
    <row r="8" spans="2:8" ht="21" customHeight="1" thickBot="1">
      <c r="B8" s="5010"/>
      <c r="C8" s="5011"/>
      <c r="D8" s="5025"/>
      <c r="E8" s="5011"/>
      <c r="F8" s="5011"/>
      <c r="G8" s="5012"/>
      <c r="H8" s="4194"/>
    </row>
    <row r="9" spans="2:8" ht="6" customHeight="1" thickTop="1">
      <c r="B9" s="4199"/>
      <c r="C9" s="4200"/>
      <c r="D9" s="5023"/>
      <c r="E9" s="4200"/>
      <c r="F9" s="4203"/>
      <c r="G9" s="4203"/>
      <c r="H9" s="4194"/>
    </row>
    <row r="10" spans="2:8" ht="11.5" customHeight="1">
      <c r="B10" s="4199"/>
      <c r="C10" s="4920" t="s">
        <v>3481</v>
      </c>
      <c r="D10" s="5026" t="s">
        <v>3482</v>
      </c>
      <c r="E10" s="4920" t="s">
        <v>3483</v>
      </c>
      <c r="F10" s="4992"/>
      <c r="G10" s="4203"/>
      <c r="H10" s="4194"/>
    </row>
    <row r="11" spans="2:8" ht="11.5" customHeight="1">
      <c r="B11" s="4921" t="s">
        <v>704</v>
      </c>
      <c r="C11" s="4920" t="s">
        <v>3484</v>
      </c>
      <c r="D11" s="5026" t="s">
        <v>3485</v>
      </c>
      <c r="E11" s="4920" t="s">
        <v>3486</v>
      </c>
      <c r="F11" s="4992" t="s">
        <v>3413</v>
      </c>
      <c r="G11" s="4992" t="s">
        <v>704</v>
      </c>
      <c r="H11" s="4194"/>
    </row>
    <row r="12" spans="2:8" ht="11.5" customHeight="1">
      <c r="B12" s="4921" t="s">
        <v>750</v>
      </c>
      <c r="C12" s="4920" t="s">
        <v>3487</v>
      </c>
      <c r="D12" s="5026" t="s">
        <v>3488</v>
      </c>
      <c r="E12" s="4920" t="s">
        <v>3489</v>
      </c>
      <c r="F12" s="4992"/>
      <c r="G12" s="4992" t="s">
        <v>750</v>
      </c>
      <c r="H12" s="4194"/>
    </row>
    <row r="13" spans="2:8" ht="11.5" customHeight="1">
      <c r="B13" s="4208"/>
      <c r="C13" s="4223" t="s">
        <v>756</v>
      </c>
      <c r="D13" s="5027" t="s">
        <v>757</v>
      </c>
      <c r="E13" s="4223" t="s">
        <v>640</v>
      </c>
      <c r="F13" s="4901" t="s">
        <v>641</v>
      </c>
      <c r="G13" s="4901"/>
      <c r="H13" s="4194"/>
    </row>
    <row r="14" spans="2:8" ht="11.65" customHeight="1">
      <c r="B14" s="4967">
        <v>1</v>
      </c>
      <c r="C14" s="5028">
        <v>60</v>
      </c>
      <c r="D14" s="5029">
        <v>0</v>
      </c>
      <c r="E14" s="4270">
        <v>0</v>
      </c>
      <c r="F14" s="4219">
        <v>0</v>
      </c>
      <c r="G14" s="4901">
        <v>1</v>
      </c>
      <c r="H14" s="4194"/>
    </row>
    <row r="15" spans="2:8" ht="11.65" customHeight="1">
      <c r="B15" s="4967">
        <f t="shared" ref="B15:B61" si="0">B14+1</f>
        <v>2</v>
      </c>
      <c r="C15" s="5030">
        <v>70</v>
      </c>
      <c r="D15" s="5029">
        <v>0</v>
      </c>
      <c r="E15" s="4270">
        <v>0</v>
      </c>
      <c r="F15" s="4219">
        <v>0</v>
      </c>
      <c r="G15" s="4901">
        <f t="shared" ref="G15:G61" si="1">G14+1</f>
        <v>2</v>
      </c>
      <c r="H15" s="4194"/>
    </row>
    <row r="16" spans="2:8" ht="11.65" customHeight="1">
      <c r="B16" s="4967">
        <f t="shared" si="0"/>
        <v>3</v>
      </c>
      <c r="C16" s="5030">
        <v>80</v>
      </c>
      <c r="D16" s="5029">
        <v>69</v>
      </c>
      <c r="E16" s="4270">
        <v>0</v>
      </c>
      <c r="F16" s="4219">
        <v>0</v>
      </c>
      <c r="G16" s="4901">
        <f t="shared" si="1"/>
        <v>3</v>
      </c>
      <c r="H16" s="4194"/>
    </row>
    <row r="17" spans="2:8" ht="11.65" customHeight="1">
      <c r="B17" s="4967">
        <f t="shared" si="0"/>
        <v>4</v>
      </c>
      <c r="C17" s="5030">
        <v>85</v>
      </c>
      <c r="D17" s="5029">
        <v>42</v>
      </c>
      <c r="E17" s="4270">
        <v>0</v>
      </c>
      <c r="F17" s="4219">
        <v>0</v>
      </c>
      <c r="G17" s="4901">
        <f t="shared" si="1"/>
        <v>4</v>
      </c>
      <c r="H17" s="4194"/>
    </row>
    <row r="18" spans="2:8" ht="11.65" customHeight="1">
      <c r="B18" s="4967">
        <f t="shared" si="0"/>
        <v>5</v>
      </c>
      <c r="C18" s="5030">
        <v>90</v>
      </c>
      <c r="D18" s="5029">
        <v>786</v>
      </c>
      <c r="E18" s="4270">
        <v>0</v>
      </c>
      <c r="F18" s="4219">
        <v>0</v>
      </c>
      <c r="G18" s="4901">
        <f t="shared" si="1"/>
        <v>5</v>
      </c>
      <c r="H18" s="4194"/>
    </row>
    <row r="19" spans="2:8" ht="11.65" customHeight="1">
      <c r="B19" s="4967">
        <f t="shared" si="0"/>
        <v>6</v>
      </c>
      <c r="C19" s="5030">
        <v>100</v>
      </c>
      <c r="D19" s="5029">
        <v>453</v>
      </c>
      <c r="E19" s="4270">
        <v>0</v>
      </c>
      <c r="F19" s="4219">
        <v>0</v>
      </c>
      <c r="G19" s="4901">
        <f t="shared" si="1"/>
        <v>6</v>
      </c>
      <c r="H19" s="4194"/>
    </row>
    <row r="20" spans="2:8" ht="11.65" customHeight="1">
      <c r="B20" s="4967">
        <f t="shared" si="0"/>
        <v>7</v>
      </c>
      <c r="C20" s="5030">
        <v>105</v>
      </c>
      <c r="D20" s="5029">
        <v>0</v>
      </c>
      <c r="E20" s="4270">
        <v>0</v>
      </c>
      <c r="F20" s="4219">
        <v>0</v>
      </c>
      <c r="G20" s="4901">
        <f t="shared" si="1"/>
        <v>7</v>
      </c>
      <c r="H20" s="4194"/>
    </row>
    <row r="21" spans="2:8" ht="11.65" customHeight="1">
      <c r="B21" s="4967">
        <f t="shared" si="0"/>
        <v>8</v>
      </c>
      <c r="C21" s="5030">
        <v>110</v>
      </c>
      <c r="D21" s="5029">
        <v>0</v>
      </c>
      <c r="E21" s="4270">
        <v>0</v>
      </c>
      <c r="F21" s="4219">
        <v>0</v>
      </c>
      <c r="G21" s="4901">
        <f t="shared" si="1"/>
        <v>8</v>
      </c>
      <c r="H21" s="4194"/>
    </row>
    <row r="22" spans="2:8" ht="11.65" customHeight="1">
      <c r="B22" s="4967">
        <f t="shared" si="0"/>
        <v>9</v>
      </c>
      <c r="C22" s="5030">
        <v>112</v>
      </c>
      <c r="D22" s="5029">
        <v>171</v>
      </c>
      <c r="E22" s="4270">
        <v>0</v>
      </c>
      <c r="F22" s="4219">
        <v>0</v>
      </c>
      <c r="G22" s="4901">
        <f t="shared" si="1"/>
        <v>9</v>
      </c>
      <c r="H22" s="4194"/>
    </row>
    <row r="23" spans="2:8" ht="11.65" customHeight="1">
      <c r="B23" s="4967">
        <f t="shared" si="0"/>
        <v>10</v>
      </c>
      <c r="C23" s="5030">
        <v>115</v>
      </c>
      <c r="D23" s="5029">
        <v>2498</v>
      </c>
      <c r="E23" s="4270">
        <v>0</v>
      </c>
      <c r="F23" s="4219">
        <v>0</v>
      </c>
      <c r="G23" s="4901">
        <f t="shared" si="1"/>
        <v>10</v>
      </c>
      <c r="H23" s="4194"/>
    </row>
    <row r="24" spans="2:8" ht="11.65" customHeight="1">
      <c r="B24" s="4967">
        <f t="shared" si="0"/>
        <v>11</v>
      </c>
      <c r="C24" s="5030">
        <v>119</v>
      </c>
      <c r="D24" s="5029">
        <v>1</v>
      </c>
      <c r="E24" s="4270">
        <v>0</v>
      </c>
      <c r="F24" s="4219">
        <v>0</v>
      </c>
      <c r="G24" s="4901">
        <f t="shared" si="1"/>
        <v>11</v>
      </c>
      <c r="H24" s="4194"/>
    </row>
    <row r="25" spans="2:8" ht="11.65" customHeight="1">
      <c r="B25" s="4967">
        <f t="shared" si="0"/>
        <v>12</v>
      </c>
      <c r="C25" s="5030">
        <v>127</v>
      </c>
      <c r="D25" s="5029">
        <v>25</v>
      </c>
      <c r="E25" s="4270">
        <v>0</v>
      </c>
      <c r="F25" s="4219">
        <v>0</v>
      </c>
      <c r="G25" s="4901">
        <f t="shared" si="1"/>
        <v>12</v>
      </c>
      <c r="H25" s="4194"/>
    </row>
    <row r="26" spans="2:8" ht="11.65" customHeight="1">
      <c r="B26" s="4967">
        <f t="shared" si="0"/>
        <v>13</v>
      </c>
      <c r="C26" s="5030">
        <v>130</v>
      </c>
      <c r="D26" s="5029">
        <v>6</v>
      </c>
      <c r="E26" s="4270">
        <v>0</v>
      </c>
      <c r="F26" s="4219">
        <v>0</v>
      </c>
      <c r="G26" s="4901">
        <f t="shared" si="1"/>
        <v>13</v>
      </c>
      <c r="H26" s="4194"/>
    </row>
    <row r="27" spans="2:8" ht="11.65" customHeight="1">
      <c r="B27" s="4967">
        <f t="shared" si="0"/>
        <v>14</v>
      </c>
      <c r="C27" s="5030">
        <v>131</v>
      </c>
      <c r="D27" s="5029">
        <v>50</v>
      </c>
      <c r="E27" s="4270">
        <v>0</v>
      </c>
      <c r="F27" s="4219">
        <v>0</v>
      </c>
      <c r="G27" s="4901">
        <f t="shared" si="1"/>
        <v>14</v>
      </c>
      <c r="H27" s="4194"/>
    </row>
    <row r="28" spans="2:8" ht="11.65" customHeight="1">
      <c r="B28" s="4967">
        <f t="shared" si="0"/>
        <v>15</v>
      </c>
      <c r="C28" s="5030">
        <v>132</v>
      </c>
      <c r="D28" s="5029">
        <v>302</v>
      </c>
      <c r="E28" s="4270">
        <v>0</v>
      </c>
      <c r="F28" s="4219">
        <v>0</v>
      </c>
      <c r="G28" s="4901">
        <f t="shared" si="1"/>
        <v>15</v>
      </c>
      <c r="H28" s="4194"/>
    </row>
    <row r="29" spans="2:8" ht="11.65" customHeight="1">
      <c r="B29" s="4967">
        <f t="shared" si="0"/>
        <v>16</v>
      </c>
      <c r="C29" s="5030">
        <v>133</v>
      </c>
      <c r="D29" s="5029">
        <v>0</v>
      </c>
      <c r="E29" s="4270">
        <v>0</v>
      </c>
      <c r="F29" s="4219">
        <v>0</v>
      </c>
      <c r="G29" s="4901">
        <f t="shared" si="1"/>
        <v>16</v>
      </c>
      <c r="H29" s="4194"/>
    </row>
    <row r="30" spans="2:8" ht="11.65" customHeight="1">
      <c r="B30" s="4967">
        <f t="shared" si="0"/>
        <v>17</v>
      </c>
      <c r="C30" s="5030">
        <v>136</v>
      </c>
      <c r="D30" s="5029">
        <v>1982</v>
      </c>
      <c r="E30" s="4270">
        <v>0</v>
      </c>
      <c r="F30" s="4219">
        <v>0</v>
      </c>
      <c r="G30" s="4901">
        <f t="shared" si="1"/>
        <v>17</v>
      </c>
      <c r="H30" s="4194"/>
    </row>
    <row r="31" spans="2:8" ht="11.65" customHeight="1">
      <c r="B31" s="4967">
        <f t="shared" si="0"/>
        <v>18</v>
      </c>
      <c r="C31" s="5030">
        <v>140</v>
      </c>
      <c r="D31" s="5029">
        <v>74</v>
      </c>
      <c r="E31" s="4270">
        <v>0</v>
      </c>
      <c r="F31" s="4219">
        <v>0</v>
      </c>
      <c r="G31" s="4901">
        <f t="shared" si="1"/>
        <v>18</v>
      </c>
      <c r="H31" s="4194"/>
    </row>
    <row r="32" spans="2:8" ht="11.65" customHeight="1">
      <c r="B32" s="4967">
        <f t="shared" si="0"/>
        <v>19</v>
      </c>
      <c r="C32" s="5030">
        <v>152</v>
      </c>
      <c r="D32" s="5029">
        <v>38</v>
      </c>
      <c r="E32" s="4270">
        <v>0</v>
      </c>
      <c r="F32" s="4219">
        <v>0</v>
      </c>
      <c r="G32" s="4901">
        <f t="shared" si="1"/>
        <v>19</v>
      </c>
      <c r="H32" s="4194"/>
    </row>
    <row r="33" spans="2:8" ht="11.65" customHeight="1">
      <c r="B33" s="4967">
        <f t="shared" si="0"/>
        <v>20</v>
      </c>
      <c r="C33" s="4905">
        <v>155</v>
      </c>
      <c r="D33" s="5029">
        <v>38</v>
      </c>
      <c r="E33" s="4270">
        <v>0</v>
      </c>
      <c r="F33" s="4219">
        <v>0</v>
      </c>
      <c r="G33" s="4901">
        <f t="shared" si="1"/>
        <v>20</v>
      </c>
      <c r="H33" s="4194"/>
    </row>
    <row r="34" spans="2:8" ht="11.65" customHeight="1">
      <c r="B34" s="4967">
        <f t="shared" si="0"/>
        <v>21</v>
      </c>
      <c r="C34" s="5031"/>
      <c r="D34" s="4269"/>
      <c r="E34" s="4209"/>
      <c r="F34" s="4211"/>
      <c r="G34" s="4901">
        <f t="shared" si="1"/>
        <v>21</v>
      </c>
      <c r="H34" s="4194"/>
    </row>
    <row r="35" spans="2:8" ht="11.65" customHeight="1">
      <c r="B35" s="4967">
        <f t="shared" si="0"/>
        <v>22</v>
      </c>
      <c r="C35" s="5031"/>
      <c r="D35" s="5032"/>
      <c r="E35" s="4209"/>
      <c r="F35" s="4211"/>
      <c r="G35" s="4901">
        <f t="shared" si="1"/>
        <v>22</v>
      </c>
      <c r="H35" s="4194"/>
    </row>
    <row r="36" spans="2:8" ht="11.65" customHeight="1">
      <c r="B36" s="4967">
        <f t="shared" si="0"/>
        <v>23</v>
      </c>
      <c r="C36" s="5031"/>
      <c r="D36" s="5032"/>
      <c r="E36" s="4209"/>
      <c r="F36" s="4211"/>
      <c r="G36" s="4901">
        <f t="shared" si="1"/>
        <v>23</v>
      </c>
      <c r="H36" s="4194"/>
    </row>
    <row r="37" spans="2:8" ht="11.65" customHeight="1">
      <c r="B37" s="4967">
        <f t="shared" si="0"/>
        <v>24</v>
      </c>
      <c r="C37" s="4223"/>
      <c r="D37" s="5032"/>
      <c r="E37" s="4209"/>
      <c r="F37" s="4211"/>
      <c r="G37" s="4901">
        <f t="shared" si="1"/>
        <v>24</v>
      </c>
      <c r="H37" s="4194"/>
    </row>
    <row r="38" spans="2:8" ht="11.65" customHeight="1">
      <c r="B38" s="4967">
        <f t="shared" si="0"/>
        <v>25</v>
      </c>
      <c r="C38" s="4209"/>
      <c r="D38" s="5032"/>
      <c r="E38" s="4209"/>
      <c r="F38" s="4211"/>
      <c r="G38" s="4901">
        <f t="shared" si="1"/>
        <v>25</v>
      </c>
      <c r="H38" s="4194"/>
    </row>
    <row r="39" spans="2:8" ht="11.65" customHeight="1">
      <c r="B39" s="4967">
        <f t="shared" si="0"/>
        <v>26</v>
      </c>
      <c r="C39" s="4209"/>
      <c r="D39" s="5032"/>
      <c r="E39" s="4209"/>
      <c r="F39" s="4211"/>
      <c r="G39" s="4901">
        <f t="shared" si="1"/>
        <v>26</v>
      </c>
      <c r="H39" s="4194"/>
    </row>
    <row r="40" spans="2:8" ht="11.65" customHeight="1">
      <c r="B40" s="4967">
        <f t="shared" si="0"/>
        <v>27</v>
      </c>
      <c r="C40" s="4209"/>
      <c r="D40" s="5032"/>
      <c r="E40" s="4209"/>
      <c r="F40" s="4211"/>
      <c r="G40" s="4901">
        <f t="shared" si="1"/>
        <v>27</v>
      </c>
      <c r="H40" s="4194"/>
    </row>
    <row r="41" spans="2:8" ht="11.65" customHeight="1">
      <c r="B41" s="4967">
        <f t="shared" si="0"/>
        <v>28</v>
      </c>
      <c r="C41" s="4209"/>
      <c r="D41" s="5032"/>
      <c r="E41" s="4209"/>
      <c r="F41" s="4211"/>
      <c r="G41" s="4901">
        <f t="shared" si="1"/>
        <v>28</v>
      </c>
      <c r="H41" s="4194"/>
    </row>
    <row r="42" spans="2:8" ht="11.65" customHeight="1">
      <c r="B42" s="4967">
        <f t="shared" si="0"/>
        <v>29</v>
      </c>
      <c r="C42" s="4209"/>
      <c r="D42" s="5032"/>
      <c r="E42" s="4209"/>
      <c r="F42" s="4211"/>
      <c r="G42" s="4901">
        <f t="shared" si="1"/>
        <v>29</v>
      </c>
      <c r="H42" s="4194"/>
    </row>
    <row r="43" spans="2:8" ht="11.65" customHeight="1">
      <c r="B43" s="4967">
        <f t="shared" si="0"/>
        <v>30</v>
      </c>
      <c r="C43" s="4209"/>
      <c r="D43" s="5032"/>
      <c r="E43" s="4209"/>
      <c r="F43" s="4211"/>
      <c r="G43" s="4901">
        <f t="shared" si="1"/>
        <v>30</v>
      </c>
      <c r="H43" s="4194"/>
    </row>
    <row r="44" spans="2:8" ht="11.65" customHeight="1">
      <c r="B44" s="4967">
        <f t="shared" si="0"/>
        <v>31</v>
      </c>
      <c r="C44" s="4209"/>
      <c r="D44" s="5032"/>
      <c r="E44" s="4209"/>
      <c r="F44" s="4211"/>
      <c r="G44" s="4901">
        <f t="shared" si="1"/>
        <v>31</v>
      </c>
      <c r="H44" s="4194"/>
    </row>
    <row r="45" spans="2:8" ht="11.65" customHeight="1">
      <c r="B45" s="4967">
        <f t="shared" si="0"/>
        <v>32</v>
      </c>
      <c r="C45" s="4209"/>
      <c r="D45" s="5032"/>
      <c r="E45" s="4209"/>
      <c r="F45" s="4211"/>
      <c r="G45" s="4901">
        <f t="shared" si="1"/>
        <v>32</v>
      </c>
      <c r="H45" s="4194"/>
    </row>
    <row r="46" spans="2:8" ht="11.65" customHeight="1">
      <c r="B46" s="4967">
        <f t="shared" si="0"/>
        <v>33</v>
      </c>
      <c r="C46" s="4209"/>
      <c r="D46" s="5032"/>
      <c r="E46" s="4209"/>
      <c r="F46" s="4211"/>
      <c r="G46" s="4901">
        <f t="shared" si="1"/>
        <v>33</v>
      </c>
      <c r="H46" s="4194"/>
    </row>
    <row r="47" spans="2:8" ht="11.65" customHeight="1">
      <c r="B47" s="4967">
        <f t="shared" si="0"/>
        <v>34</v>
      </c>
      <c r="C47" s="4209"/>
      <c r="D47" s="5032"/>
      <c r="E47" s="4209"/>
      <c r="F47" s="4211"/>
      <c r="G47" s="4901">
        <f t="shared" si="1"/>
        <v>34</v>
      </c>
      <c r="H47" s="4194"/>
    </row>
    <row r="48" spans="2:8" ht="11.65" customHeight="1">
      <c r="B48" s="4967">
        <f t="shared" si="0"/>
        <v>35</v>
      </c>
      <c r="C48" s="4209"/>
      <c r="D48" s="5032"/>
      <c r="E48" s="4209"/>
      <c r="F48" s="4211"/>
      <c r="G48" s="4901">
        <f t="shared" si="1"/>
        <v>35</v>
      </c>
      <c r="H48" s="4194"/>
    </row>
    <row r="49" spans="2:8" ht="11.65" customHeight="1">
      <c r="B49" s="4967">
        <f t="shared" si="0"/>
        <v>36</v>
      </c>
      <c r="C49" s="4209"/>
      <c r="D49" s="5032"/>
      <c r="E49" s="4209"/>
      <c r="F49" s="4211"/>
      <c r="G49" s="4901">
        <f t="shared" si="1"/>
        <v>36</v>
      </c>
      <c r="H49" s="4194"/>
    </row>
    <row r="50" spans="2:8" ht="11.65" customHeight="1">
      <c r="B50" s="4967">
        <f t="shared" si="0"/>
        <v>37</v>
      </c>
      <c r="C50" s="4209"/>
      <c r="D50" s="5032"/>
      <c r="E50" s="4209"/>
      <c r="F50" s="4211"/>
      <c r="G50" s="4901">
        <f t="shared" si="1"/>
        <v>37</v>
      </c>
      <c r="H50" s="4194"/>
    </row>
    <row r="51" spans="2:8" ht="11.65" customHeight="1">
      <c r="B51" s="4967">
        <f t="shared" si="0"/>
        <v>38</v>
      </c>
      <c r="C51" s="4209"/>
      <c r="D51" s="5032"/>
      <c r="E51" s="4209"/>
      <c r="F51" s="4211"/>
      <c r="G51" s="4901">
        <f t="shared" si="1"/>
        <v>38</v>
      </c>
      <c r="H51" s="4194"/>
    </row>
    <row r="52" spans="2:8" ht="11.65" customHeight="1">
      <c r="B52" s="4967">
        <f t="shared" si="0"/>
        <v>39</v>
      </c>
      <c r="C52" s="4209"/>
      <c r="D52" s="5032"/>
      <c r="E52" s="4209"/>
      <c r="F52" s="4211"/>
      <c r="G52" s="4901">
        <f t="shared" si="1"/>
        <v>39</v>
      </c>
      <c r="H52" s="4194"/>
    </row>
    <row r="53" spans="2:8" ht="11.65" customHeight="1">
      <c r="B53" s="4967">
        <f t="shared" si="0"/>
        <v>40</v>
      </c>
      <c r="C53" s="4209"/>
      <c r="D53" s="5032"/>
      <c r="E53" s="4209"/>
      <c r="F53" s="4211"/>
      <c r="G53" s="4901">
        <f t="shared" si="1"/>
        <v>40</v>
      </c>
      <c r="H53" s="4194"/>
    </row>
    <row r="54" spans="2:8" ht="11.65" customHeight="1">
      <c r="B54" s="4967">
        <f t="shared" si="0"/>
        <v>41</v>
      </c>
      <c r="C54" s="4209"/>
      <c r="D54" s="5032"/>
      <c r="E54" s="4209"/>
      <c r="F54" s="4211"/>
      <c r="G54" s="4901">
        <f t="shared" si="1"/>
        <v>41</v>
      </c>
      <c r="H54" s="4194"/>
    </row>
    <row r="55" spans="2:8" ht="11.65" customHeight="1">
      <c r="B55" s="4967">
        <f t="shared" si="0"/>
        <v>42</v>
      </c>
      <c r="C55" s="4209"/>
      <c r="D55" s="5032"/>
      <c r="E55" s="4209"/>
      <c r="F55" s="4211"/>
      <c r="G55" s="4901">
        <f t="shared" si="1"/>
        <v>42</v>
      </c>
      <c r="H55" s="4194"/>
    </row>
    <row r="56" spans="2:8" ht="11.65" customHeight="1">
      <c r="B56" s="4967">
        <f t="shared" si="0"/>
        <v>43</v>
      </c>
      <c r="C56" s="4209"/>
      <c r="D56" s="5032"/>
      <c r="E56" s="4209"/>
      <c r="F56" s="4211"/>
      <c r="G56" s="4901">
        <f t="shared" si="1"/>
        <v>43</v>
      </c>
      <c r="H56" s="4194"/>
    </row>
    <row r="57" spans="2:8" ht="11.65" customHeight="1">
      <c r="B57" s="4967">
        <f t="shared" si="0"/>
        <v>44</v>
      </c>
      <c r="C57" s="4209"/>
      <c r="D57" s="5032"/>
      <c r="E57" s="4209"/>
      <c r="F57" s="4211"/>
      <c r="G57" s="4901">
        <f t="shared" si="1"/>
        <v>44</v>
      </c>
      <c r="H57" s="4194"/>
    </row>
    <row r="58" spans="2:8" ht="11.65" customHeight="1">
      <c r="B58" s="4967">
        <f t="shared" si="0"/>
        <v>45</v>
      </c>
      <c r="C58" s="4209"/>
      <c r="D58" s="5032"/>
      <c r="E58" s="4209"/>
      <c r="F58" s="4211"/>
      <c r="G58" s="4901">
        <f t="shared" si="1"/>
        <v>45</v>
      </c>
      <c r="H58" s="4194"/>
    </row>
    <row r="59" spans="2:8" ht="11.65" customHeight="1">
      <c r="B59" s="4967">
        <f>B58+1</f>
        <v>46</v>
      </c>
      <c r="C59" s="4209"/>
      <c r="D59" s="5032"/>
      <c r="E59" s="4209"/>
      <c r="F59" s="4211"/>
      <c r="G59" s="4901">
        <f>G58+1</f>
        <v>46</v>
      </c>
      <c r="H59" s="4194"/>
    </row>
    <row r="60" spans="2:8" ht="11.65" customHeight="1">
      <c r="B60" s="4967">
        <f>B59+1</f>
        <v>47</v>
      </c>
      <c r="C60" s="4209"/>
      <c r="D60" s="5032"/>
      <c r="E60" s="4209"/>
      <c r="F60" s="4211"/>
      <c r="G60" s="4901">
        <f>G59+1</f>
        <v>47</v>
      </c>
      <c r="H60" s="4194"/>
    </row>
    <row r="61" spans="2:8" ht="11.65" customHeight="1">
      <c r="B61" s="4967">
        <f t="shared" si="0"/>
        <v>48</v>
      </c>
      <c r="C61" s="5033" t="s">
        <v>982</v>
      </c>
      <c r="D61" s="5032">
        <f>SUM(D14:D60)</f>
        <v>6535</v>
      </c>
      <c r="E61" s="4270">
        <f t="shared" ref="E61:F61" si="2">SUM(E14:E60)</f>
        <v>0</v>
      </c>
      <c r="F61" s="4219">
        <f t="shared" si="2"/>
        <v>0</v>
      </c>
      <c r="G61" s="4901">
        <f t="shared" si="1"/>
        <v>48</v>
      </c>
      <c r="H61" s="4194"/>
    </row>
    <row r="62" spans="2:8" ht="11.5" customHeight="1">
      <c r="B62" s="4237"/>
      <c r="C62" s="5034"/>
      <c r="D62" s="5035"/>
      <c r="E62" s="5036"/>
      <c r="F62" s="5036"/>
      <c r="G62" s="4238" t="s">
        <v>195</v>
      </c>
      <c r="H62" s="4194"/>
    </row>
  </sheetData>
  <mergeCells count="1">
    <mergeCell ref="B2:G2"/>
  </mergeCells>
  <printOptions horizontalCentered="1" verticalCentered="1"/>
  <pageMargins left="0" right="0" top="0.35" bottom="0" header="0.5" footer="0.5"/>
  <pageSetup orientation="portrait" horizontalDpi="4294967292" verticalDpi="4294967292" r:id="rId1"/>
  <headerFooter alignWithMargins="0"/>
</worksheet>
</file>

<file path=xl/worksheets/sheet97.xml><?xml version="1.0" encoding="utf-8"?>
<worksheet xmlns="http://schemas.openxmlformats.org/spreadsheetml/2006/main" xmlns:r="http://schemas.openxmlformats.org/officeDocument/2006/relationships">
  <sheetPr>
    <tabColor rgb="FF92D050"/>
    <pageSetUpPr fitToPage="1"/>
  </sheetPr>
  <dimension ref="A1:N59"/>
  <sheetViews>
    <sheetView showGridLines="0" zoomScale="110" zoomScaleNormal="110" workbookViewId="0"/>
  </sheetViews>
  <sheetFormatPr defaultColWidth="10.7265625" defaultRowHeight="13"/>
  <cols>
    <col min="1" max="1" width="3.1796875" style="4243" customWidth="1"/>
    <col min="2" max="2" width="4.7265625" style="4243" customWidth="1"/>
    <col min="3" max="3" width="21.7265625" style="4243" customWidth="1"/>
    <col min="4" max="4" width="9.7265625" style="4243" customWidth="1"/>
    <col min="5" max="5" width="10.7265625" style="4243" customWidth="1"/>
    <col min="6" max="6" width="8.7265625" style="4243" customWidth="1"/>
    <col min="7" max="7" width="9.81640625" style="4243" customWidth="1"/>
    <col min="8" max="8" width="11.7265625" style="4243" customWidth="1"/>
    <col min="9" max="9" width="8.7265625" style="4243" customWidth="1"/>
    <col min="10" max="10" width="11.7265625" style="4243" customWidth="1"/>
    <col min="11" max="11" width="9.7265625" style="4243" customWidth="1"/>
    <col min="12" max="12" width="10.7265625" style="4243" customWidth="1"/>
    <col min="13" max="13" width="4.7265625" style="4243" customWidth="1"/>
    <col min="14" max="14" width="4.453125" style="4243" customWidth="1"/>
    <col min="15" max="40" width="10.7265625" style="4243"/>
    <col min="41" max="47" width="15.7265625" style="4243" customWidth="1"/>
    <col min="48" max="16384" width="10.7265625" style="4243"/>
  </cols>
  <sheetData>
    <row r="1" spans="2:14">
      <c r="K1" s="5037"/>
      <c r="L1" s="5038"/>
      <c r="M1" s="5038"/>
    </row>
    <row r="2" spans="2:14" ht="12.75" customHeight="1">
      <c r="B2" s="5039" t="s">
        <v>3490</v>
      </c>
      <c r="C2" s="5040"/>
      <c r="D2" s="5040"/>
      <c r="E2" s="5040"/>
      <c r="F2" s="5040"/>
      <c r="G2" s="5040"/>
      <c r="H2" s="5040"/>
      <c r="I2" s="5040"/>
      <c r="J2" s="5040"/>
      <c r="K2" s="5040"/>
      <c r="L2" s="5040"/>
      <c r="M2" s="5041"/>
      <c r="N2" s="4242" t="s">
        <v>2894</v>
      </c>
    </row>
    <row r="3" spans="2:14">
      <c r="B3" s="5042"/>
      <c r="C3" s="5043"/>
      <c r="D3" s="5043"/>
      <c r="E3" s="5043"/>
      <c r="F3" s="5043"/>
      <c r="G3" s="5043"/>
      <c r="H3" s="5043"/>
      <c r="I3" s="5043"/>
      <c r="J3" s="5043"/>
      <c r="K3" s="5044"/>
      <c r="L3" s="5043"/>
      <c r="M3" s="5045"/>
      <c r="N3" s="4242"/>
    </row>
    <row r="4" spans="2:14">
      <c r="B4" s="5042"/>
      <c r="C4" s="5043" t="s">
        <v>3491</v>
      </c>
      <c r="D4" s="5043"/>
      <c r="E4" s="5043"/>
      <c r="F4" s="5043"/>
      <c r="G4" s="5043"/>
      <c r="H4" s="5043"/>
      <c r="I4" s="5043"/>
      <c r="J4" s="5043"/>
      <c r="K4" s="5043"/>
      <c r="L4" s="5043"/>
      <c r="M4" s="5045"/>
      <c r="N4" s="4242"/>
    </row>
    <row r="5" spans="2:14">
      <c r="B5" s="5042"/>
      <c r="C5" s="5043" t="s">
        <v>3492</v>
      </c>
      <c r="D5" s="5043"/>
      <c r="E5" s="5043"/>
      <c r="F5" s="5043"/>
      <c r="G5" s="5043"/>
      <c r="H5" s="5043"/>
      <c r="I5" s="5043"/>
      <c r="J5" s="5043"/>
      <c r="K5" s="5043"/>
      <c r="L5" s="5043"/>
      <c r="M5" s="5045"/>
      <c r="N5" s="4242"/>
    </row>
    <row r="6" spans="2:14" ht="6" customHeight="1">
      <c r="B6" s="5042"/>
      <c r="C6" s="5043"/>
      <c r="D6" s="5043"/>
      <c r="E6" s="5043"/>
      <c r="F6" s="5043"/>
      <c r="G6" s="5043"/>
      <c r="H6" s="5043"/>
      <c r="I6" s="5043"/>
      <c r="J6" s="5043"/>
      <c r="K6" s="5043"/>
      <c r="L6" s="5043"/>
      <c r="M6" s="5045"/>
      <c r="N6" s="4242"/>
    </row>
    <row r="7" spans="2:14">
      <c r="B7" s="5046"/>
      <c r="C7" s="5047"/>
      <c r="D7" s="5048" t="s">
        <v>468</v>
      </c>
      <c r="E7" s="5048"/>
      <c r="F7" s="5048"/>
      <c r="G7" s="5049"/>
      <c r="H7" s="5050" t="s">
        <v>3493</v>
      </c>
      <c r="I7" s="5051"/>
      <c r="J7" s="5052" t="s">
        <v>471</v>
      </c>
      <c r="K7" s="5048" t="s">
        <v>3494</v>
      </c>
      <c r="L7" s="5051"/>
      <c r="M7" s="5053"/>
      <c r="N7" s="4242"/>
    </row>
    <row r="8" spans="2:14">
      <c r="B8" s="5054"/>
      <c r="C8" s="5055"/>
      <c r="D8" s="5056" t="s">
        <v>3495</v>
      </c>
      <c r="E8" s="5057"/>
      <c r="F8" s="5056" t="s">
        <v>3496</v>
      </c>
      <c r="G8" s="5057"/>
      <c r="H8" s="5058" t="s">
        <v>3497</v>
      </c>
      <c r="I8" s="5055"/>
      <c r="J8" s="5059"/>
      <c r="K8" s="5058"/>
      <c r="L8" s="5055"/>
      <c r="M8" s="5059"/>
      <c r="N8" s="4242"/>
    </row>
    <row r="9" spans="2:14">
      <c r="B9" s="5054" t="s">
        <v>704</v>
      </c>
      <c r="C9" s="5055"/>
      <c r="D9" s="5058"/>
      <c r="E9" s="5055"/>
      <c r="F9" s="5058"/>
      <c r="G9" s="5055"/>
      <c r="H9" s="5060" t="s">
        <v>3498</v>
      </c>
      <c r="I9" s="5055"/>
      <c r="J9" s="5059"/>
      <c r="K9" s="5058"/>
      <c r="L9" s="5055"/>
      <c r="M9" s="5059" t="s">
        <v>704</v>
      </c>
      <c r="N9" s="4242"/>
    </row>
    <row r="10" spans="2:14">
      <c r="B10" s="5061" t="s">
        <v>750</v>
      </c>
      <c r="C10" s="5062"/>
      <c r="D10" s="5058"/>
      <c r="E10" s="5062" t="s">
        <v>3373</v>
      </c>
      <c r="F10" s="5058"/>
      <c r="G10" s="5062" t="s">
        <v>3373</v>
      </c>
      <c r="H10" s="5060" t="s">
        <v>3499</v>
      </c>
      <c r="I10" s="5063" t="s">
        <v>3500</v>
      </c>
      <c r="J10" s="5064" t="s">
        <v>3501</v>
      </c>
      <c r="K10" s="5060" t="s">
        <v>3502</v>
      </c>
      <c r="L10" s="5062" t="s">
        <v>3503</v>
      </c>
      <c r="M10" s="5065" t="s">
        <v>750</v>
      </c>
      <c r="N10" s="4242"/>
    </row>
    <row r="11" spans="2:14">
      <c r="B11" s="5054"/>
      <c r="C11" s="5062" t="s">
        <v>3429</v>
      </c>
      <c r="D11" s="5066" t="s">
        <v>3369</v>
      </c>
      <c r="E11" s="5062" t="s">
        <v>3374</v>
      </c>
      <c r="F11" s="5066" t="s">
        <v>3369</v>
      </c>
      <c r="G11" s="5062" t="s">
        <v>3374</v>
      </c>
      <c r="H11" s="5060" t="s">
        <v>3504</v>
      </c>
      <c r="I11" s="5063" t="s">
        <v>3499</v>
      </c>
      <c r="J11" s="5065" t="s">
        <v>3505</v>
      </c>
      <c r="K11" s="5066" t="s">
        <v>3506</v>
      </c>
      <c r="L11" s="5062" t="s">
        <v>3506</v>
      </c>
      <c r="M11" s="5059"/>
      <c r="N11" s="4242"/>
    </row>
    <row r="12" spans="2:14">
      <c r="B12" s="5054"/>
      <c r="C12" s="5055"/>
      <c r="D12" s="5058"/>
      <c r="E12" s="5062" t="s">
        <v>3507</v>
      </c>
      <c r="F12" s="5058"/>
      <c r="G12" s="5062" t="s">
        <v>3507</v>
      </c>
      <c r="H12" s="5060"/>
      <c r="I12" s="5055"/>
      <c r="J12" s="5059"/>
      <c r="K12" s="5058"/>
      <c r="L12" s="5055"/>
      <c r="M12" s="5059"/>
      <c r="N12" s="4242"/>
    </row>
    <row r="13" spans="2:14" ht="13.5" thickBot="1">
      <c r="B13" s="5067"/>
      <c r="C13" s="5068" t="s">
        <v>756</v>
      </c>
      <c r="D13" s="5066" t="s">
        <v>757</v>
      </c>
      <c r="E13" s="5062" t="s">
        <v>640</v>
      </c>
      <c r="F13" s="5066" t="s">
        <v>641</v>
      </c>
      <c r="G13" s="5062" t="s">
        <v>642</v>
      </c>
      <c r="H13" s="5066" t="s">
        <v>643</v>
      </c>
      <c r="I13" s="5062" t="s">
        <v>644</v>
      </c>
      <c r="J13" s="5065" t="s">
        <v>645</v>
      </c>
      <c r="K13" s="5066" t="s">
        <v>646</v>
      </c>
      <c r="L13" s="5062" t="s">
        <v>647</v>
      </c>
      <c r="M13" s="5069"/>
      <c r="N13" s="4242"/>
    </row>
    <row r="14" spans="2:14">
      <c r="B14" s="5070">
        <v>1</v>
      </c>
      <c r="C14" s="5067" t="s">
        <v>200</v>
      </c>
      <c r="D14" s="5071">
        <v>346815</v>
      </c>
      <c r="E14" s="5072">
        <v>344808</v>
      </c>
      <c r="F14" s="5073">
        <v>2.8000000000000001E-2</v>
      </c>
      <c r="G14" s="5074" t="s">
        <v>621</v>
      </c>
      <c r="H14" s="5075">
        <v>149.58000000000001</v>
      </c>
      <c r="I14" s="5076">
        <v>1.9E-2</v>
      </c>
      <c r="J14" s="5077">
        <v>226931</v>
      </c>
      <c r="K14" s="5078">
        <v>1189</v>
      </c>
      <c r="L14" s="5079">
        <v>0.3</v>
      </c>
      <c r="M14" s="5080">
        <v>1</v>
      </c>
      <c r="N14" s="4242"/>
    </row>
    <row r="15" spans="2:14">
      <c r="B15" s="5070">
        <f t="shared" ref="B15:B21" si="0">B14+1</f>
        <v>2</v>
      </c>
      <c r="C15" s="5067" t="s">
        <v>899</v>
      </c>
      <c r="D15" s="5081">
        <v>259482</v>
      </c>
      <c r="E15" s="5082">
        <v>309349</v>
      </c>
      <c r="F15" s="5083">
        <v>3.2000000000000001E-2</v>
      </c>
      <c r="G15" s="5084" t="s">
        <v>621</v>
      </c>
      <c r="H15" s="5085">
        <v>99.13</v>
      </c>
      <c r="I15" s="5086">
        <v>1.9E-2</v>
      </c>
      <c r="J15" s="5087">
        <v>78943</v>
      </c>
      <c r="K15" s="5088">
        <v>327</v>
      </c>
      <c r="L15" s="5089">
        <v>0.13</v>
      </c>
      <c r="M15" s="5080">
        <f t="shared" ref="M15:M21" si="1">M14+1</f>
        <v>2</v>
      </c>
      <c r="N15" s="4242"/>
    </row>
    <row r="16" spans="2:14">
      <c r="B16" s="5070">
        <f t="shared" si="0"/>
        <v>3</v>
      </c>
      <c r="C16" s="5067" t="s">
        <v>901</v>
      </c>
      <c r="D16" s="5081">
        <v>4339</v>
      </c>
      <c r="E16" s="5082">
        <v>30393</v>
      </c>
      <c r="F16" s="5083">
        <v>1E-3</v>
      </c>
      <c r="G16" s="5084" t="s">
        <v>621</v>
      </c>
      <c r="H16" s="5085">
        <v>20.45</v>
      </c>
      <c r="I16" s="5086">
        <v>6.0000000000000001E-3</v>
      </c>
      <c r="J16" s="5087">
        <v>4493</v>
      </c>
      <c r="K16" s="5088">
        <v>21</v>
      </c>
      <c r="L16" s="5089">
        <v>0.01</v>
      </c>
      <c r="M16" s="5080">
        <f t="shared" si="1"/>
        <v>3</v>
      </c>
      <c r="N16" s="4242"/>
    </row>
    <row r="17" spans="1:14">
      <c r="B17" s="5070">
        <f t="shared" si="0"/>
        <v>4</v>
      </c>
      <c r="C17" s="5067" t="s">
        <v>3508</v>
      </c>
      <c r="D17" s="5081">
        <v>34792</v>
      </c>
      <c r="E17" s="5090">
        <v>0</v>
      </c>
      <c r="F17" s="5083">
        <v>1.2999999999999999E-2</v>
      </c>
      <c r="G17" s="5084" t="s">
        <v>621</v>
      </c>
      <c r="H17" s="5091">
        <v>4.16</v>
      </c>
      <c r="I17" s="5086">
        <v>3.0000000000000001E-3</v>
      </c>
      <c r="J17" s="5092">
        <v>0</v>
      </c>
      <c r="K17" s="5093">
        <v>0</v>
      </c>
      <c r="L17" s="5089">
        <v>0</v>
      </c>
      <c r="M17" s="5080">
        <f t="shared" si="1"/>
        <v>4</v>
      </c>
      <c r="N17" s="4242"/>
    </row>
    <row r="18" spans="1:14">
      <c r="B18" s="5070">
        <f t="shared" si="0"/>
        <v>5</v>
      </c>
      <c r="C18" s="5067" t="s">
        <v>3509</v>
      </c>
      <c r="D18" s="5081">
        <v>55565</v>
      </c>
      <c r="E18" s="5082">
        <v>1070493</v>
      </c>
      <c r="F18" s="5083">
        <v>4.1999999999999996E-2</v>
      </c>
      <c r="G18" s="5084" t="s">
        <v>621</v>
      </c>
      <c r="H18" s="5085">
        <v>76.86</v>
      </c>
      <c r="I18" s="5086">
        <v>9.2999999999999999E-2</v>
      </c>
      <c r="J18" s="5087">
        <v>12520</v>
      </c>
      <c r="K18" s="5088">
        <v>134</v>
      </c>
      <c r="L18" s="5089">
        <v>0.31999999999999995</v>
      </c>
      <c r="M18" s="5080">
        <f t="shared" si="1"/>
        <v>5</v>
      </c>
    </row>
    <row r="19" spans="1:14">
      <c r="B19" s="5070">
        <f t="shared" si="0"/>
        <v>6</v>
      </c>
      <c r="C19" s="5067" t="s">
        <v>2552</v>
      </c>
      <c r="D19" s="5094">
        <f>SUM(D14:D18)</f>
        <v>700993</v>
      </c>
      <c r="E19" s="5095">
        <f>SUM(E14:E18)</f>
        <v>1755043</v>
      </c>
      <c r="F19" s="5083">
        <v>2.3E-2</v>
      </c>
      <c r="G19" s="5084" t="s">
        <v>621</v>
      </c>
      <c r="H19" s="5096">
        <f>SUM(H14:H18)</f>
        <v>350.18000000000006</v>
      </c>
      <c r="I19" s="5086">
        <v>1.9E-2</v>
      </c>
      <c r="J19" s="5095">
        <f>SUM(J14:J18)</f>
        <v>322887</v>
      </c>
      <c r="K19" s="5095">
        <f>SUM(K14:K18)</f>
        <v>1671</v>
      </c>
      <c r="L19" s="5089">
        <v>0.18</v>
      </c>
      <c r="M19" s="5080">
        <f t="shared" si="1"/>
        <v>6</v>
      </c>
    </row>
    <row r="20" spans="1:14">
      <c r="B20" s="5070">
        <f t="shared" si="0"/>
        <v>7</v>
      </c>
      <c r="C20" s="5067" t="s">
        <v>3510</v>
      </c>
      <c r="D20" s="5094"/>
      <c r="E20" s="5095"/>
      <c r="F20" s="5097"/>
      <c r="G20" s="5098"/>
      <c r="H20" s="5096"/>
      <c r="I20" s="5098"/>
      <c r="J20" s="5099"/>
      <c r="K20" s="5100"/>
      <c r="L20" s="5101"/>
      <c r="M20" s="5080">
        <f t="shared" si="1"/>
        <v>7</v>
      </c>
    </row>
    <row r="21" spans="1:14" ht="13.5" thickBot="1">
      <c r="B21" s="5070">
        <f t="shared" si="0"/>
        <v>8</v>
      </c>
      <c r="C21" s="5067" t="s">
        <v>3358</v>
      </c>
      <c r="D21" s="5102" t="s">
        <v>846</v>
      </c>
      <c r="E21" s="5103" t="s">
        <v>846</v>
      </c>
      <c r="F21" s="5104" t="s">
        <v>846</v>
      </c>
      <c r="G21" s="5103" t="s">
        <v>846</v>
      </c>
      <c r="H21" s="5104" t="s">
        <v>846</v>
      </c>
      <c r="I21" s="5105" t="s">
        <v>846</v>
      </c>
      <c r="J21" s="5106" t="s">
        <v>846</v>
      </c>
      <c r="K21" s="5104" t="s">
        <v>846</v>
      </c>
      <c r="L21" s="5107" t="s">
        <v>846</v>
      </c>
      <c r="M21" s="5080">
        <f t="shared" si="1"/>
        <v>8</v>
      </c>
    </row>
    <row r="22" spans="1:14">
      <c r="B22" s="5108"/>
      <c r="C22" s="5109"/>
      <c r="D22" s="5043"/>
      <c r="E22" s="5043"/>
      <c r="F22" s="5043"/>
      <c r="G22" s="5043"/>
      <c r="H22" s="5043"/>
      <c r="I22" s="5043"/>
      <c r="J22" s="5043"/>
      <c r="K22" s="5043"/>
      <c r="L22" s="5043"/>
      <c r="M22" s="5110"/>
    </row>
    <row r="23" spans="1:14">
      <c r="B23" s="5054"/>
      <c r="C23" s="5058"/>
      <c r="D23" s="5058"/>
      <c r="E23" s="5058"/>
      <c r="F23" s="5058"/>
      <c r="G23" s="5058"/>
      <c r="H23" s="5058"/>
      <c r="I23" s="5058"/>
      <c r="J23" s="5058"/>
      <c r="K23" s="5058"/>
      <c r="L23" s="5058"/>
      <c r="M23" s="5059"/>
    </row>
    <row r="24" spans="1:14">
      <c r="B24" s="5054"/>
      <c r="C24" s="5058"/>
      <c r="D24" s="5058"/>
      <c r="E24" s="5058"/>
      <c r="F24" s="5058"/>
      <c r="G24" s="5058"/>
      <c r="H24" s="5058"/>
      <c r="I24" s="5058"/>
      <c r="J24" s="5058"/>
      <c r="K24" s="5058"/>
      <c r="L24" s="5058"/>
      <c r="M24" s="5059"/>
    </row>
    <row r="25" spans="1:14" hidden="1">
      <c r="B25" s="4251"/>
      <c r="C25" s="4253"/>
      <c r="D25" s="4253"/>
      <c r="E25" s="4253"/>
      <c r="F25" s="4253"/>
      <c r="G25" s="4253"/>
      <c r="H25" s="4253"/>
      <c r="I25" s="4253"/>
      <c r="J25" s="4253"/>
      <c r="K25" s="4253"/>
      <c r="L25" s="4253"/>
      <c r="M25" s="5111"/>
    </row>
    <row r="26" spans="1:14" ht="6.65" customHeight="1">
      <c r="B26" s="4244"/>
      <c r="C26" s="4245"/>
      <c r="D26" s="4245"/>
      <c r="E26" s="4245"/>
      <c r="F26" s="4245"/>
      <c r="G26" s="4245"/>
      <c r="H26" s="4245"/>
      <c r="I26" s="4245"/>
      <c r="J26" s="4245"/>
      <c r="K26" s="4245"/>
      <c r="L26" s="4245"/>
      <c r="M26" s="4246"/>
    </row>
    <row r="27" spans="1:14">
      <c r="B27" s="5112" t="s">
        <v>3511</v>
      </c>
      <c r="C27" s="5113"/>
      <c r="D27" s="5113"/>
      <c r="E27" s="5113"/>
      <c r="F27" s="5113"/>
      <c r="G27" s="5113"/>
      <c r="H27" s="5113"/>
      <c r="I27" s="5113"/>
      <c r="J27" s="5113"/>
      <c r="K27" s="5113"/>
      <c r="L27" s="5113"/>
      <c r="M27" s="5114"/>
    </row>
    <row r="28" spans="1:14">
      <c r="B28" s="5115" t="s">
        <v>3512</v>
      </c>
      <c r="C28" s="5116"/>
      <c r="D28" s="5116"/>
      <c r="E28" s="5116"/>
      <c r="F28" s="5116"/>
      <c r="G28" s="5116"/>
      <c r="H28" s="5116"/>
      <c r="I28" s="5116"/>
      <c r="J28" s="5116"/>
      <c r="K28" s="5116"/>
      <c r="L28" s="5116"/>
      <c r="M28" s="5117"/>
    </row>
    <row r="29" spans="1:14">
      <c r="B29" s="5042"/>
      <c r="C29" s="5043"/>
      <c r="D29" s="5043"/>
      <c r="E29" s="5043"/>
      <c r="F29" s="5043"/>
      <c r="G29" s="5043"/>
      <c r="H29" s="5043"/>
      <c r="I29" s="5043"/>
      <c r="J29" s="5043"/>
      <c r="K29" s="5043"/>
      <c r="L29" s="5043"/>
      <c r="M29" s="5045"/>
    </row>
    <row r="30" spans="1:14">
      <c r="B30" s="5046"/>
      <c r="C30" s="5118"/>
      <c r="D30" s="5118"/>
      <c r="E30" s="5118"/>
      <c r="F30" s="5118"/>
      <c r="G30" s="5118"/>
      <c r="H30" s="5118"/>
      <c r="I30" s="5118"/>
      <c r="J30" s="5118"/>
      <c r="K30" s="5118"/>
      <c r="L30" s="5118"/>
      <c r="M30" s="5053"/>
    </row>
    <row r="31" spans="1:14">
      <c r="B31" s="5119" t="s">
        <v>2429</v>
      </c>
      <c r="C31" s="5120"/>
      <c r="D31" s="5120"/>
      <c r="E31" s="5120"/>
      <c r="F31" s="5120"/>
      <c r="G31" s="5120"/>
      <c r="H31" s="5120"/>
      <c r="I31" s="5120"/>
      <c r="J31" s="5120"/>
      <c r="K31" s="5120"/>
      <c r="L31" s="5120"/>
      <c r="M31" s="5121"/>
    </row>
    <row r="32" spans="1:14" ht="6" customHeight="1">
      <c r="A32" s="5122"/>
      <c r="B32" s="5067"/>
      <c r="C32" s="5123"/>
      <c r="D32" s="5123"/>
      <c r="E32" s="5123"/>
      <c r="F32" s="5123"/>
      <c r="G32" s="5123"/>
      <c r="H32" s="5058"/>
      <c r="I32" s="5058"/>
      <c r="J32" s="5058"/>
      <c r="K32" s="5058"/>
      <c r="L32" s="5058"/>
      <c r="M32" s="5069"/>
    </row>
    <row r="33" spans="2:14">
      <c r="B33" s="5055"/>
      <c r="C33" s="5060"/>
      <c r="D33" s="5060"/>
      <c r="E33" s="5060"/>
      <c r="F33" s="5060"/>
      <c r="G33" s="5060"/>
      <c r="H33" s="5124"/>
      <c r="I33" s="5125"/>
      <c r="J33" s="5125"/>
      <c r="K33" s="5125"/>
      <c r="L33" s="5126"/>
      <c r="M33" s="5059"/>
    </row>
    <row r="34" spans="2:14">
      <c r="B34" s="5055"/>
      <c r="C34" s="5060"/>
      <c r="D34" s="5060"/>
      <c r="E34" s="5060"/>
      <c r="F34" s="5060"/>
      <c r="G34" s="5060"/>
      <c r="H34" s="5127"/>
      <c r="I34" s="5060"/>
      <c r="J34" s="5060"/>
      <c r="K34" s="5060"/>
      <c r="L34" s="5064"/>
      <c r="M34" s="5059"/>
    </row>
    <row r="35" spans="2:14">
      <c r="B35" s="5055" t="s">
        <v>704</v>
      </c>
      <c r="C35" s="5128" t="s">
        <v>3513</v>
      </c>
      <c r="D35" s="5128"/>
      <c r="E35" s="5128"/>
      <c r="F35" s="5128"/>
      <c r="G35" s="5128"/>
      <c r="H35" s="5129" t="s">
        <v>3514</v>
      </c>
      <c r="I35" s="5128"/>
      <c r="J35" s="5128"/>
      <c r="K35" s="5128"/>
      <c r="L35" s="5130"/>
      <c r="M35" s="5059" t="s">
        <v>704</v>
      </c>
    </row>
    <row r="36" spans="2:14">
      <c r="B36" s="5055" t="s">
        <v>750</v>
      </c>
      <c r="C36" s="5060"/>
      <c r="D36" s="5060"/>
      <c r="E36" s="5060"/>
      <c r="F36" s="5060"/>
      <c r="G36" s="5060"/>
      <c r="H36" s="5127"/>
      <c r="I36" s="5060"/>
      <c r="J36" s="5060"/>
      <c r="K36" s="5060"/>
      <c r="L36" s="5064"/>
      <c r="M36" s="5059" t="s">
        <v>750</v>
      </c>
    </row>
    <row r="37" spans="2:14" ht="13.5" thickBot="1">
      <c r="B37" s="5131"/>
      <c r="C37" s="5056" t="s">
        <v>756</v>
      </c>
      <c r="D37" s="5056"/>
      <c r="E37" s="5056"/>
      <c r="F37" s="5056"/>
      <c r="G37" s="5056"/>
      <c r="H37" s="5129" t="s">
        <v>757</v>
      </c>
      <c r="I37" s="5128"/>
      <c r="J37" s="5128"/>
      <c r="K37" s="5128"/>
      <c r="L37" s="5130"/>
      <c r="M37" s="5069"/>
    </row>
    <row r="38" spans="2:14">
      <c r="B38" s="5131">
        <v>1</v>
      </c>
      <c r="C38" s="5123" t="s">
        <v>3515</v>
      </c>
      <c r="D38" s="5123"/>
      <c r="E38" s="5123"/>
      <c r="F38" s="5123"/>
      <c r="G38" s="5123"/>
      <c r="H38" s="5132"/>
      <c r="I38" s="5133"/>
      <c r="J38" s="5134">
        <v>104086716</v>
      </c>
      <c r="K38" s="5135"/>
      <c r="L38" s="5136"/>
      <c r="M38" s="5131">
        <v>1</v>
      </c>
    </row>
    <row r="39" spans="2:14">
      <c r="B39" s="5131">
        <f>B38+1</f>
        <v>2</v>
      </c>
      <c r="C39" s="5123" t="s">
        <v>23</v>
      </c>
      <c r="D39" s="5123"/>
      <c r="E39" s="5123"/>
      <c r="F39" s="5123"/>
      <c r="G39" s="5123"/>
      <c r="H39" s="5137"/>
      <c r="I39" s="5123"/>
      <c r="J39" s="5091">
        <v>0</v>
      </c>
      <c r="K39" s="5138"/>
      <c r="L39" s="5139"/>
      <c r="M39" s="5131">
        <f>M38+1</f>
        <v>2</v>
      </c>
    </row>
    <row r="40" spans="2:14">
      <c r="B40" s="5131">
        <f>B39+1</f>
        <v>3</v>
      </c>
      <c r="C40" s="5138" t="s">
        <v>3516</v>
      </c>
      <c r="D40" s="5138"/>
      <c r="E40" s="5138"/>
      <c r="F40" s="5138"/>
      <c r="G40" s="5138"/>
      <c r="H40" s="5140"/>
      <c r="I40" s="5138"/>
      <c r="J40" s="5141">
        <v>8457859</v>
      </c>
      <c r="K40" s="5138"/>
      <c r="L40" s="5139"/>
      <c r="M40" s="5131">
        <f>M39+1</f>
        <v>3</v>
      </c>
    </row>
    <row r="41" spans="2:14" ht="13.5" thickBot="1">
      <c r="B41" s="5131">
        <f>B40+1</f>
        <v>4</v>
      </c>
      <c r="C41" s="5123" t="s">
        <v>2324</v>
      </c>
      <c r="D41" s="5123"/>
      <c r="E41" s="5123"/>
      <c r="F41" s="5123"/>
      <c r="G41" s="5123"/>
      <c r="H41" s="5142"/>
      <c r="I41" s="5143"/>
      <c r="J41" s="5144">
        <f>SUM(J38:J40)</f>
        <v>112544575</v>
      </c>
      <c r="K41" s="5145"/>
      <c r="L41" s="5146"/>
      <c r="M41" s="5131">
        <f>M40+1</f>
        <v>4</v>
      </c>
      <c r="N41" s="5147"/>
    </row>
    <row r="42" spans="2:14">
      <c r="B42" s="5131">
        <f>B41+1</f>
        <v>5</v>
      </c>
      <c r="C42" s="5138" t="s">
        <v>3517</v>
      </c>
      <c r="D42" s="5138"/>
      <c r="E42" s="5138"/>
      <c r="F42" s="5138"/>
      <c r="G42" s="5138"/>
      <c r="H42" s="5148"/>
      <c r="I42" s="5138"/>
      <c r="J42" s="5138">
        <v>363434</v>
      </c>
      <c r="K42" s="5138"/>
      <c r="L42" s="5138"/>
      <c r="M42" s="5131">
        <f>M41+1</f>
        <v>5</v>
      </c>
      <c r="N42" s="5147"/>
    </row>
    <row r="43" spans="2:14" ht="12.75" customHeight="1">
      <c r="B43" s="5131">
        <f>B42+1</f>
        <v>6</v>
      </c>
      <c r="C43" s="5123" t="s">
        <v>3518</v>
      </c>
      <c r="D43" s="5123"/>
      <c r="E43" s="5123"/>
      <c r="F43" s="5123"/>
      <c r="G43" s="5123"/>
      <c r="H43" s="5067"/>
      <c r="I43" s="5123"/>
      <c r="J43" s="5149">
        <v>107165</v>
      </c>
      <c r="K43" s="5138"/>
      <c r="L43" s="5100"/>
      <c r="M43" s="5131">
        <f>M42+1</f>
        <v>6</v>
      </c>
      <c r="N43" s="5147">
        <v>91</v>
      </c>
    </row>
    <row r="44" spans="2:14">
      <c r="B44" s="5058"/>
      <c r="C44" s="5058"/>
      <c r="D44" s="5058"/>
      <c r="E44" s="5058"/>
      <c r="F44" s="5058"/>
      <c r="G44" s="5058"/>
      <c r="H44" s="5058"/>
      <c r="I44" s="5058"/>
      <c r="J44" s="5150"/>
      <c r="K44" s="5043"/>
      <c r="L44" s="5151"/>
      <c r="M44" s="5058"/>
    </row>
    <row r="45" spans="2:14" ht="39" customHeight="1">
      <c r="B45" s="5058"/>
      <c r="C45" s="5152" t="s">
        <v>3519</v>
      </c>
      <c r="D45" s="5152"/>
      <c r="E45" s="5152"/>
      <c r="F45" s="5152"/>
      <c r="G45" s="5152"/>
      <c r="H45" s="5152"/>
      <c r="I45" s="5152"/>
      <c r="J45" s="5152"/>
      <c r="K45" s="5152"/>
      <c r="L45" s="5152"/>
      <c r="M45" s="5152"/>
    </row>
    <row r="46" spans="2:14">
      <c r="B46" s="4253"/>
      <c r="C46" s="4253"/>
      <c r="D46" s="4253"/>
      <c r="E46" s="4253"/>
      <c r="F46" s="4253"/>
      <c r="G46" s="4253"/>
      <c r="H46" s="4253"/>
      <c r="I46" s="4253"/>
      <c r="J46" s="5153"/>
      <c r="K46" s="4245"/>
      <c r="L46" s="5154"/>
      <c r="M46" s="4253"/>
    </row>
    <row r="47" spans="2:14">
      <c r="B47" s="4253"/>
      <c r="C47" s="4253"/>
      <c r="D47" s="4253"/>
      <c r="E47" s="4253"/>
      <c r="F47" s="4253"/>
      <c r="G47" s="4253"/>
      <c r="H47" s="4253"/>
      <c r="I47" s="4253"/>
      <c r="J47" s="5153"/>
      <c r="K47" s="4245"/>
      <c r="L47" s="5154"/>
      <c r="M47" s="4253"/>
    </row>
    <row r="48" spans="2:14">
      <c r="B48" s="4253"/>
      <c r="C48" s="4253"/>
      <c r="D48" s="4253"/>
      <c r="E48" s="4253"/>
      <c r="F48" s="4253"/>
      <c r="G48" s="4253"/>
      <c r="H48" s="4253"/>
      <c r="I48" s="4253"/>
      <c r="J48" s="5153"/>
      <c r="K48" s="4245"/>
      <c r="L48" s="5154"/>
      <c r="M48" s="4253"/>
    </row>
    <row r="49" spans="2:14">
      <c r="B49" s="4253"/>
      <c r="C49" s="4253"/>
      <c r="D49" s="4253"/>
      <c r="E49" s="4253"/>
      <c r="F49" s="4253"/>
      <c r="G49" s="4253"/>
      <c r="H49" s="4253"/>
      <c r="I49" s="4253"/>
      <c r="J49" s="5153"/>
      <c r="K49" s="4245"/>
      <c r="L49" s="5154"/>
      <c r="M49" s="4253"/>
    </row>
    <row r="50" spans="2:14">
      <c r="B50" s="4253"/>
      <c r="C50" s="4253"/>
      <c r="D50" s="4253"/>
      <c r="E50" s="4253"/>
      <c r="F50" s="4253"/>
      <c r="G50" s="4253"/>
      <c r="H50" s="4253"/>
      <c r="I50" s="4253"/>
      <c r="J50" s="5153"/>
      <c r="K50" s="4245"/>
      <c r="L50" s="5154"/>
      <c r="M50" s="4253"/>
    </row>
    <row r="51" spans="2:14">
      <c r="B51" s="4253"/>
      <c r="C51" s="4253"/>
      <c r="D51" s="4253"/>
      <c r="E51" s="4253"/>
      <c r="F51" s="4253"/>
      <c r="G51" s="4253"/>
      <c r="H51" s="4253"/>
      <c r="I51" s="4253"/>
      <c r="J51" s="5153"/>
      <c r="K51" s="4245"/>
      <c r="L51" s="5154"/>
      <c r="M51" s="4253"/>
    </row>
    <row r="52" spans="2:14">
      <c r="B52" s="4253"/>
      <c r="C52" s="4253"/>
      <c r="D52" s="4253"/>
      <c r="E52" s="4253"/>
      <c r="F52" s="4253"/>
      <c r="G52" s="4253"/>
      <c r="H52" s="4253"/>
      <c r="I52" s="4253"/>
      <c r="J52" s="5153"/>
      <c r="K52" s="4245"/>
      <c r="L52" s="5154"/>
      <c r="M52" s="4253"/>
    </row>
    <row r="53" spans="2:14">
      <c r="B53" s="4253"/>
      <c r="C53" s="4253"/>
      <c r="D53" s="4253"/>
      <c r="E53" s="4253"/>
      <c r="F53" s="4253"/>
      <c r="G53" s="4253"/>
      <c r="H53" s="4253"/>
      <c r="I53" s="4253"/>
      <c r="J53" s="5153"/>
      <c r="K53" s="4245"/>
      <c r="L53" s="5154"/>
      <c r="M53" s="4253"/>
    </row>
    <row r="54" spans="2:14">
      <c r="B54" s="4278"/>
      <c r="C54" s="4253"/>
      <c r="D54" s="4278"/>
      <c r="E54" s="4278"/>
      <c r="F54" s="4278"/>
      <c r="G54" s="4278"/>
      <c r="H54" s="4278"/>
      <c r="I54" s="4278"/>
      <c r="J54" s="4278"/>
      <c r="K54" s="4278"/>
      <c r="L54" s="4278"/>
      <c r="M54" s="4278"/>
    </row>
    <row r="55" spans="2:14" hidden="1">
      <c r="B55" s="5155" t="s">
        <v>294</v>
      </c>
      <c r="C55" s="4253"/>
      <c r="D55" s="4278"/>
      <c r="E55" s="4278"/>
      <c r="F55" s="4278"/>
      <c r="G55" s="4278"/>
      <c r="H55" s="4278"/>
      <c r="I55" s="4278"/>
      <c r="J55" s="4278"/>
      <c r="K55" s="4278"/>
      <c r="L55" s="4278"/>
    </row>
    <row r="56" spans="2:14" hidden="1">
      <c r="B56" s="4278"/>
      <c r="C56" s="4278"/>
      <c r="D56" s="4278"/>
      <c r="E56" s="4278"/>
      <c r="F56" s="4278"/>
      <c r="G56" s="4278"/>
      <c r="H56" s="4278"/>
      <c r="I56" s="4278"/>
      <c r="J56" s="4278"/>
      <c r="K56" s="4278"/>
      <c r="L56" s="4278"/>
    </row>
    <row r="57" spans="2:14" hidden="1">
      <c r="B57" s="5156" t="s">
        <v>294</v>
      </c>
      <c r="C57" s="5157"/>
      <c r="D57" s="5158"/>
      <c r="E57" s="5158"/>
      <c r="F57" s="5158"/>
      <c r="G57" s="5158"/>
      <c r="H57" s="5158"/>
      <c r="I57" s="5158"/>
      <c r="J57" s="5158"/>
      <c r="K57" s="5158"/>
      <c r="L57" s="5158"/>
      <c r="M57" s="5158"/>
      <c r="N57" s="5158"/>
    </row>
    <row r="58" spans="2:14" hidden="1">
      <c r="C58" s="5157"/>
      <c r="D58" s="5158"/>
      <c r="E58" s="5158"/>
      <c r="F58" s="5158"/>
      <c r="G58" s="5158"/>
      <c r="H58" s="5158"/>
      <c r="I58" s="5158"/>
      <c r="J58" s="5158"/>
      <c r="K58" s="5158"/>
      <c r="L58" s="5158"/>
      <c r="M58" s="5158"/>
      <c r="N58" s="5158"/>
    </row>
    <row r="59" spans="2:14" hidden="1">
      <c r="C59" s="5157"/>
      <c r="D59" s="5158"/>
      <c r="E59" s="5158"/>
      <c r="F59" s="5158"/>
      <c r="G59" s="5158"/>
      <c r="H59" s="5158"/>
      <c r="I59" s="5158"/>
      <c r="J59" s="5158"/>
      <c r="K59" s="5158"/>
      <c r="L59" s="5158"/>
      <c r="M59" s="5158"/>
      <c r="N59" s="5158"/>
    </row>
  </sheetData>
  <mergeCells count="5">
    <mergeCell ref="B2:M2"/>
    <mergeCell ref="N2:N17"/>
    <mergeCell ref="B27:M27"/>
    <mergeCell ref="B28:M28"/>
    <mergeCell ref="C45:M45"/>
  </mergeCells>
  <printOptions horizontalCentered="1" verticalCentered="1"/>
  <pageMargins left="0" right="0.25" top="0" bottom="0" header="0" footer="0"/>
  <pageSetup scale="98" orientation="landscape" horizontalDpi="4294967292" verticalDpi="4294967292" r:id="rId1"/>
  <headerFooter alignWithMargins="0"/>
  <drawing r:id="rId2"/>
  <legacyDrawing r:id="rId3"/>
</worksheet>
</file>

<file path=xl/worksheets/sheet98.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S146"/>
  <sheetViews>
    <sheetView showGridLines="0" zoomScale="130" zoomScaleNormal="130" workbookViewId="0"/>
  </sheetViews>
  <sheetFormatPr defaultColWidth="12.54296875" defaultRowHeight="15.5"/>
  <cols>
    <col min="1" max="1" width="3.54296875" style="5165" customWidth="1"/>
    <col min="2" max="2" width="31.81640625" style="5165" customWidth="1"/>
    <col min="3" max="3" width="10" style="5165" customWidth="1"/>
    <col min="4" max="4" width="20.26953125" style="5165" customWidth="1"/>
    <col min="5" max="5" width="11.26953125" style="5165" customWidth="1"/>
    <col min="6" max="6" width="15.54296875" style="5165" customWidth="1"/>
    <col min="7" max="7" width="7.54296875" style="5165" customWidth="1"/>
    <col min="8" max="8" width="3.54296875" style="5165" customWidth="1"/>
    <col min="9" max="16384" width="12.54296875" style="5165"/>
  </cols>
  <sheetData>
    <row r="1" spans="1:9" ht="14.15" customHeight="1" thickBot="1">
      <c r="A1" s="5159" t="s">
        <v>3520</v>
      </c>
      <c r="B1" s="5160"/>
      <c r="C1" s="5160"/>
      <c r="D1" s="5161"/>
      <c r="E1" s="909"/>
      <c r="F1" s="5162"/>
      <c r="G1" s="5163" t="s">
        <v>2894</v>
      </c>
      <c r="H1" s="5164"/>
      <c r="I1" s="5164"/>
    </row>
    <row r="2" spans="1:9" ht="15.75" customHeight="1">
      <c r="A2" s="5166" t="s">
        <v>3521</v>
      </c>
      <c r="B2" s="5167"/>
      <c r="C2" s="5167"/>
      <c r="D2" s="5167"/>
      <c r="E2" s="5167"/>
      <c r="F2" s="5167"/>
      <c r="G2" s="5168"/>
      <c r="H2" s="5164"/>
      <c r="I2" s="5164"/>
    </row>
    <row r="3" spans="1:9" ht="11.25" customHeight="1">
      <c r="A3" s="5169"/>
      <c r="B3" s="5170"/>
      <c r="C3" s="5170"/>
      <c r="D3" s="5170"/>
      <c r="E3" s="5170"/>
      <c r="F3" s="5170"/>
      <c r="G3" s="5171"/>
      <c r="H3" s="5164"/>
      <c r="I3" s="5164"/>
    </row>
    <row r="4" spans="1:9" ht="11.25" customHeight="1">
      <c r="A4" s="5172" t="s">
        <v>3522</v>
      </c>
      <c r="B4" s="5170"/>
      <c r="C4" s="5170"/>
      <c r="D4" s="5170"/>
      <c r="E4" s="5170"/>
      <c r="F4" s="5170"/>
      <c r="G4" s="5171"/>
      <c r="H4" s="5164"/>
      <c r="I4" s="5164"/>
    </row>
    <row r="5" spans="1:9" ht="11.25" customHeight="1">
      <c r="A5" s="5172" t="s">
        <v>3523</v>
      </c>
      <c r="B5" s="5170"/>
      <c r="C5" s="5170"/>
      <c r="D5" s="5170"/>
      <c r="E5" s="5170"/>
      <c r="F5" s="5170"/>
      <c r="G5" s="5171"/>
      <c r="H5" s="5164"/>
      <c r="I5" s="5164"/>
    </row>
    <row r="6" spans="1:9" ht="11.25" customHeight="1">
      <c r="A6" s="5172" t="s">
        <v>3524</v>
      </c>
      <c r="B6" s="5170"/>
      <c r="C6" s="5170"/>
      <c r="D6" s="5170"/>
      <c r="E6" s="5170"/>
      <c r="F6" s="5170"/>
      <c r="G6" s="5171"/>
      <c r="H6" s="5164"/>
      <c r="I6" s="5164"/>
    </row>
    <row r="7" spans="1:9" ht="11.25" customHeight="1">
      <c r="A7" s="5172" t="s">
        <v>3525</v>
      </c>
      <c r="B7" s="5170"/>
      <c r="C7" s="5170"/>
      <c r="D7" s="5170"/>
      <c r="E7" s="5170"/>
      <c r="F7" s="5170"/>
      <c r="G7" s="5171"/>
      <c r="H7" s="5164"/>
      <c r="I7" s="5164"/>
    </row>
    <row r="8" spans="1:9" ht="11.25" customHeight="1">
      <c r="A8" s="5172" t="s">
        <v>3526</v>
      </c>
      <c r="B8" s="5170"/>
      <c r="C8" s="5170"/>
      <c r="D8" s="5170"/>
      <c r="E8" s="5170"/>
      <c r="F8" s="5170"/>
      <c r="G8" s="5171"/>
      <c r="H8" s="5164"/>
      <c r="I8" s="5164"/>
    </row>
    <row r="9" spans="1:9" ht="11.25" customHeight="1">
      <c r="A9" s="5173" t="s">
        <v>3527</v>
      </c>
      <c r="B9" s="5170"/>
      <c r="C9" s="5170"/>
      <c r="D9" s="5170"/>
      <c r="E9" s="5170"/>
      <c r="F9" s="5170"/>
      <c r="G9" s="5171"/>
      <c r="H9" s="5164"/>
      <c r="I9" s="5164"/>
    </row>
    <row r="10" spans="1:9" ht="11.25" customHeight="1">
      <c r="A10" s="5172" t="s">
        <v>3528</v>
      </c>
      <c r="B10" s="5170"/>
      <c r="C10" s="5170"/>
      <c r="D10" s="5170"/>
      <c r="E10" s="5170"/>
      <c r="F10" s="5170"/>
      <c r="G10" s="5171"/>
      <c r="H10" s="5164"/>
      <c r="I10" s="5164"/>
    </row>
    <row r="11" spans="1:9" ht="11.25" customHeight="1">
      <c r="A11" s="5172" t="s">
        <v>3529</v>
      </c>
      <c r="B11" s="5170"/>
      <c r="C11" s="5170"/>
      <c r="D11" s="5170"/>
      <c r="E11" s="5170"/>
      <c r="F11" s="5170"/>
      <c r="G11" s="5171"/>
      <c r="H11" s="5164"/>
      <c r="I11" s="5164"/>
    </row>
    <row r="12" spans="1:9" ht="11.25" customHeight="1">
      <c r="A12" s="5172" t="s">
        <v>3530</v>
      </c>
      <c r="B12" s="5170"/>
      <c r="C12" s="5170"/>
      <c r="D12" s="5170"/>
      <c r="E12" s="5170"/>
      <c r="F12" s="5170"/>
      <c r="G12" s="5171"/>
      <c r="H12" s="5164"/>
      <c r="I12" s="5164"/>
    </row>
    <row r="13" spans="1:9" ht="11.25" customHeight="1">
      <c r="A13" s="5172" t="s">
        <v>3531</v>
      </c>
      <c r="B13" s="5170"/>
      <c r="C13" s="5170"/>
      <c r="D13" s="5170"/>
      <c r="E13" s="5170"/>
      <c r="F13" s="5170"/>
      <c r="G13" s="5171"/>
      <c r="H13" s="5164"/>
      <c r="I13" s="5164"/>
    </row>
    <row r="14" spans="1:9" ht="11.25" customHeight="1">
      <c r="A14" s="5174"/>
      <c r="B14" s="5175"/>
      <c r="C14" s="5175"/>
      <c r="D14" s="5175"/>
      <c r="E14" s="5175"/>
      <c r="F14" s="5175"/>
      <c r="G14" s="5171"/>
      <c r="H14" s="5164"/>
      <c r="I14" s="5164"/>
    </row>
    <row r="15" spans="1:9" ht="11.25" customHeight="1">
      <c r="A15" s="5172" t="s">
        <v>173</v>
      </c>
      <c r="B15" s="5176" t="s">
        <v>3532</v>
      </c>
      <c r="C15" s="5170"/>
      <c r="D15" s="5170"/>
      <c r="E15" s="5170"/>
      <c r="F15" s="5170"/>
      <c r="G15" s="5171"/>
      <c r="H15" s="5164"/>
      <c r="I15" s="5164"/>
    </row>
    <row r="16" spans="1:9" ht="11.25" customHeight="1">
      <c r="A16" s="5174"/>
      <c r="B16" s="5170"/>
      <c r="C16" s="5170"/>
      <c r="D16" s="5170"/>
      <c r="E16" s="5170"/>
      <c r="F16" s="5170"/>
      <c r="G16" s="5171"/>
      <c r="H16" s="5164"/>
      <c r="I16" s="5164"/>
    </row>
    <row r="17" spans="1:9" ht="11.25" customHeight="1">
      <c r="A17" s="5172" t="s">
        <v>174</v>
      </c>
      <c r="B17" s="5176" t="s">
        <v>3533</v>
      </c>
      <c r="C17" s="5170"/>
      <c r="D17" s="5170"/>
      <c r="E17" s="5170"/>
      <c r="F17" s="5170"/>
      <c r="G17" s="5171"/>
      <c r="H17" s="5164"/>
      <c r="I17" s="5164"/>
    </row>
    <row r="18" spans="1:9" ht="11.25" customHeight="1">
      <c r="A18" s="5174"/>
      <c r="B18" s="5176" t="s">
        <v>3534</v>
      </c>
      <c r="C18" s="5170"/>
      <c r="D18" s="5170"/>
      <c r="E18" s="5170"/>
      <c r="F18" s="5170"/>
      <c r="G18" s="5171"/>
      <c r="H18" s="5164"/>
      <c r="I18" s="5164"/>
    </row>
    <row r="19" spans="1:9" ht="11.25" customHeight="1">
      <c r="A19" s="5174"/>
      <c r="B19" s="5176" t="s">
        <v>3535</v>
      </c>
      <c r="C19" s="5170"/>
      <c r="D19" s="5170"/>
      <c r="E19" s="5170"/>
      <c r="F19" s="5170"/>
      <c r="G19" s="5171"/>
      <c r="H19" s="5164"/>
      <c r="I19" s="5164"/>
    </row>
    <row r="20" spans="1:9" ht="11.25" customHeight="1">
      <c r="A20" s="5174"/>
      <c r="B20" s="5176" t="s">
        <v>3536</v>
      </c>
      <c r="C20" s="5170"/>
      <c r="D20" s="5170"/>
      <c r="E20" s="5170"/>
      <c r="F20" s="5170"/>
      <c r="G20" s="5171"/>
      <c r="H20" s="5164"/>
      <c r="I20" s="5164"/>
    </row>
    <row r="21" spans="1:9" ht="11.25" customHeight="1">
      <c r="A21" s="5174"/>
      <c r="B21" s="5176" t="s">
        <v>3537</v>
      </c>
      <c r="C21" s="5170"/>
      <c r="D21" s="5170"/>
      <c r="E21" s="5170"/>
      <c r="F21" s="5170"/>
      <c r="G21" s="5171"/>
      <c r="H21" s="5164"/>
      <c r="I21" s="5164"/>
    </row>
    <row r="22" spans="1:9" ht="11.25" customHeight="1">
      <c r="A22" s="5174"/>
      <c r="B22" s="5176" t="s">
        <v>3538</v>
      </c>
      <c r="C22" s="5170"/>
      <c r="D22" s="5170"/>
      <c r="E22" s="5170"/>
      <c r="F22" s="5170"/>
      <c r="G22" s="5171"/>
      <c r="H22" s="5164"/>
      <c r="I22" s="5164"/>
    </row>
    <row r="23" spans="1:9" ht="11.25" customHeight="1">
      <c r="A23" s="5174"/>
      <c r="B23" s="5170"/>
      <c r="C23" s="5170"/>
      <c r="D23" s="5170"/>
      <c r="E23" s="5170"/>
      <c r="F23" s="5170"/>
      <c r="G23" s="5171"/>
      <c r="H23" s="5164"/>
      <c r="I23" s="5164"/>
    </row>
    <row r="24" spans="1:9" ht="11.25" customHeight="1">
      <c r="A24" s="5172" t="s">
        <v>175</v>
      </c>
      <c r="B24" s="5176" t="s">
        <v>3539</v>
      </c>
      <c r="C24" s="5170"/>
      <c r="D24" s="5170"/>
      <c r="E24" s="5170"/>
      <c r="F24" s="5170"/>
      <c r="G24" s="5171"/>
      <c r="H24" s="5164"/>
      <c r="I24" s="5164"/>
    </row>
    <row r="25" spans="1:9" ht="11.25" customHeight="1">
      <c r="A25" s="5174"/>
      <c r="B25" s="5170"/>
      <c r="C25" s="5170"/>
      <c r="D25" s="5170"/>
      <c r="E25" s="5170"/>
      <c r="F25" s="5170"/>
      <c r="G25" s="5171"/>
      <c r="H25" s="5164"/>
      <c r="I25" s="5164"/>
    </row>
    <row r="26" spans="1:9" ht="11.25" customHeight="1">
      <c r="A26" s="5172" t="s">
        <v>176</v>
      </c>
      <c r="B26" s="5176" t="s">
        <v>3540</v>
      </c>
      <c r="C26" s="5170"/>
      <c r="D26" s="5170"/>
      <c r="E26" s="5170"/>
      <c r="F26" s="5170"/>
      <c r="G26" s="5171"/>
      <c r="H26" s="5164"/>
      <c r="I26" s="5164"/>
    </row>
    <row r="27" spans="1:9" ht="11.25" customHeight="1">
      <c r="A27" s="5174"/>
      <c r="B27" s="5176" t="s">
        <v>3541</v>
      </c>
      <c r="C27" s="5170"/>
      <c r="D27" s="5170"/>
      <c r="E27" s="5170"/>
      <c r="F27" s="5170"/>
      <c r="G27" s="5171"/>
      <c r="H27" s="5164"/>
      <c r="I27" s="5164"/>
    </row>
    <row r="28" spans="1:9" ht="11.25" customHeight="1">
      <c r="A28" s="5174"/>
      <c r="B28" s="5176" t="s">
        <v>3542</v>
      </c>
      <c r="C28" s="5170"/>
      <c r="D28" s="5170"/>
      <c r="E28" s="5170"/>
      <c r="F28" s="5170"/>
      <c r="G28" s="5171"/>
      <c r="H28" s="5164"/>
      <c r="I28" s="5164"/>
    </row>
    <row r="29" spans="1:9" ht="11.25" customHeight="1">
      <c r="A29" s="5174"/>
      <c r="B29" s="5170"/>
      <c r="C29" s="5170"/>
      <c r="D29" s="5170"/>
      <c r="E29" s="5170"/>
      <c r="F29" s="5170"/>
      <c r="G29" s="5171"/>
      <c r="H29" s="5164"/>
      <c r="I29" s="5164"/>
    </row>
    <row r="30" spans="1:9" ht="11.25" customHeight="1">
      <c r="A30" s="5172" t="s">
        <v>177</v>
      </c>
      <c r="B30" s="5176" t="s">
        <v>3543</v>
      </c>
      <c r="C30" s="5170"/>
      <c r="D30" s="5170"/>
      <c r="E30" s="5170"/>
      <c r="F30" s="5170"/>
      <c r="G30" s="5171"/>
      <c r="H30" s="5164"/>
      <c r="I30" s="5164"/>
    </row>
    <row r="31" spans="1:9" ht="11.25" customHeight="1">
      <c r="A31" s="5174"/>
      <c r="B31" s="5176" t="s">
        <v>3544</v>
      </c>
      <c r="C31" s="5170"/>
      <c r="D31" s="5170"/>
      <c r="E31" s="5170"/>
      <c r="F31" s="5170"/>
      <c r="G31" s="5171"/>
      <c r="H31" s="5164"/>
      <c r="I31" s="5164"/>
    </row>
    <row r="32" spans="1:9" ht="11.25" customHeight="1">
      <c r="A32" s="5174"/>
      <c r="B32" s="5170"/>
      <c r="C32" s="5170"/>
      <c r="D32" s="5170"/>
      <c r="E32" s="5170"/>
      <c r="F32" s="5170"/>
      <c r="G32" s="5171"/>
      <c r="H32" s="5164"/>
      <c r="I32" s="5164"/>
    </row>
    <row r="33" spans="1:9" ht="11.25" customHeight="1">
      <c r="A33" s="5172" t="s">
        <v>3545</v>
      </c>
      <c r="B33" s="5176" t="s">
        <v>3546</v>
      </c>
      <c r="C33" s="5170"/>
      <c r="D33" s="5170"/>
      <c r="E33" s="5170"/>
      <c r="F33" s="5170"/>
      <c r="G33" s="5171"/>
      <c r="H33" s="5164"/>
      <c r="I33" s="5164"/>
    </row>
    <row r="34" spans="1:9" ht="11.25" customHeight="1">
      <c r="A34" s="5174"/>
      <c r="B34" s="5176" t="s">
        <v>3547</v>
      </c>
      <c r="C34" s="5170"/>
      <c r="D34" s="5170"/>
      <c r="E34" s="5170"/>
      <c r="F34" s="5170"/>
      <c r="G34" s="5171"/>
      <c r="H34" s="5164"/>
      <c r="I34" s="5164"/>
    </row>
    <row r="35" spans="1:9" ht="11.25" customHeight="1">
      <c r="A35" s="5174"/>
      <c r="B35" s="5170"/>
      <c r="C35" s="5170"/>
      <c r="D35" s="5170"/>
      <c r="E35" s="5170"/>
      <c r="F35" s="5170"/>
      <c r="G35" s="5171"/>
      <c r="H35" s="5164"/>
      <c r="I35" s="5164"/>
    </row>
    <row r="36" spans="1:9" ht="11.25" customHeight="1">
      <c r="A36" s="5172" t="s">
        <v>3548</v>
      </c>
      <c r="B36" s="5176" t="s">
        <v>3549</v>
      </c>
      <c r="C36" s="5170"/>
      <c r="D36" s="5170"/>
      <c r="E36" s="5170"/>
      <c r="F36" s="5170"/>
      <c r="G36" s="5171"/>
      <c r="H36" s="5164"/>
      <c r="I36" s="5164"/>
    </row>
    <row r="37" spans="1:9" ht="11.25" customHeight="1">
      <c r="A37" s="5174"/>
      <c r="B37" s="5176" t="s">
        <v>3550</v>
      </c>
      <c r="C37" s="5170"/>
      <c r="D37" s="5170"/>
      <c r="E37" s="5170"/>
      <c r="F37" s="5170"/>
      <c r="G37" s="5171"/>
      <c r="H37" s="5164"/>
      <c r="I37" s="5164"/>
    </row>
    <row r="38" spans="1:9" ht="11.25" customHeight="1">
      <c r="A38" s="5174"/>
      <c r="B38" s="5176" t="s">
        <v>3551</v>
      </c>
      <c r="C38" s="5170"/>
      <c r="D38" s="5170"/>
      <c r="E38" s="5170"/>
      <c r="F38" s="5170"/>
      <c r="G38" s="5171"/>
      <c r="H38" s="5164"/>
      <c r="I38" s="5164"/>
    </row>
    <row r="39" spans="1:9" ht="11.25" customHeight="1">
      <c r="A39" s="5174"/>
      <c r="B39" s="5170"/>
      <c r="C39" s="5170"/>
      <c r="D39" s="5170"/>
      <c r="E39" s="5170"/>
      <c r="F39" s="5170"/>
      <c r="G39" s="5171"/>
      <c r="H39" s="5164"/>
      <c r="I39" s="5164"/>
    </row>
    <row r="40" spans="1:9" ht="11.25" customHeight="1">
      <c r="A40" s="5172" t="s">
        <v>3552</v>
      </c>
      <c r="B40" s="5176" t="s">
        <v>3553</v>
      </c>
      <c r="C40" s="5170"/>
      <c r="D40" s="5170"/>
      <c r="E40" s="5170"/>
      <c r="F40" s="5170"/>
      <c r="G40" s="5171"/>
      <c r="H40" s="5164"/>
      <c r="I40" s="5164"/>
    </row>
    <row r="41" spans="1:9" ht="11.25" customHeight="1">
      <c r="A41" s="5174"/>
      <c r="B41" s="5176" t="s">
        <v>3554</v>
      </c>
      <c r="C41" s="5170"/>
      <c r="D41" s="5170"/>
      <c r="E41" s="5170"/>
      <c r="F41" s="5170"/>
      <c r="G41" s="5171"/>
      <c r="H41" s="5164"/>
      <c r="I41" s="5164"/>
    </row>
    <row r="42" spans="1:9" ht="11.25" customHeight="1">
      <c r="A42" s="5174"/>
      <c r="B42" s="5176" t="s">
        <v>3555</v>
      </c>
      <c r="C42" s="5170"/>
      <c r="D42" s="5170"/>
      <c r="E42" s="5170"/>
      <c r="F42" s="5170"/>
      <c r="G42" s="5171"/>
      <c r="H42" s="5164"/>
      <c r="I42" s="5164"/>
    </row>
    <row r="43" spans="1:9" ht="11.25" customHeight="1">
      <c r="A43" s="5174"/>
      <c r="B43" s="5176" t="s">
        <v>3556</v>
      </c>
      <c r="C43" s="5170"/>
      <c r="D43" s="5170"/>
      <c r="E43" s="5170"/>
      <c r="F43" s="5170"/>
      <c r="G43" s="5171"/>
      <c r="H43" s="5164"/>
      <c r="I43" s="5164"/>
    </row>
    <row r="44" spans="1:9" ht="11.25" customHeight="1">
      <c r="A44" s="5174"/>
      <c r="B44" s="5176" t="s">
        <v>3557</v>
      </c>
      <c r="C44" s="5170"/>
      <c r="D44" s="5170"/>
      <c r="E44" s="5170"/>
      <c r="F44" s="5170"/>
      <c r="G44" s="5171"/>
      <c r="H44" s="5164"/>
      <c r="I44" s="5164"/>
    </row>
    <row r="45" spans="1:9" ht="11.25" customHeight="1">
      <c r="A45" s="5174"/>
      <c r="B45" s="5176"/>
      <c r="C45" s="5170"/>
      <c r="D45" s="5170"/>
      <c r="E45" s="5170"/>
      <c r="F45" s="5170"/>
      <c r="G45" s="5171"/>
      <c r="H45" s="5164"/>
      <c r="I45" s="5164"/>
    </row>
    <row r="46" spans="1:9" ht="11.25" customHeight="1">
      <c r="A46" s="5172" t="s">
        <v>3558</v>
      </c>
      <c r="B46" s="5176" t="s">
        <v>3559</v>
      </c>
      <c r="C46" s="5170"/>
      <c r="D46" s="5170"/>
      <c r="E46" s="5170"/>
      <c r="F46" s="5170"/>
      <c r="G46" s="5171"/>
      <c r="H46" s="5164"/>
      <c r="I46" s="5164"/>
    </row>
    <row r="47" spans="1:9" ht="11.25" customHeight="1">
      <c r="A47" s="5174"/>
      <c r="B47" s="5176" t="s">
        <v>3560</v>
      </c>
      <c r="C47" s="5170"/>
      <c r="D47" s="5170"/>
      <c r="E47" s="5170"/>
      <c r="F47" s="5170"/>
      <c r="G47" s="5171"/>
      <c r="H47" s="5164"/>
      <c r="I47" s="5164"/>
    </row>
    <row r="48" spans="1:9" ht="11.25" customHeight="1">
      <c r="A48" s="5172"/>
      <c r="B48" s="5176" t="s">
        <v>3561</v>
      </c>
      <c r="C48" s="5170"/>
      <c r="D48" s="5170"/>
      <c r="E48" s="5170"/>
      <c r="F48" s="5170"/>
      <c r="G48" s="5171"/>
      <c r="H48" s="5164"/>
      <c r="I48" s="5164"/>
    </row>
    <row r="49" spans="1:9" ht="11.25" customHeight="1">
      <c r="A49" s="5174"/>
      <c r="C49" s="5170"/>
      <c r="D49" s="5170"/>
      <c r="E49" s="5170"/>
      <c r="F49" s="5170"/>
      <c r="G49" s="5171"/>
      <c r="H49" s="5164"/>
      <c r="I49" s="5164"/>
    </row>
    <row r="50" spans="1:9" ht="11.25" customHeight="1">
      <c r="A50" s="5172" t="s">
        <v>3562</v>
      </c>
      <c r="B50" s="5176" t="s">
        <v>3563</v>
      </c>
      <c r="C50" s="5170"/>
      <c r="D50" s="5170"/>
      <c r="E50" s="5170"/>
      <c r="F50" s="5170"/>
      <c r="G50" s="5171"/>
      <c r="H50" s="5164"/>
      <c r="I50" s="5164"/>
    </row>
    <row r="51" spans="1:9" ht="11.25" customHeight="1">
      <c r="A51" s="5174"/>
      <c r="B51" s="5176" t="s">
        <v>3564</v>
      </c>
      <c r="C51" s="5170"/>
      <c r="D51" s="5170"/>
      <c r="E51" s="5170"/>
      <c r="F51" s="5170"/>
      <c r="G51" s="5171"/>
      <c r="H51" s="5164"/>
      <c r="I51" s="5164"/>
    </row>
    <row r="52" spans="1:9" ht="11.25" customHeight="1">
      <c r="A52" s="5174"/>
      <c r="B52" s="5176" t="s">
        <v>3565</v>
      </c>
      <c r="C52" s="5170"/>
      <c r="D52" s="5170"/>
      <c r="E52" s="5170"/>
      <c r="F52" s="5170"/>
      <c r="G52" s="5171"/>
      <c r="H52" s="5164"/>
      <c r="I52" s="5164"/>
    </row>
    <row r="53" spans="1:9" ht="11.25" customHeight="1">
      <c r="A53" s="5172"/>
      <c r="B53" s="5176" t="s">
        <v>3566</v>
      </c>
      <c r="C53" s="5170"/>
      <c r="D53" s="5170"/>
      <c r="E53" s="5170"/>
      <c r="F53" s="5170"/>
      <c r="G53" s="5171"/>
      <c r="H53" s="5164"/>
      <c r="I53" s="5164"/>
    </row>
    <row r="54" spans="1:9" ht="11.25" customHeight="1">
      <c r="A54" s="5174"/>
      <c r="B54" s="5176" t="s">
        <v>3567</v>
      </c>
      <c r="C54" s="5170"/>
      <c r="D54" s="5170"/>
      <c r="E54" s="5170"/>
      <c r="F54" s="5170"/>
      <c r="G54" s="5171"/>
      <c r="H54" s="5164"/>
      <c r="I54" s="5164"/>
    </row>
    <row r="55" spans="1:9" ht="11.25" customHeight="1">
      <c r="A55" s="5174"/>
      <c r="C55" s="5170"/>
      <c r="D55" s="5170"/>
      <c r="E55" s="5170"/>
      <c r="F55" s="5170"/>
      <c r="G55" s="5171"/>
      <c r="H55" s="5164"/>
      <c r="I55" s="5164"/>
    </row>
    <row r="56" spans="1:9" ht="11.25" customHeight="1">
      <c r="A56" s="5172" t="s">
        <v>3568</v>
      </c>
      <c r="B56" s="5176" t="s">
        <v>3569</v>
      </c>
      <c r="C56" s="5170"/>
      <c r="D56" s="5170"/>
      <c r="E56" s="5170"/>
      <c r="F56" s="5170"/>
      <c r="G56" s="5171"/>
      <c r="H56" s="5164"/>
      <c r="I56" s="5164"/>
    </row>
    <row r="57" spans="1:9" ht="11.25" customHeight="1">
      <c r="A57" s="5174"/>
      <c r="B57" s="5176" t="s">
        <v>3570</v>
      </c>
      <c r="C57" s="5170"/>
      <c r="D57" s="5170"/>
      <c r="E57" s="5170"/>
      <c r="F57" s="5170"/>
      <c r="G57" s="5171"/>
      <c r="H57" s="5164"/>
      <c r="I57" s="5164"/>
    </row>
    <row r="58" spans="1:9" ht="11.25" customHeight="1">
      <c r="A58" s="5174"/>
      <c r="B58" s="5176" t="s">
        <v>3571</v>
      </c>
      <c r="C58" s="5170"/>
      <c r="D58" s="5170"/>
      <c r="E58" s="5170"/>
      <c r="F58" s="5170"/>
      <c r="G58" s="5171"/>
      <c r="H58" s="5164"/>
      <c r="I58" s="5164"/>
    </row>
    <row r="59" spans="1:9" ht="11.25" customHeight="1">
      <c r="A59" s="5172"/>
      <c r="B59" s="5176" t="s">
        <v>3572</v>
      </c>
      <c r="C59" s="5170"/>
      <c r="D59" s="5170"/>
      <c r="E59" s="5170"/>
      <c r="F59" s="5170"/>
      <c r="G59" s="5171"/>
      <c r="H59" s="5164"/>
      <c r="I59" s="5164"/>
    </row>
    <row r="60" spans="1:9" ht="11.25" customHeight="1">
      <c r="A60" s="5174"/>
      <c r="B60" s="5176" t="s">
        <v>3573</v>
      </c>
      <c r="C60" s="5170"/>
      <c r="D60" s="5170"/>
      <c r="E60" s="5170"/>
      <c r="F60" s="5170"/>
      <c r="G60" s="5171"/>
      <c r="H60" s="5164"/>
      <c r="I60" s="5164"/>
    </row>
    <row r="61" spans="1:9" ht="11.25" customHeight="1">
      <c r="A61" s="5174"/>
      <c r="C61" s="5170"/>
      <c r="D61" s="5170"/>
      <c r="E61" s="5170"/>
      <c r="F61" s="5170"/>
      <c r="G61" s="5171"/>
      <c r="H61" s="5164"/>
      <c r="I61" s="5164"/>
    </row>
    <row r="62" spans="1:9" ht="11.25" customHeight="1">
      <c r="A62" s="5174"/>
      <c r="C62" s="5170"/>
      <c r="D62" s="5170"/>
      <c r="E62" s="5170"/>
      <c r="F62" s="5170"/>
      <c r="G62" s="5171"/>
      <c r="H62" s="5164"/>
      <c r="I62" s="5164"/>
    </row>
    <row r="63" spans="1:9" ht="11.25" customHeight="1">
      <c r="A63" s="5174"/>
      <c r="C63" s="5170"/>
      <c r="D63" s="5170"/>
      <c r="E63" s="5170"/>
      <c r="F63" s="5170"/>
      <c r="G63" s="5171"/>
      <c r="H63" s="5164"/>
      <c r="I63" s="5164"/>
    </row>
    <row r="64" spans="1:9" ht="11.25" customHeight="1">
      <c r="A64" s="5174"/>
      <c r="C64" s="5170"/>
      <c r="D64" s="5170"/>
      <c r="E64" s="5170"/>
      <c r="F64" s="5170"/>
      <c r="G64" s="5171"/>
      <c r="H64" s="5164"/>
      <c r="I64" s="5164"/>
    </row>
    <row r="65" spans="1:9" ht="11.25" customHeight="1">
      <c r="A65" s="5174"/>
      <c r="C65" s="5170"/>
      <c r="D65" s="5170"/>
      <c r="E65" s="5170"/>
      <c r="F65" s="5170"/>
      <c r="G65" s="5171"/>
      <c r="H65" s="5164"/>
      <c r="I65" s="5164"/>
    </row>
    <row r="66" spans="1:9" ht="11.25" customHeight="1" thickBot="1">
      <c r="A66" s="5177"/>
      <c r="B66" s="5178"/>
      <c r="C66" s="5178"/>
      <c r="D66" s="5178"/>
      <c r="E66" s="5178"/>
      <c r="F66" s="5178"/>
      <c r="G66" s="5179"/>
      <c r="H66" s="5164"/>
      <c r="I66" s="5164"/>
    </row>
    <row r="67" spans="1:9" ht="15" customHeight="1">
      <c r="A67" s="5160"/>
      <c r="B67" s="5160"/>
      <c r="C67" s="5160"/>
      <c r="D67" s="5161" t="s">
        <v>1200</v>
      </c>
      <c r="E67" s="5161"/>
      <c r="F67" s="5180" t="s">
        <v>202</v>
      </c>
      <c r="G67" s="5180"/>
      <c r="H67" s="5164"/>
      <c r="I67" s="5164"/>
    </row>
    <row r="68" spans="1:9" ht="11.25" customHeight="1">
      <c r="A68" s="5164"/>
      <c r="B68" s="5164"/>
      <c r="C68" s="5164"/>
      <c r="D68" s="5164"/>
      <c r="E68" s="5164"/>
      <c r="F68" s="5164"/>
      <c r="G68" s="5164"/>
      <c r="H68" s="5164"/>
      <c r="I68" s="5164"/>
    </row>
    <row r="69" spans="1:9" ht="11.25" customHeight="1">
      <c r="A69" s="5164"/>
      <c r="B69" s="5164"/>
      <c r="C69" s="5164"/>
      <c r="D69" s="5164"/>
      <c r="E69" s="5164"/>
      <c r="F69" s="5164"/>
      <c r="G69" s="5164"/>
      <c r="H69" s="5164"/>
      <c r="I69" s="5164"/>
    </row>
    <row r="70" spans="1:9" ht="11.25" customHeight="1">
      <c r="A70" s="5164"/>
      <c r="B70" s="5164"/>
      <c r="C70" s="5164"/>
      <c r="D70" s="5164"/>
      <c r="E70" s="5164"/>
      <c r="F70" s="5164"/>
      <c r="G70" s="5164"/>
      <c r="H70" s="5164"/>
      <c r="I70" s="5164"/>
    </row>
    <row r="71" spans="1:9" ht="11.25" customHeight="1">
      <c r="A71" s="5164"/>
      <c r="B71" s="5164"/>
      <c r="C71" s="5164"/>
      <c r="D71" s="5164"/>
      <c r="E71" s="5164"/>
      <c r="F71" s="5164"/>
      <c r="G71" s="5164"/>
      <c r="H71" s="5164"/>
      <c r="I71" s="5164"/>
    </row>
    <row r="72" spans="1:9" ht="11.25" customHeight="1">
      <c r="A72" s="5164"/>
      <c r="B72" s="5164"/>
      <c r="C72" s="5164"/>
      <c r="D72" s="5164"/>
      <c r="E72" s="5164"/>
      <c r="F72" s="5164"/>
      <c r="G72" s="5164"/>
      <c r="H72" s="5164"/>
      <c r="I72" s="5164"/>
    </row>
    <row r="73" spans="1:9" ht="11.25" customHeight="1">
      <c r="A73" s="5164"/>
      <c r="B73" s="5164"/>
      <c r="C73" s="5164"/>
      <c r="D73" s="5164"/>
      <c r="E73" s="5164"/>
      <c r="F73" s="5164"/>
      <c r="G73" s="5164"/>
      <c r="H73" s="5164"/>
      <c r="I73" s="5164"/>
    </row>
    <row r="74" spans="1:9" ht="11.25" customHeight="1">
      <c r="A74" s="5164"/>
      <c r="B74" s="5164"/>
      <c r="C74" s="5164"/>
      <c r="D74" s="5164"/>
      <c r="E74" s="5164"/>
      <c r="F74" s="5164"/>
      <c r="G74" s="5164"/>
      <c r="H74" s="5164"/>
      <c r="I74" s="5164"/>
    </row>
    <row r="75" spans="1:9" ht="11.25" customHeight="1">
      <c r="A75" s="5164"/>
      <c r="B75" s="5164"/>
      <c r="C75" s="5164"/>
      <c r="D75" s="5164"/>
      <c r="E75" s="5164"/>
      <c r="F75" s="5164"/>
      <c r="G75" s="5164"/>
      <c r="H75" s="5164"/>
      <c r="I75" s="5164"/>
    </row>
    <row r="76" spans="1:9" ht="11.25" customHeight="1">
      <c r="A76" s="5164"/>
      <c r="B76" s="5164"/>
      <c r="C76" s="5164"/>
      <c r="D76" s="5164"/>
      <c r="E76" s="5164"/>
      <c r="F76" s="5164"/>
      <c r="G76" s="5164"/>
      <c r="H76" s="5164"/>
      <c r="I76" s="5164"/>
    </row>
    <row r="77" spans="1:9" ht="11.25" customHeight="1">
      <c r="A77" s="5164"/>
      <c r="B77" s="5164"/>
      <c r="C77" s="5164"/>
      <c r="D77" s="5164"/>
      <c r="E77" s="5164"/>
      <c r="F77" s="5164"/>
      <c r="G77" s="5164"/>
      <c r="H77" s="5164"/>
      <c r="I77" s="5164"/>
    </row>
    <row r="78" spans="1:9" ht="11.25" customHeight="1">
      <c r="A78" s="5164"/>
      <c r="B78" s="5164"/>
      <c r="C78" s="5164"/>
      <c r="D78" s="5164"/>
      <c r="E78" s="5164"/>
      <c r="F78" s="5164"/>
      <c r="G78" s="5164"/>
      <c r="H78" s="5164"/>
      <c r="I78" s="5164"/>
    </row>
    <row r="79" spans="1:9" ht="11.25" customHeight="1">
      <c r="A79" s="5164"/>
      <c r="B79" s="5164"/>
      <c r="C79" s="5164"/>
      <c r="D79" s="5164"/>
      <c r="E79" s="5164"/>
      <c r="F79" s="5164"/>
      <c r="G79" s="5164"/>
      <c r="H79" s="5164"/>
      <c r="I79" s="5164"/>
    </row>
    <row r="80" spans="1:9" ht="11.25" customHeight="1">
      <c r="A80" s="5164"/>
      <c r="B80" s="5164"/>
      <c r="C80" s="5164"/>
      <c r="D80" s="5164"/>
      <c r="E80" s="5164"/>
      <c r="F80" s="5164"/>
      <c r="G80" s="5164"/>
      <c r="H80" s="5164"/>
      <c r="I80" s="5164"/>
    </row>
    <row r="81" spans="1:10" ht="11.25" customHeight="1">
      <c r="A81" s="5164"/>
      <c r="B81" s="5164"/>
      <c r="C81" s="5164"/>
      <c r="D81" s="5164"/>
      <c r="E81" s="5164"/>
      <c r="F81" s="5164"/>
      <c r="G81" s="5164"/>
      <c r="H81" s="5164"/>
      <c r="I81" s="5164"/>
    </row>
    <row r="82" spans="1:10" ht="11.25" customHeight="1">
      <c r="A82" s="5164"/>
      <c r="B82" s="5164"/>
      <c r="C82" s="5164"/>
      <c r="D82" s="5164"/>
      <c r="E82" s="5164"/>
      <c r="F82" s="5164"/>
      <c r="G82" s="5164"/>
      <c r="H82" s="5164"/>
      <c r="I82" s="5164"/>
    </row>
    <row r="83" spans="1:10" ht="11.25" customHeight="1">
      <c r="A83" s="5164"/>
      <c r="B83" s="5164"/>
      <c r="C83" s="5164"/>
      <c r="D83" s="5164"/>
      <c r="E83" s="5164"/>
      <c r="F83" s="5164"/>
      <c r="G83" s="5164"/>
      <c r="H83" s="5164"/>
      <c r="I83" s="5164"/>
    </row>
    <row r="84" spans="1:10" ht="11.25" customHeight="1">
      <c r="A84" s="5164"/>
      <c r="B84" s="5164"/>
      <c r="C84" s="5164"/>
      <c r="D84" s="5164"/>
      <c r="E84" s="5164"/>
      <c r="F84" s="5164"/>
      <c r="G84" s="5164"/>
      <c r="H84" s="5164"/>
      <c r="I84" s="5164"/>
    </row>
    <row r="85" spans="1:10" ht="11.25" customHeight="1">
      <c r="A85" s="5164"/>
      <c r="B85" s="5164"/>
      <c r="C85" s="5164"/>
      <c r="D85" s="5164"/>
      <c r="E85" s="5164"/>
      <c r="F85" s="5164"/>
      <c r="G85" s="5164"/>
      <c r="H85" s="5164"/>
      <c r="I85" s="5164"/>
    </row>
    <row r="86" spans="1:10" ht="11.25" customHeight="1">
      <c r="A86" s="5164"/>
      <c r="B86" s="5164"/>
      <c r="C86" s="5164"/>
      <c r="D86" s="5164"/>
      <c r="E86" s="5164"/>
      <c r="F86" s="5164"/>
      <c r="G86" s="5164"/>
      <c r="H86" s="5164"/>
      <c r="I86" s="5164"/>
    </row>
    <row r="87" spans="1:10" ht="11.25" customHeight="1">
      <c r="A87" s="5164"/>
      <c r="B87" s="5164"/>
      <c r="C87" s="5164"/>
      <c r="D87" s="5164"/>
      <c r="E87" s="5164"/>
      <c r="F87" s="5164"/>
      <c r="G87" s="5164"/>
      <c r="H87" s="5164"/>
      <c r="I87" s="5164"/>
    </row>
    <row r="89" spans="1:10">
      <c r="I89" s="5181"/>
      <c r="J89" s="5181"/>
    </row>
    <row r="90" spans="1:10">
      <c r="J90" s="5181"/>
    </row>
    <row r="91" spans="1:10">
      <c r="J91" s="5181"/>
    </row>
    <row r="92" spans="1:10">
      <c r="J92" s="5181"/>
    </row>
    <row r="93" spans="1:10">
      <c r="I93" s="5181"/>
      <c r="J93" s="5181"/>
    </row>
    <row r="94" spans="1:10">
      <c r="J94" s="5181"/>
    </row>
    <row r="95" spans="1:10">
      <c r="J95" s="5181"/>
    </row>
    <row r="96" spans="1:10">
      <c r="I96" s="5181"/>
      <c r="J96" s="5181"/>
    </row>
    <row r="97" spans="9:10">
      <c r="J97" s="5181"/>
    </row>
    <row r="98" spans="9:10">
      <c r="I98" s="5181"/>
      <c r="J98" s="5181"/>
    </row>
    <row r="99" spans="9:10">
      <c r="J99" s="5181"/>
    </row>
    <row r="117" spans="19:19">
      <c r="S117" s="5182"/>
    </row>
    <row r="145" spans="12:17">
      <c r="L145" s="5182"/>
      <c r="Q145" s="5182"/>
    </row>
    <row r="146" spans="12:17">
      <c r="Q146" s="5182"/>
    </row>
  </sheetData>
  <mergeCells count="1">
    <mergeCell ref="F67:G67"/>
  </mergeCells>
  <printOptions horizontalCentered="1" gridLinesSet="0"/>
  <pageMargins left="0.25" right="0.25" top="0.5" bottom="0" header="0" footer="0"/>
  <pageSetup scale="96" orientation="portrait" r:id="rId1"/>
  <headerFooter alignWithMargins="0"/>
</worksheet>
</file>

<file path=xl/worksheets/sheet99.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V144"/>
  <sheetViews>
    <sheetView showGridLines="0" zoomScale="130" zoomScaleNormal="130" workbookViewId="0">
      <selection sqref="A1:C1"/>
    </sheetView>
  </sheetViews>
  <sheetFormatPr defaultColWidth="12.54296875" defaultRowHeight="15.5"/>
  <cols>
    <col min="1" max="1" width="1" style="5187" customWidth="1"/>
    <col min="2" max="2" width="3.54296875" style="5187" customWidth="1"/>
    <col min="3" max="3" width="31.81640625" style="5187" customWidth="1"/>
    <col min="4" max="4" width="10" style="5187" customWidth="1"/>
    <col min="5" max="5" width="20.26953125" style="5187" customWidth="1"/>
    <col min="6" max="6" width="16.453125" style="5187" customWidth="1"/>
    <col min="7" max="7" width="8.7265625" style="5187" customWidth="1"/>
    <col min="8" max="8" width="1.7265625" style="5187" customWidth="1"/>
    <col min="9" max="9" width="6" style="5187" customWidth="1"/>
    <col min="10" max="10" width="3.54296875" style="5187" customWidth="1"/>
    <col min="11" max="16384" width="12.54296875" style="5187"/>
  </cols>
  <sheetData>
    <row r="1" spans="1:10" ht="14.15" customHeight="1" thickBot="1">
      <c r="A1" s="5183" t="s">
        <v>2894</v>
      </c>
      <c r="B1" s="5183" t="s">
        <v>2894</v>
      </c>
      <c r="C1" s="5183" t="s">
        <v>2894</v>
      </c>
      <c r="D1" s="5184"/>
      <c r="E1" s="5184"/>
      <c r="F1" s="5184"/>
      <c r="G1" s="5184"/>
      <c r="H1" s="5184"/>
      <c r="I1" s="5185" t="s">
        <v>3574</v>
      </c>
      <c r="J1" s="5186"/>
    </row>
    <row r="2" spans="1:10" ht="15.75" customHeight="1">
      <c r="A2" s="5188" t="s">
        <v>3575</v>
      </c>
      <c r="B2" s="5189"/>
      <c r="C2" s="5189"/>
      <c r="D2" s="5189"/>
      <c r="E2" s="5189"/>
      <c r="F2" s="5189"/>
      <c r="G2" s="5189"/>
      <c r="H2" s="5189"/>
      <c r="I2" s="5190"/>
      <c r="J2" s="5186"/>
    </row>
    <row r="3" spans="1:10" ht="11.25" customHeight="1">
      <c r="A3" s="5191"/>
      <c r="B3" s="5192"/>
      <c r="C3" s="5192"/>
      <c r="D3" s="5192"/>
      <c r="E3" s="5192"/>
      <c r="F3" s="5192"/>
      <c r="G3" s="5192"/>
      <c r="H3" s="5193"/>
      <c r="I3" s="5194"/>
      <c r="J3" s="5186"/>
    </row>
    <row r="4" spans="1:10" ht="11.25" customHeight="1">
      <c r="A4" s="5195"/>
      <c r="B4" s="5196" t="s">
        <v>3576</v>
      </c>
      <c r="C4" s="5196" t="s">
        <v>3577</v>
      </c>
      <c r="D4" s="5192"/>
      <c r="E4" s="5192"/>
      <c r="F4" s="5192"/>
      <c r="G4" s="5192"/>
      <c r="H4" s="5193"/>
      <c r="I4" s="5194"/>
      <c r="J4" s="5186"/>
    </row>
    <row r="5" spans="1:10" ht="11.25" customHeight="1">
      <c r="A5" s="5195"/>
      <c r="B5" s="5193"/>
      <c r="C5" s="5196" t="s">
        <v>3578</v>
      </c>
      <c r="D5" s="5192"/>
      <c r="E5" s="5192"/>
      <c r="F5" s="5192"/>
      <c r="G5" s="5192"/>
      <c r="H5" s="5193"/>
      <c r="I5" s="5194"/>
      <c r="J5" s="5186"/>
    </row>
    <row r="6" spans="1:10" ht="11.25" customHeight="1">
      <c r="A6" s="5195"/>
      <c r="B6" s="5193"/>
      <c r="C6" s="5196" t="s">
        <v>3579</v>
      </c>
      <c r="D6" s="5192"/>
      <c r="E6" s="5192"/>
      <c r="F6" s="5192"/>
      <c r="G6" s="5192"/>
      <c r="H6" s="5193"/>
      <c r="I6" s="5194"/>
      <c r="J6" s="5186"/>
    </row>
    <row r="7" spans="1:10" ht="12" customHeight="1">
      <c r="A7" s="5195"/>
      <c r="B7" s="5193"/>
      <c r="C7" s="5192"/>
      <c r="D7" s="5192"/>
      <c r="E7" s="5192"/>
      <c r="F7" s="5192"/>
      <c r="G7" s="5192"/>
      <c r="H7" s="5193"/>
      <c r="I7" s="5194"/>
      <c r="J7" s="5186"/>
    </row>
    <row r="8" spans="1:10" ht="11.25" customHeight="1">
      <c r="A8" s="5195"/>
      <c r="B8" s="5196" t="s">
        <v>3580</v>
      </c>
      <c r="C8" s="5196" t="s">
        <v>3581</v>
      </c>
      <c r="D8" s="5192"/>
      <c r="E8" s="5192"/>
      <c r="F8" s="5192"/>
      <c r="G8" s="5192"/>
      <c r="H8" s="5193"/>
      <c r="I8" s="5194"/>
      <c r="J8" s="5186"/>
    </row>
    <row r="9" spans="1:10" ht="11.25" customHeight="1">
      <c r="A9" s="5195"/>
      <c r="B9" s="5193"/>
      <c r="C9" s="5196" t="s">
        <v>3582</v>
      </c>
      <c r="D9" s="5192"/>
      <c r="E9" s="5192"/>
      <c r="F9" s="5192"/>
      <c r="G9" s="5192"/>
      <c r="H9" s="5193"/>
      <c r="I9" s="5194"/>
      <c r="J9" s="5186"/>
    </row>
    <row r="10" spans="1:10" ht="11.25" customHeight="1">
      <c r="A10" s="5195"/>
      <c r="B10" s="5193"/>
      <c r="C10" s="5196" t="s">
        <v>3583</v>
      </c>
      <c r="D10" s="5192"/>
      <c r="E10" s="5192"/>
      <c r="F10" s="5192"/>
      <c r="G10" s="5192"/>
      <c r="H10" s="5193"/>
      <c r="I10" s="5194"/>
      <c r="J10" s="5186"/>
    </row>
    <row r="11" spans="1:10" ht="11.25" customHeight="1">
      <c r="A11" s="5195"/>
      <c r="B11" s="5193"/>
      <c r="C11" s="5196" t="s">
        <v>3584</v>
      </c>
      <c r="D11" s="5192"/>
      <c r="E11" s="5192"/>
      <c r="F11" s="5192"/>
      <c r="G11" s="5192"/>
      <c r="H11" s="5193"/>
      <c r="I11" s="5194"/>
      <c r="J11" s="5186"/>
    </row>
    <row r="12" spans="1:10" ht="11.25" customHeight="1">
      <c r="A12" s="5195"/>
      <c r="B12" s="5193"/>
      <c r="C12" s="5196" t="s">
        <v>3585</v>
      </c>
      <c r="D12" s="5192"/>
      <c r="E12" s="5192"/>
      <c r="F12" s="5192"/>
      <c r="G12" s="5192"/>
      <c r="H12" s="5193"/>
      <c r="I12" s="5194"/>
      <c r="J12" s="5186"/>
    </row>
    <row r="13" spans="1:10" ht="12" customHeight="1">
      <c r="A13" s="5195"/>
      <c r="B13" s="5193"/>
      <c r="C13" s="5192"/>
      <c r="D13" s="5192"/>
      <c r="E13" s="5192"/>
      <c r="F13" s="5192"/>
      <c r="G13" s="5192"/>
      <c r="H13" s="5193"/>
      <c r="I13" s="5194"/>
      <c r="J13" s="5186"/>
    </row>
    <row r="14" spans="1:10" ht="11.25" customHeight="1">
      <c r="A14" s="5195"/>
      <c r="B14" s="5196" t="s">
        <v>3586</v>
      </c>
      <c r="C14" s="5196" t="s">
        <v>3587</v>
      </c>
      <c r="D14" s="5192"/>
      <c r="E14" s="5192"/>
      <c r="F14" s="5192"/>
      <c r="G14" s="5192"/>
      <c r="H14" s="5193"/>
      <c r="I14" s="5194"/>
      <c r="J14" s="5186"/>
    </row>
    <row r="15" spans="1:10" ht="11.25" customHeight="1">
      <c r="A15" s="5195"/>
      <c r="B15" s="5193"/>
      <c r="C15" s="5196" t="s">
        <v>3588</v>
      </c>
      <c r="D15" s="5192"/>
      <c r="E15" s="5192"/>
      <c r="F15" s="5192"/>
      <c r="G15" s="5192"/>
      <c r="H15" s="5193"/>
      <c r="I15" s="5194"/>
      <c r="J15" s="5186"/>
    </row>
    <row r="16" spans="1:10" ht="11.25" customHeight="1">
      <c r="A16" s="5195"/>
      <c r="B16" s="5193"/>
      <c r="C16" s="5196" t="s">
        <v>3589</v>
      </c>
      <c r="D16" s="5192"/>
      <c r="E16" s="5192"/>
      <c r="F16" s="5192"/>
      <c r="G16" s="5192"/>
      <c r="H16" s="5193"/>
      <c r="I16" s="5194"/>
      <c r="J16" s="5186"/>
    </row>
    <row r="17" spans="1:10" ht="12" customHeight="1">
      <c r="A17" s="5195"/>
      <c r="B17" s="5193"/>
      <c r="C17" s="5192"/>
      <c r="D17" s="5192"/>
      <c r="E17" s="5192"/>
      <c r="F17" s="5192"/>
      <c r="G17" s="5192"/>
      <c r="H17" s="5193"/>
      <c r="I17" s="5194"/>
      <c r="J17" s="5186"/>
    </row>
    <row r="18" spans="1:10" ht="11.25" customHeight="1">
      <c r="A18" s="5195"/>
      <c r="B18" s="5196" t="s">
        <v>3590</v>
      </c>
      <c r="C18" s="5196" t="s">
        <v>3591</v>
      </c>
      <c r="D18" s="5192"/>
      <c r="E18" s="5192"/>
      <c r="F18" s="5192"/>
      <c r="G18" s="5192"/>
      <c r="H18" s="5193"/>
      <c r="I18" s="5194"/>
      <c r="J18" s="5186"/>
    </row>
    <row r="19" spans="1:10" ht="11.25" customHeight="1">
      <c r="A19" s="5195"/>
      <c r="B19" s="5193"/>
      <c r="C19" s="5196" t="s">
        <v>3592</v>
      </c>
      <c r="D19" s="5192"/>
      <c r="E19" s="5192"/>
      <c r="F19" s="5192"/>
      <c r="G19" s="5192"/>
      <c r="H19" s="5193"/>
      <c r="I19" s="5194"/>
      <c r="J19" s="5186"/>
    </row>
    <row r="20" spans="1:10" ht="11.25" customHeight="1">
      <c r="A20" s="5195"/>
      <c r="B20" s="5193"/>
      <c r="C20" s="5196" t="s">
        <v>3593</v>
      </c>
      <c r="D20" s="5192"/>
      <c r="E20" s="5192"/>
      <c r="F20" s="5192"/>
      <c r="G20" s="5192"/>
      <c r="H20" s="5193"/>
      <c r="I20" s="5194"/>
      <c r="J20" s="5186"/>
    </row>
    <row r="21" spans="1:10" ht="11.25" customHeight="1">
      <c r="A21" s="5195"/>
      <c r="B21" s="5193"/>
      <c r="C21" s="5196" t="s">
        <v>3594</v>
      </c>
      <c r="D21" s="5192"/>
      <c r="E21" s="5192"/>
      <c r="F21" s="5192"/>
      <c r="G21" s="5192"/>
      <c r="H21" s="5193"/>
      <c r="I21" s="5194"/>
      <c r="J21" s="5186"/>
    </row>
    <row r="22" spans="1:10" ht="11.25" customHeight="1">
      <c r="A22" s="5195"/>
      <c r="B22" s="5193"/>
      <c r="C22" s="5196" t="s">
        <v>3595</v>
      </c>
      <c r="D22" s="5192"/>
      <c r="E22" s="5192"/>
      <c r="F22" s="5192"/>
      <c r="G22" s="5192"/>
      <c r="H22" s="5193"/>
      <c r="I22" s="5194"/>
      <c r="J22" s="5186"/>
    </row>
    <row r="23" spans="1:10" ht="11.25" customHeight="1">
      <c r="A23" s="5195"/>
      <c r="B23" s="5193"/>
      <c r="C23" s="5196" t="s">
        <v>3596</v>
      </c>
      <c r="D23" s="5192"/>
      <c r="E23" s="5192"/>
      <c r="F23" s="5192"/>
      <c r="G23" s="5192"/>
      <c r="H23" s="5193"/>
      <c r="I23" s="5194"/>
      <c r="J23" s="5186"/>
    </row>
    <row r="24" spans="1:10" ht="12" customHeight="1">
      <c r="A24" s="5195"/>
      <c r="B24" s="5193"/>
      <c r="C24" s="5192"/>
      <c r="D24" s="5192"/>
      <c r="E24" s="5192"/>
      <c r="F24" s="5192"/>
      <c r="G24" s="5192"/>
      <c r="H24" s="5193"/>
      <c r="I24" s="5194"/>
      <c r="J24" s="5186"/>
    </row>
    <row r="25" spans="1:10" ht="11.25" customHeight="1">
      <c r="A25" s="5195"/>
      <c r="B25" s="5196" t="s">
        <v>3597</v>
      </c>
      <c r="C25" s="5196" t="s">
        <v>3598</v>
      </c>
      <c r="D25" s="5192"/>
      <c r="E25" s="5192"/>
      <c r="F25" s="5192"/>
      <c r="G25" s="5192"/>
      <c r="H25" s="5193"/>
      <c r="I25" s="5194"/>
      <c r="J25" s="5186"/>
    </row>
    <row r="26" spans="1:10" ht="11.25" customHeight="1">
      <c r="A26" s="5195"/>
      <c r="B26" s="5193"/>
      <c r="C26" s="5196" t="s">
        <v>3599</v>
      </c>
      <c r="D26" s="5192"/>
      <c r="E26" s="5192"/>
      <c r="F26" s="5192"/>
      <c r="G26" s="5192"/>
      <c r="H26" s="5193"/>
      <c r="I26" s="5194"/>
      <c r="J26" s="5186"/>
    </row>
    <row r="27" spans="1:10" ht="11.25" customHeight="1">
      <c r="A27" s="5195"/>
      <c r="B27" s="5193"/>
      <c r="C27" s="5196" t="s">
        <v>3600</v>
      </c>
      <c r="D27" s="5192"/>
      <c r="E27" s="5192"/>
      <c r="F27" s="5192"/>
      <c r="G27" s="5192"/>
      <c r="H27" s="5193"/>
      <c r="I27" s="5194"/>
      <c r="J27" s="5186"/>
    </row>
    <row r="28" spans="1:10" ht="11.25" customHeight="1">
      <c r="A28" s="5195"/>
      <c r="B28" s="5193"/>
      <c r="C28" s="5196" t="s">
        <v>3601</v>
      </c>
      <c r="D28" s="5192"/>
      <c r="E28" s="5192"/>
      <c r="F28" s="5192"/>
      <c r="G28" s="5192"/>
      <c r="H28" s="5193"/>
      <c r="I28" s="5194"/>
      <c r="J28" s="5186"/>
    </row>
    <row r="29" spans="1:10" ht="11.25" customHeight="1">
      <c r="A29" s="5195"/>
      <c r="B29" s="5193"/>
      <c r="C29" s="5196" t="s">
        <v>3602</v>
      </c>
      <c r="D29" s="5192"/>
      <c r="E29" s="5192"/>
      <c r="F29" s="5192"/>
      <c r="G29" s="5192"/>
      <c r="H29" s="5193"/>
      <c r="I29" s="5194"/>
      <c r="J29" s="5186"/>
    </row>
    <row r="30" spans="1:10" ht="11.25" customHeight="1">
      <c r="A30" s="5195"/>
      <c r="B30" s="5193"/>
      <c r="C30" s="5196" t="s">
        <v>3603</v>
      </c>
      <c r="D30" s="5192"/>
      <c r="E30" s="5192"/>
      <c r="F30" s="5192"/>
      <c r="G30" s="5192"/>
      <c r="H30" s="5193"/>
      <c r="I30" s="5194"/>
      <c r="J30" s="5186"/>
    </row>
    <row r="31" spans="1:10" ht="12" customHeight="1">
      <c r="A31" s="5195"/>
      <c r="B31" s="5193"/>
      <c r="C31" s="5192"/>
      <c r="D31" s="5192"/>
      <c r="E31" s="5192"/>
      <c r="F31" s="5192"/>
      <c r="G31" s="5192"/>
      <c r="H31" s="5193"/>
      <c r="I31" s="5194"/>
      <c r="J31" s="5186"/>
    </row>
    <row r="32" spans="1:10" ht="11.25" customHeight="1">
      <c r="A32" s="5195"/>
      <c r="B32" s="5196" t="s">
        <v>3604</v>
      </c>
      <c r="C32" s="5196" t="s">
        <v>3605</v>
      </c>
      <c r="D32" s="5192"/>
      <c r="E32" s="5192"/>
      <c r="F32" s="5192"/>
      <c r="G32" s="5192"/>
      <c r="H32" s="5193"/>
      <c r="I32" s="5194"/>
      <c r="J32" s="5186"/>
    </row>
    <row r="33" spans="1:10" ht="11.25" customHeight="1">
      <c r="A33" s="5195"/>
      <c r="B33" s="5193"/>
      <c r="C33" s="5196" t="s">
        <v>3606</v>
      </c>
      <c r="D33" s="5192"/>
      <c r="E33" s="5192"/>
      <c r="F33" s="5192"/>
      <c r="G33" s="5192"/>
      <c r="H33" s="5193"/>
      <c r="I33" s="5194"/>
      <c r="J33" s="5186"/>
    </row>
    <row r="34" spans="1:10" ht="12" customHeight="1">
      <c r="A34" s="5195"/>
      <c r="B34" s="5193"/>
      <c r="C34" s="5192"/>
      <c r="D34" s="5192"/>
      <c r="E34" s="5192"/>
      <c r="F34" s="5192"/>
      <c r="G34" s="5192"/>
      <c r="H34" s="5193"/>
      <c r="I34" s="5194"/>
      <c r="J34" s="5186"/>
    </row>
    <row r="35" spans="1:10" ht="11.25" customHeight="1">
      <c r="A35" s="5195"/>
      <c r="B35" s="5196" t="s">
        <v>3607</v>
      </c>
      <c r="C35" s="5196" t="s">
        <v>3608</v>
      </c>
      <c r="D35" s="5192"/>
      <c r="E35" s="5192"/>
      <c r="F35" s="5192"/>
      <c r="G35" s="5192"/>
      <c r="H35" s="5193"/>
      <c r="I35" s="5194"/>
      <c r="J35" s="5186"/>
    </row>
    <row r="36" spans="1:10" ht="11.25" customHeight="1">
      <c r="A36" s="5195"/>
      <c r="B36" s="5193"/>
      <c r="C36" s="5196" t="s">
        <v>3609</v>
      </c>
      <c r="D36" s="5192"/>
      <c r="E36" s="5192"/>
      <c r="F36" s="5192"/>
      <c r="G36" s="5192"/>
      <c r="H36" s="5193"/>
      <c r="I36" s="5194"/>
      <c r="J36" s="5186"/>
    </row>
    <row r="37" spans="1:10" ht="11.25" customHeight="1">
      <c r="A37" s="5195"/>
      <c r="B37" s="5193"/>
      <c r="C37" s="5196" t="s">
        <v>3610</v>
      </c>
      <c r="D37" s="5192"/>
      <c r="E37" s="5192"/>
      <c r="F37" s="5192"/>
      <c r="G37" s="5192"/>
      <c r="H37" s="5193"/>
      <c r="I37" s="5194"/>
      <c r="J37" s="5186"/>
    </row>
    <row r="38" spans="1:10" ht="11.25" customHeight="1">
      <c r="A38" s="5195"/>
      <c r="B38" s="5193"/>
      <c r="C38" s="5196" t="s">
        <v>3611</v>
      </c>
      <c r="D38" s="5192"/>
      <c r="E38" s="5192"/>
      <c r="F38" s="5192"/>
      <c r="G38" s="5192"/>
      <c r="H38" s="5193"/>
      <c r="I38" s="5194"/>
      <c r="J38" s="5186"/>
    </row>
    <row r="39" spans="1:10" ht="11.25" customHeight="1">
      <c r="A39" s="5195"/>
      <c r="B39" s="5193"/>
      <c r="C39" s="5196" t="s">
        <v>3612</v>
      </c>
      <c r="D39" s="5192"/>
      <c r="E39" s="5192"/>
      <c r="F39" s="5192"/>
      <c r="G39" s="5192"/>
      <c r="H39" s="5193"/>
      <c r="I39" s="5194"/>
      <c r="J39" s="5186"/>
    </row>
    <row r="40" spans="1:10" ht="12" customHeight="1">
      <c r="A40" s="5195"/>
      <c r="B40" s="5193"/>
      <c r="C40" s="5192"/>
      <c r="D40" s="5192"/>
      <c r="E40" s="5192"/>
      <c r="F40" s="5192"/>
      <c r="G40" s="5192"/>
      <c r="H40" s="5193"/>
      <c r="I40" s="5194"/>
      <c r="J40" s="5186"/>
    </row>
    <row r="41" spans="1:10" ht="11.25" customHeight="1">
      <c r="A41" s="5195"/>
      <c r="B41" s="5196" t="s">
        <v>3613</v>
      </c>
      <c r="C41" s="5196" t="s">
        <v>3614</v>
      </c>
      <c r="D41" s="5192"/>
      <c r="E41" s="5192"/>
      <c r="F41" s="5192"/>
      <c r="G41" s="5192"/>
      <c r="H41" s="5193"/>
      <c r="I41" s="5194"/>
      <c r="J41" s="5186"/>
    </row>
    <row r="42" spans="1:10" ht="12" customHeight="1">
      <c r="A42" s="5195"/>
      <c r="B42" s="5193"/>
      <c r="C42" s="5192"/>
      <c r="D42" s="5192"/>
      <c r="E42" s="5192"/>
      <c r="F42" s="5192"/>
      <c r="G42" s="5192"/>
      <c r="H42" s="5193"/>
      <c r="I42" s="5194"/>
      <c r="J42" s="5186"/>
    </row>
    <row r="43" spans="1:10" ht="11.25" customHeight="1">
      <c r="A43" s="5195"/>
      <c r="B43" s="5196" t="s">
        <v>3615</v>
      </c>
      <c r="C43" s="5196" t="s">
        <v>3616</v>
      </c>
      <c r="D43" s="5192"/>
      <c r="E43" s="5192"/>
      <c r="F43" s="5192"/>
      <c r="G43" s="5192"/>
      <c r="H43" s="5193"/>
      <c r="I43" s="5194"/>
      <c r="J43" s="5186"/>
    </row>
    <row r="44" spans="1:10" ht="11.25" customHeight="1">
      <c r="A44" s="5195"/>
      <c r="B44" s="5193"/>
      <c r="C44" s="5196" t="s">
        <v>3617</v>
      </c>
      <c r="D44" s="5192"/>
      <c r="E44" s="5192"/>
      <c r="F44" s="5192"/>
      <c r="G44" s="5192"/>
      <c r="H44" s="5193"/>
      <c r="I44" s="5194"/>
      <c r="J44" s="5186"/>
    </row>
    <row r="45" spans="1:10" ht="12" customHeight="1">
      <c r="A45" s="5195"/>
      <c r="B45" s="5193"/>
      <c r="C45" s="5192"/>
      <c r="D45" s="5192"/>
      <c r="E45" s="5192"/>
      <c r="F45" s="5192"/>
      <c r="G45" s="5192"/>
      <c r="H45" s="5193"/>
      <c r="I45" s="5194"/>
      <c r="J45" s="5186"/>
    </row>
    <row r="46" spans="1:10" ht="12" customHeight="1">
      <c r="A46" s="5195"/>
      <c r="B46" s="5193"/>
      <c r="C46" s="5193"/>
      <c r="D46" s="5193"/>
      <c r="E46" s="5193"/>
      <c r="F46" s="5193"/>
      <c r="G46" s="5193"/>
      <c r="H46" s="5193"/>
      <c r="I46" s="5194"/>
      <c r="J46" s="5186"/>
    </row>
    <row r="47" spans="1:10" ht="11.25" customHeight="1">
      <c r="A47" s="5195"/>
      <c r="B47" s="5196" t="s">
        <v>3618</v>
      </c>
      <c r="C47" s="5192"/>
      <c r="D47" s="5192"/>
      <c r="E47" s="5192"/>
      <c r="F47" s="5192"/>
      <c r="G47" s="5192"/>
      <c r="H47" s="5193"/>
      <c r="I47" s="5194"/>
      <c r="J47" s="5186"/>
    </row>
    <row r="48" spans="1:10" ht="11.25" customHeight="1">
      <c r="A48" s="5195"/>
      <c r="B48" s="5196" t="s">
        <v>3619</v>
      </c>
      <c r="C48" s="5192"/>
      <c r="D48" s="5192"/>
      <c r="E48" s="5192"/>
      <c r="F48" s="5192"/>
      <c r="G48" s="5192"/>
      <c r="H48" s="5193"/>
      <c r="I48" s="5194"/>
      <c r="J48" s="5186"/>
    </row>
    <row r="49" spans="1:10" ht="11.25" customHeight="1">
      <c r="A49" s="5195"/>
      <c r="B49" s="5196" t="s">
        <v>3620</v>
      </c>
      <c r="C49" s="5192"/>
      <c r="D49" s="5192"/>
      <c r="E49" s="5192"/>
      <c r="F49" s="5192"/>
      <c r="G49" s="5192"/>
      <c r="H49" s="5193"/>
      <c r="I49" s="5194"/>
      <c r="J49" s="5186"/>
    </row>
    <row r="50" spans="1:10" ht="11.25" customHeight="1">
      <c r="A50" s="5195"/>
      <c r="B50" s="5196" t="s">
        <v>3621</v>
      </c>
      <c r="C50" s="5192"/>
      <c r="D50" s="5192"/>
      <c r="E50" s="5192"/>
      <c r="F50" s="5192"/>
      <c r="G50" s="5192"/>
      <c r="H50" s="5193"/>
      <c r="I50" s="5194"/>
      <c r="J50" s="5186"/>
    </row>
    <row r="51" spans="1:10" ht="12" customHeight="1">
      <c r="A51" s="5195"/>
      <c r="B51" s="5192"/>
      <c r="C51" s="5192"/>
      <c r="D51" s="5192"/>
      <c r="E51" s="5192"/>
      <c r="F51" s="5192"/>
      <c r="G51" s="5192"/>
      <c r="H51" s="5193"/>
      <c r="I51" s="5194"/>
      <c r="J51" s="5186"/>
    </row>
    <row r="52" spans="1:10" ht="11.25" customHeight="1">
      <c r="A52" s="5195"/>
      <c r="B52" s="5196" t="s">
        <v>3622</v>
      </c>
      <c r="C52" s="5192"/>
      <c r="D52" s="5192"/>
      <c r="E52" s="5192"/>
      <c r="F52" s="5192"/>
      <c r="G52" s="5192"/>
      <c r="H52" s="5193"/>
      <c r="I52" s="5194"/>
      <c r="J52" s="5186"/>
    </row>
    <row r="53" spans="1:10" ht="11.25" customHeight="1">
      <c r="A53" s="5195"/>
      <c r="B53" s="5196" t="s">
        <v>3623</v>
      </c>
      <c r="C53" s="5192"/>
      <c r="D53" s="5192"/>
      <c r="E53" s="5192"/>
      <c r="F53" s="5192"/>
      <c r="G53" s="5192"/>
      <c r="H53" s="5193"/>
      <c r="I53" s="5194"/>
      <c r="J53" s="5186"/>
    </row>
    <row r="54" spans="1:10" ht="12" customHeight="1">
      <c r="A54" s="5195"/>
      <c r="B54" s="5192"/>
      <c r="C54" s="5192"/>
      <c r="D54" s="5192"/>
      <c r="E54" s="5192"/>
      <c r="F54" s="5192"/>
      <c r="G54" s="5192"/>
      <c r="H54" s="5193"/>
      <c r="I54" s="5194"/>
      <c r="J54" s="5186"/>
    </row>
    <row r="55" spans="1:10" ht="11.25" customHeight="1">
      <c r="A55" s="5195"/>
      <c r="B55" s="5196" t="s">
        <v>3624</v>
      </c>
      <c r="C55" s="5197" t="s">
        <v>3625</v>
      </c>
      <c r="D55" s="5192"/>
      <c r="E55" s="5192"/>
      <c r="F55" s="5192"/>
      <c r="G55" s="5192"/>
      <c r="H55" s="5193"/>
      <c r="I55" s="5194"/>
      <c r="J55" s="5186"/>
    </row>
    <row r="56" spans="1:10" ht="11.25" customHeight="1">
      <c r="A56" s="5195"/>
      <c r="B56" s="5192"/>
      <c r="C56" s="5197" t="s">
        <v>3626</v>
      </c>
      <c r="D56" s="5192"/>
      <c r="E56" s="5192"/>
      <c r="F56" s="5192"/>
      <c r="G56" s="5192"/>
      <c r="H56" s="5193"/>
      <c r="I56" s="5194"/>
      <c r="J56" s="5186"/>
    </row>
    <row r="57" spans="1:10" ht="11.25" customHeight="1">
      <c r="A57" s="5195"/>
      <c r="B57" s="5192"/>
      <c r="C57" s="5197" t="s">
        <v>3627</v>
      </c>
      <c r="D57" s="5192"/>
      <c r="E57" s="5192"/>
      <c r="F57" s="5192"/>
      <c r="G57" s="5192"/>
      <c r="H57" s="5193"/>
      <c r="I57" s="5194"/>
      <c r="J57" s="5186"/>
    </row>
    <row r="58" spans="1:10" ht="12" customHeight="1">
      <c r="A58" s="5195"/>
      <c r="B58" s="5192"/>
      <c r="C58" s="5192"/>
      <c r="D58" s="5192"/>
      <c r="E58" s="5192"/>
      <c r="F58" s="5192"/>
      <c r="G58" s="5192"/>
      <c r="H58" s="5193"/>
      <c r="I58" s="5194"/>
      <c r="J58" s="5186"/>
    </row>
    <row r="59" spans="1:10" ht="11.25" customHeight="1">
      <c r="A59" s="5195"/>
      <c r="B59" s="5196" t="s">
        <v>3628</v>
      </c>
      <c r="C59" s="5197" t="s">
        <v>3629</v>
      </c>
      <c r="D59" s="5192"/>
      <c r="E59" s="5192"/>
      <c r="F59" s="5192"/>
      <c r="G59" s="5192"/>
      <c r="H59" s="5193"/>
      <c r="I59" s="5194"/>
      <c r="J59" s="5186"/>
    </row>
    <row r="60" spans="1:10" ht="11.25" customHeight="1">
      <c r="A60" s="5195"/>
      <c r="B60" s="5192"/>
      <c r="C60" s="5197" t="s">
        <v>3630</v>
      </c>
      <c r="D60" s="5192"/>
      <c r="E60" s="5192"/>
      <c r="F60" s="5192"/>
      <c r="G60" s="5192"/>
      <c r="H60" s="5193"/>
      <c r="I60" s="5194"/>
      <c r="J60" s="5186"/>
    </row>
    <row r="61" spans="1:10" ht="11.25" customHeight="1">
      <c r="A61" s="5195"/>
      <c r="B61" s="5192"/>
      <c r="C61" s="5197" t="s">
        <v>3631</v>
      </c>
      <c r="D61" s="5192"/>
      <c r="E61" s="5192"/>
      <c r="F61" s="5192"/>
      <c r="G61" s="5192"/>
      <c r="H61" s="5193"/>
      <c r="I61" s="5194"/>
      <c r="J61" s="5186"/>
    </row>
    <row r="62" spans="1:10" ht="11.25" customHeight="1">
      <c r="A62" s="5195"/>
      <c r="B62" s="5192"/>
      <c r="C62" s="5197" t="s">
        <v>3632</v>
      </c>
      <c r="D62" s="5192"/>
      <c r="E62" s="5192"/>
      <c r="F62" s="5192"/>
      <c r="G62" s="5192"/>
      <c r="H62" s="5193"/>
      <c r="I62" s="5194"/>
      <c r="J62" s="5186"/>
    </row>
    <row r="63" spans="1:10" ht="11.25" customHeight="1">
      <c r="A63" s="5195"/>
      <c r="B63" s="5192"/>
      <c r="C63" s="5197" t="s">
        <v>3633</v>
      </c>
      <c r="D63" s="5192"/>
      <c r="E63" s="5192"/>
      <c r="F63" s="5192"/>
      <c r="G63" s="5192"/>
      <c r="H63" s="5193"/>
      <c r="I63" s="5194"/>
      <c r="J63" s="5186"/>
    </row>
    <row r="64" spans="1:10" ht="12" customHeight="1" thickBot="1">
      <c r="A64" s="5198"/>
      <c r="B64" s="5199"/>
      <c r="C64" s="5199"/>
      <c r="D64" s="5199"/>
      <c r="E64" s="5199"/>
      <c r="F64" s="5199"/>
      <c r="G64" s="5199"/>
      <c r="H64" s="5200"/>
      <c r="I64" s="5201"/>
      <c r="J64" s="5186"/>
    </row>
    <row r="65" spans="1:10" ht="11.25" customHeight="1">
      <c r="A65" s="5202" t="s">
        <v>195</v>
      </c>
      <c r="B65" s="5203"/>
      <c r="C65" s="5184"/>
      <c r="D65" s="5184"/>
      <c r="E65" s="5184"/>
      <c r="F65" s="5184"/>
      <c r="G65" s="5184"/>
      <c r="H65" s="5184"/>
      <c r="I65" s="5184"/>
      <c r="J65" s="5186"/>
    </row>
    <row r="66" spans="1:10" ht="11.25" customHeight="1">
      <c r="A66" s="5204"/>
      <c r="B66" s="5204"/>
      <c r="C66" s="5204"/>
      <c r="D66" s="5204"/>
      <c r="E66" s="5204"/>
      <c r="F66" s="5204"/>
      <c r="G66" s="5204"/>
      <c r="H66" s="5186"/>
      <c r="I66" s="5186"/>
      <c r="J66" s="5186"/>
    </row>
    <row r="67" spans="1:10" ht="11.25" customHeight="1">
      <c r="A67" s="5204"/>
      <c r="B67" s="5204"/>
      <c r="C67" s="5204"/>
      <c r="D67" s="5204"/>
      <c r="E67" s="5204"/>
      <c r="F67" s="5204"/>
      <c r="G67" s="5204"/>
      <c r="H67" s="5186"/>
      <c r="I67" s="5186"/>
      <c r="J67" s="5186"/>
    </row>
    <row r="68" spans="1:10" ht="11.25" customHeight="1">
      <c r="A68" s="5204"/>
      <c r="B68" s="5204"/>
      <c r="C68" s="5204"/>
      <c r="D68" s="5204"/>
      <c r="E68" s="5204"/>
      <c r="F68" s="5204"/>
      <c r="G68" s="5204"/>
      <c r="H68" s="5186"/>
      <c r="I68" s="5186"/>
      <c r="J68" s="5186"/>
    </row>
    <row r="69" spans="1:10" ht="11.25" customHeight="1">
      <c r="A69" s="5204"/>
      <c r="B69" s="5204"/>
      <c r="C69" s="5204"/>
      <c r="D69" s="5204"/>
      <c r="E69" s="5204"/>
      <c r="F69" s="5204"/>
      <c r="G69" s="5204"/>
      <c r="H69" s="5186"/>
      <c r="I69" s="5186"/>
      <c r="J69" s="5186"/>
    </row>
    <row r="70" spans="1:10" ht="11.25" customHeight="1">
      <c r="A70" s="5204"/>
      <c r="B70" s="5204"/>
      <c r="C70" s="5204"/>
      <c r="D70" s="5204"/>
      <c r="E70" s="5204"/>
      <c r="F70" s="5204"/>
      <c r="G70" s="5204"/>
      <c r="H70" s="5186"/>
      <c r="I70" s="5186"/>
      <c r="J70" s="5186"/>
    </row>
    <row r="71" spans="1:10" ht="11.25" customHeight="1">
      <c r="A71" s="5204"/>
      <c r="B71" s="5204"/>
      <c r="C71" s="5204"/>
      <c r="D71" s="5204"/>
      <c r="E71" s="5204"/>
      <c r="F71" s="5204"/>
      <c r="G71" s="5204"/>
      <c r="H71" s="5186"/>
      <c r="I71" s="5186"/>
      <c r="J71" s="5186"/>
    </row>
    <row r="72" spans="1:10" ht="11.25" customHeight="1">
      <c r="A72" s="5204"/>
      <c r="B72" s="5204"/>
      <c r="C72" s="5204"/>
      <c r="D72" s="5204"/>
      <c r="E72" s="5204"/>
      <c r="F72" s="5204"/>
      <c r="G72" s="5204"/>
      <c r="H72" s="5186"/>
      <c r="I72" s="5186"/>
      <c r="J72" s="5186"/>
    </row>
    <row r="73" spans="1:10" ht="11.25" customHeight="1">
      <c r="A73" s="5204"/>
      <c r="B73" s="5204"/>
      <c r="C73" s="5204"/>
      <c r="D73" s="5204"/>
      <c r="E73" s="5204"/>
      <c r="F73" s="5204"/>
      <c r="G73" s="5204"/>
      <c r="H73" s="5186"/>
      <c r="I73" s="5186"/>
      <c r="J73" s="5186"/>
    </row>
    <row r="74" spans="1:10" ht="11.25" customHeight="1">
      <c r="A74" s="5204"/>
      <c r="B74" s="5204"/>
      <c r="C74" s="5204"/>
      <c r="D74" s="5204"/>
      <c r="E74" s="5204"/>
      <c r="F74" s="5204"/>
      <c r="G74" s="5204"/>
      <c r="H74" s="5186"/>
      <c r="I74" s="5186"/>
      <c r="J74" s="5186"/>
    </row>
    <row r="75" spans="1:10" ht="11.25" customHeight="1">
      <c r="A75" s="5204"/>
      <c r="B75" s="5204"/>
      <c r="C75" s="5204"/>
      <c r="D75" s="5204"/>
      <c r="E75" s="5204"/>
      <c r="F75" s="5204"/>
      <c r="G75" s="5204"/>
      <c r="H75" s="5186"/>
      <c r="I75" s="5186"/>
      <c r="J75" s="5186"/>
    </row>
    <row r="76" spans="1:10" ht="11.25" customHeight="1">
      <c r="A76" s="5204"/>
      <c r="B76" s="5204"/>
      <c r="C76" s="5204"/>
      <c r="D76" s="5204"/>
      <c r="E76" s="5204"/>
      <c r="F76" s="5204"/>
      <c r="G76" s="5204"/>
    </row>
    <row r="77" spans="1:10" ht="11.25" customHeight="1">
      <c r="A77" s="5204"/>
      <c r="B77" s="5204"/>
      <c r="C77" s="5204"/>
      <c r="D77" s="5204"/>
      <c r="E77" s="5204"/>
      <c r="F77" s="5204"/>
      <c r="G77" s="5204"/>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5205"/>
      <c r="M88" s="5205"/>
    </row>
    <row r="89" spans="12:13" ht="11.25" customHeight="1">
      <c r="M89" s="5205"/>
    </row>
    <row r="90" spans="12:13" ht="11.25" customHeight="1">
      <c r="M90" s="5205"/>
    </row>
    <row r="91" spans="12:13" ht="11.25" customHeight="1">
      <c r="M91" s="5205"/>
    </row>
    <row r="92" spans="12:13" ht="11.25" customHeight="1">
      <c r="L92" s="5205"/>
      <c r="M92" s="5205"/>
    </row>
    <row r="93" spans="12:13" ht="11.25" customHeight="1">
      <c r="M93" s="5205"/>
    </row>
    <row r="94" spans="12:13" ht="11.25" customHeight="1">
      <c r="M94" s="5205"/>
    </row>
    <row r="95" spans="12:13" ht="11.25" customHeight="1">
      <c r="L95" s="5205"/>
      <c r="M95" s="5205"/>
    </row>
    <row r="96" spans="12:13" ht="11.25" customHeight="1">
      <c r="M96" s="5205"/>
    </row>
    <row r="97" spans="12:13" ht="11.25" customHeight="1">
      <c r="L97" s="5205"/>
      <c r="M97" s="5205"/>
    </row>
    <row r="98" spans="12:13" ht="11.25" customHeight="1">
      <c r="M98" s="5205"/>
    </row>
    <row r="99" spans="12:13" ht="11.25" customHeight="1"/>
    <row r="100" spans="12:13" ht="11.25" customHeight="1"/>
    <row r="101" spans="12:13" ht="11.25" customHeight="1"/>
    <row r="102" spans="12:13" ht="11.25" customHeight="1"/>
    <row r="103" spans="12:13" ht="11.25" customHeight="1"/>
    <row r="104" spans="12:13" ht="11.25" customHeight="1"/>
    <row r="115" spans="22:22">
      <c r="V115" s="5206"/>
    </row>
    <row r="143" spans="15:20">
      <c r="O143" s="5206"/>
      <c r="T143" s="5206"/>
    </row>
    <row r="144" spans="15:20">
      <c r="T144" s="5206"/>
    </row>
  </sheetData>
  <mergeCells count="1">
    <mergeCell ref="A1:C1"/>
  </mergeCells>
  <printOptions horizontalCentered="1" gridLinesSet="0"/>
  <pageMargins left="0.31496062992126" right="0.196850393700787" top="0.45" bottom="0.196850393700787" header="0" footer="0"/>
  <pageSetup orientation="portrait" horizontalDpi="4294967292" verticalDpi="4294967292" r:id="rId1"/>
  <headerFooter alignWithMargins="0"/>
</worksheet>
</file>

<file path=xl/worksheets/sheet100.xml><?xml version="1.0" encoding="utf-8"?>
<worksheet xmlns="http://schemas.openxmlformats.org/spreadsheetml/2006/main" xmlns:r="http://schemas.openxmlformats.org/officeDocument/2006/relationships">
  <sheetPr>
    <tabColor rgb="FF92D050"/>
  </sheetPr>
  <dimension ref="B1:J65"/>
  <sheetViews>
    <sheetView showGridLines="0" zoomScale="130" zoomScaleNormal="130" workbookViewId="0"/>
  </sheetViews>
  <sheetFormatPr defaultColWidth="10.7265625" defaultRowHeight="13"/>
  <cols>
    <col min="1" max="1" width="6.7265625" style="5212" customWidth="1"/>
    <col min="2" max="2" width="4.7265625" style="5212" customWidth="1"/>
    <col min="3" max="3" width="5.7265625" style="5212" customWidth="1"/>
    <col min="4" max="4" width="47.7265625" style="5212" customWidth="1"/>
    <col min="5" max="6" width="12.7265625" style="5212" customWidth="1"/>
    <col min="7" max="7" width="4.7265625" style="5212" customWidth="1"/>
    <col min="8" max="8" width="6.7265625" style="5212" customWidth="1"/>
    <col min="9" max="16384" width="10.7265625" style="5212"/>
  </cols>
  <sheetData>
    <row r="1" spans="2:9">
      <c r="B1" s="5207" t="s">
        <v>3634</v>
      </c>
      <c r="C1" s="5207"/>
      <c r="D1" s="5207"/>
      <c r="E1" s="5208"/>
      <c r="F1" s="5209"/>
      <c r="G1" s="5210" t="s">
        <v>2894</v>
      </c>
      <c r="H1" s="5211"/>
    </row>
    <row r="2" spans="2:9">
      <c r="B2" s="5213"/>
      <c r="C2" s="5214"/>
      <c r="D2" s="5214"/>
      <c r="E2" s="5214"/>
      <c r="F2" s="5214"/>
      <c r="G2" s="5215"/>
    </row>
    <row r="3" spans="2:9">
      <c r="B3" s="5216" t="s">
        <v>3635</v>
      </c>
      <c r="C3" s="5217"/>
      <c r="D3" s="5217"/>
      <c r="E3" s="5217"/>
      <c r="F3" s="5217"/>
      <c r="G3" s="5218"/>
    </row>
    <row r="4" spans="2:9">
      <c r="B4" s="5219"/>
      <c r="C4" s="5220"/>
      <c r="D4" s="5220"/>
      <c r="E4" s="5220"/>
      <c r="F4" s="5220"/>
      <c r="G4" s="5221"/>
    </row>
    <row r="5" spans="2:9">
      <c r="B5" s="5222" t="s">
        <v>704</v>
      </c>
      <c r="C5" s="5223" t="s">
        <v>637</v>
      </c>
      <c r="D5" s="5224"/>
      <c r="E5" s="5223" t="s">
        <v>3636</v>
      </c>
      <c r="F5" s="5225" t="s">
        <v>23</v>
      </c>
      <c r="G5" s="5225" t="s">
        <v>704</v>
      </c>
    </row>
    <row r="6" spans="2:9">
      <c r="B6" s="5222" t="s">
        <v>750</v>
      </c>
      <c r="C6" s="5223" t="s">
        <v>638</v>
      </c>
      <c r="D6" s="5224" t="s">
        <v>3637</v>
      </c>
      <c r="E6" s="5223" t="s">
        <v>3638</v>
      </c>
      <c r="F6" s="5225" t="s">
        <v>3639</v>
      </c>
      <c r="G6" s="5225" t="s">
        <v>750</v>
      </c>
    </row>
    <row r="7" spans="2:9">
      <c r="B7" s="5226"/>
      <c r="C7" s="5227"/>
      <c r="D7" s="5224"/>
      <c r="E7" s="5223"/>
      <c r="F7" s="5225"/>
      <c r="G7" s="5228"/>
    </row>
    <row r="8" spans="2:9">
      <c r="B8" s="5229"/>
      <c r="C8" s="5230"/>
      <c r="D8" s="5231" t="s">
        <v>756</v>
      </c>
      <c r="E8" s="5232" t="s">
        <v>757</v>
      </c>
      <c r="F8" s="5233" t="s">
        <v>640</v>
      </c>
      <c r="G8" s="5234"/>
    </row>
    <row r="9" spans="2:9" ht="11.65" customHeight="1">
      <c r="B9" s="5235">
        <v>1</v>
      </c>
      <c r="C9" s="5232"/>
      <c r="D9" s="5236" t="s">
        <v>3640</v>
      </c>
      <c r="E9" s="5237">
        <f>'[7]700SCH P74'!E64</f>
        <v>6112</v>
      </c>
      <c r="F9" s="5238"/>
      <c r="G9" s="5233">
        <v>1</v>
      </c>
      <c r="I9" s="5239"/>
    </row>
    <row r="10" spans="2:9" ht="11.65" customHeight="1">
      <c r="B10" s="5240"/>
      <c r="C10" s="5241"/>
      <c r="D10" s="5242" t="s">
        <v>3641</v>
      </c>
      <c r="E10" s="5243"/>
      <c r="F10" s="5244"/>
      <c r="G10" s="5245"/>
    </row>
    <row r="11" spans="2:9" ht="11.65" customHeight="1">
      <c r="B11" s="5235">
        <f>B9+1</f>
        <v>2</v>
      </c>
      <c r="C11" s="5232"/>
      <c r="D11" s="5236" t="s">
        <v>3642</v>
      </c>
      <c r="E11" s="5246">
        <v>1970797</v>
      </c>
      <c r="F11" s="5238" t="s">
        <v>3643</v>
      </c>
      <c r="G11" s="5233">
        <f>G9+1</f>
        <v>2</v>
      </c>
    </row>
    <row r="12" spans="2:9" ht="11.65" customHeight="1">
      <c r="B12" s="5235">
        <f>B11+1</f>
        <v>3</v>
      </c>
      <c r="C12" s="5232"/>
      <c r="D12" s="5236" t="s">
        <v>3644</v>
      </c>
      <c r="E12" s="5246">
        <v>4583724</v>
      </c>
      <c r="F12" s="5238" t="s">
        <v>3643</v>
      </c>
      <c r="G12" s="5233">
        <f>G11+1</f>
        <v>3</v>
      </c>
    </row>
    <row r="13" spans="2:9" ht="11.65" customHeight="1">
      <c r="B13" s="5235">
        <f>B12+1</f>
        <v>4</v>
      </c>
      <c r="C13" s="5232"/>
      <c r="D13" s="5236" t="s">
        <v>3645</v>
      </c>
      <c r="E13" s="5246">
        <v>10201103</v>
      </c>
      <c r="F13" s="5247"/>
      <c r="G13" s="5233">
        <f>G12+1</f>
        <v>4</v>
      </c>
    </row>
    <row r="14" spans="2:9" ht="11.65" customHeight="1">
      <c r="B14" s="5235">
        <f>B13+1</f>
        <v>5</v>
      </c>
      <c r="C14" s="5232"/>
      <c r="D14" s="5236" t="s">
        <v>3646</v>
      </c>
      <c r="E14" s="5248">
        <f>SUM(E11:E13)</f>
        <v>16755624</v>
      </c>
      <c r="F14" s="5247"/>
      <c r="G14" s="5233">
        <f>G13+1</f>
        <v>5</v>
      </c>
    </row>
    <row r="15" spans="2:9" ht="11.65" customHeight="1">
      <c r="B15" s="5235">
        <f>B14+1</f>
        <v>6</v>
      </c>
      <c r="C15" s="5232"/>
      <c r="D15" s="5236" t="s">
        <v>3647</v>
      </c>
      <c r="E15" s="5249">
        <v>0</v>
      </c>
      <c r="F15" s="5247"/>
      <c r="G15" s="5233">
        <f>G14+1</f>
        <v>6</v>
      </c>
    </row>
    <row r="16" spans="2:9" ht="11.65" customHeight="1">
      <c r="B16" s="5235">
        <f>B15+1</f>
        <v>7</v>
      </c>
      <c r="C16" s="5232"/>
      <c r="D16" s="5236" t="s">
        <v>3648</v>
      </c>
      <c r="E16" s="5248">
        <f>SUM(E14:E15)</f>
        <v>16755624</v>
      </c>
      <c r="F16" s="5247"/>
      <c r="G16" s="5233">
        <f>G15+1</f>
        <v>7</v>
      </c>
    </row>
    <row r="17" spans="2:10" ht="11.65" customHeight="1">
      <c r="B17" s="5240"/>
      <c r="C17" s="5241"/>
      <c r="D17" s="5242" t="s">
        <v>3649</v>
      </c>
      <c r="E17" s="5250"/>
      <c r="F17" s="5244"/>
      <c r="G17" s="5245"/>
    </row>
    <row r="18" spans="2:10" ht="11.65" customHeight="1">
      <c r="B18" s="5222"/>
      <c r="C18" s="5223"/>
      <c r="D18" s="5251" t="s">
        <v>3650</v>
      </c>
      <c r="E18" s="5250"/>
      <c r="F18" s="5252"/>
      <c r="G18" s="5225"/>
    </row>
    <row r="19" spans="2:10" ht="11.65" customHeight="1">
      <c r="B19" s="5235">
        <f>B16+1</f>
        <v>8</v>
      </c>
      <c r="C19" s="5232"/>
      <c r="D19" s="5236" t="s">
        <v>3651</v>
      </c>
      <c r="E19" s="5246">
        <v>5266331</v>
      </c>
      <c r="F19" s="5238" t="s">
        <v>3643</v>
      </c>
      <c r="G19" s="5233">
        <f>G16+1</f>
        <v>8</v>
      </c>
    </row>
    <row r="20" spans="2:10" ht="11.65" customHeight="1">
      <c r="B20" s="5235">
        <f t="shared" ref="B20:B25" si="0">B19+1</f>
        <v>9</v>
      </c>
      <c r="C20" s="5232"/>
      <c r="D20" s="5236" t="s">
        <v>3652</v>
      </c>
      <c r="E20" s="5246">
        <v>7653205</v>
      </c>
      <c r="F20" s="5238" t="s">
        <v>3643</v>
      </c>
      <c r="G20" s="5233">
        <f t="shared" ref="G20:G25" si="1">G19+1</f>
        <v>9</v>
      </c>
      <c r="I20" s="5253"/>
    </row>
    <row r="21" spans="2:10" ht="11.65" customHeight="1">
      <c r="B21" s="5235">
        <f t="shared" si="0"/>
        <v>10</v>
      </c>
      <c r="C21" s="5232"/>
      <c r="D21" s="5236" t="s">
        <v>3653</v>
      </c>
      <c r="E21" s="5246">
        <v>22957509</v>
      </c>
      <c r="F21" s="5238"/>
      <c r="G21" s="5233">
        <f t="shared" si="1"/>
        <v>10</v>
      </c>
    </row>
    <row r="22" spans="2:10" ht="11.65" customHeight="1">
      <c r="B22" s="5235">
        <f t="shared" si="0"/>
        <v>11</v>
      </c>
      <c r="C22" s="5232"/>
      <c r="D22" s="5236" t="s">
        <v>3654</v>
      </c>
      <c r="E22" s="5246">
        <f>SUM(E19:E21)</f>
        <v>35877045</v>
      </c>
      <c r="F22" s="5247"/>
      <c r="G22" s="5233">
        <f t="shared" si="1"/>
        <v>11</v>
      </c>
      <c r="J22" s="5253"/>
    </row>
    <row r="23" spans="2:10" ht="11.65" customHeight="1">
      <c r="B23" s="5235">
        <f t="shared" si="0"/>
        <v>12</v>
      </c>
      <c r="C23" s="5232"/>
      <c r="D23" s="5236" t="s">
        <v>3655</v>
      </c>
      <c r="E23" s="5246">
        <v>2631887</v>
      </c>
      <c r="F23" s="5238" t="s">
        <v>3643</v>
      </c>
      <c r="G23" s="5233">
        <f t="shared" si="1"/>
        <v>12</v>
      </c>
    </row>
    <row r="24" spans="2:10" ht="11.65" customHeight="1">
      <c r="B24" s="5235">
        <f t="shared" si="0"/>
        <v>13</v>
      </c>
      <c r="C24" s="5232"/>
      <c r="D24" s="5236" t="s">
        <v>3656</v>
      </c>
      <c r="E24" s="5246">
        <v>3963027</v>
      </c>
      <c r="F24" s="5247"/>
      <c r="G24" s="5233">
        <f t="shared" si="1"/>
        <v>13</v>
      </c>
    </row>
    <row r="25" spans="2:10" ht="11.65" customHeight="1">
      <c r="B25" s="5235">
        <f t="shared" si="0"/>
        <v>14</v>
      </c>
      <c r="C25" s="5232"/>
      <c r="D25" s="5236" t="s">
        <v>3657</v>
      </c>
      <c r="E25" s="5246">
        <f>SUM(E22:E24)</f>
        <v>42471959</v>
      </c>
      <c r="F25" s="5247"/>
      <c r="G25" s="5233">
        <f t="shared" si="1"/>
        <v>14</v>
      </c>
    </row>
    <row r="26" spans="2:10" ht="11.65" customHeight="1">
      <c r="B26" s="5240"/>
      <c r="C26" s="5241"/>
      <c r="D26" s="5242" t="s">
        <v>3658</v>
      </c>
      <c r="E26" s="5250"/>
      <c r="F26" s="5244"/>
      <c r="G26" s="5245"/>
    </row>
    <row r="27" spans="2:10" ht="11.65" customHeight="1">
      <c r="B27" s="5222"/>
      <c r="C27" s="5223"/>
      <c r="D27" s="5251" t="s">
        <v>3659</v>
      </c>
      <c r="E27" s="5250"/>
      <c r="F27" s="5252"/>
      <c r="G27" s="5225"/>
    </row>
    <row r="28" spans="2:10" ht="11.65" customHeight="1">
      <c r="B28" s="5235">
        <f>B25+1</f>
        <v>15</v>
      </c>
      <c r="C28" s="5232"/>
      <c r="D28" s="5236" t="s">
        <v>3660</v>
      </c>
      <c r="E28" s="5254">
        <v>0</v>
      </c>
      <c r="F28" s="5238" t="s">
        <v>3643</v>
      </c>
      <c r="G28" s="5233">
        <f>G25+1</f>
        <v>15</v>
      </c>
    </row>
    <row r="29" spans="2:10" ht="11.65" customHeight="1">
      <c r="B29" s="5235">
        <f t="shared" ref="B29:B43" si="2">B28+1</f>
        <v>16</v>
      </c>
      <c r="C29" s="5232"/>
      <c r="D29" s="5236" t="s">
        <v>3661</v>
      </c>
      <c r="E29" s="5246">
        <v>1958</v>
      </c>
      <c r="F29" s="5238" t="s">
        <v>3643</v>
      </c>
      <c r="G29" s="5233">
        <f t="shared" ref="G29:G43" si="3">G28+1</f>
        <v>16</v>
      </c>
    </row>
    <row r="30" spans="2:10" ht="11.65" customHeight="1">
      <c r="B30" s="5235">
        <f t="shared" si="2"/>
        <v>17</v>
      </c>
      <c r="C30" s="5232"/>
      <c r="D30" s="5236" t="s">
        <v>3662</v>
      </c>
      <c r="E30" s="5246">
        <v>59175</v>
      </c>
      <c r="F30" s="5238" t="s">
        <v>3643</v>
      </c>
      <c r="G30" s="5233">
        <f t="shared" si="3"/>
        <v>17</v>
      </c>
    </row>
    <row r="31" spans="2:10" ht="11.65" customHeight="1">
      <c r="B31" s="5235">
        <f t="shared" si="2"/>
        <v>18</v>
      </c>
      <c r="C31" s="5232"/>
      <c r="D31" s="5236" t="s">
        <v>3663</v>
      </c>
      <c r="E31" s="5246">
        <v>6939</v>
      </c>
      <c r="F31" s="5238" t="s">
        <v>3643</v>
      </c>
      <c r="G31" s="5233">
        <f t="shared" si="3"/>
        <v>18</v>
      </c>
    </row>
    <row r="32" spans="2:10" ht="11.65" customHeight="1">
      <c r="B32" s="5235">
        <f t="shared" si="2"/>
        <v>19</v>
      </c>
      <c r="C32" s="5232"/>
      <c r="D32" s="5236" t="s">
        <v>3664</v>
      </c>
      <c r="E32" s="5246">
        <v>20738</v>
      </c>
      <c r="F32" s="5238" t="s">
        <v>3643</v>
      </c>
      <c r="G32" s="5233">
        <f t="shared" si="3"/>
        <v>19</v>
      </c>
    </row>
    <row r="33" spans="2:7" ht="11.65" customHeight="1">
      <c r="B33" s="5235">
        <f t="shared" si="2"/>
        <v>20</v>
      </c>
      <c r="C33" s="5232"/>
      <c r="D33" s="5236" t="s">
        <v>3665</v>
      </c>
      <c r="E33" s="5246">
        <v>34716</v>
      </c>
      <c r="F33" s="5238" t="s">
        <v>3643</v>
      </c>
      <c r="G33" s="5233">
        <f t="shared" si="3"/>
        <v>20</v>
      </c>
    </row>
    <row r="34" spans="2:7" ht="11.65" customHeight="1">
      <c r="B34" s="5235">
        <f t="shared" si="2"/>
        <v>21</v>
      </c>
      <c r="C34" s="5232"/>
      <c r="D34" s="5236" t="s">
        <v>3666</v>
      </c>
      <c r="E34" s="5246">
        <v>8851</v>
      </c>
      <c r="F34" s="5238" t="s">
        <v>3643</v>
      </c>
      <c r="G34" s="5233">
        <f t="shared" si="3"/>
        <v>21</v>
      </c>
    </row>
    <row r="35" spans="2:7" ht="11.65" customHeight="1">
      <c r="B35" s="5235">
        <f t="shared" si="2"/>
        <v>22</v>
      </c>
      <c r="C35" s="5232"/>
      <c r="D35" s="5236" t="s">
        <v>3667</v>
      </c>
      <c r="E35" s="5246">
        <v>34351</v>
      </c>
      <c r="F35" s="5238" t="s">
        <v>3643</v>
      </c>
      <c r="G35" s="5233">
        <f t="shared" si="3"/>
        <v>22</v>
      </c>
    </row>
    <row r="36" spans="2:7" ht="11.65" customHeight="1">
      <c r="B36" s="5235">
        <f t="shared" si="2"/>
        <v>23</v>
      </c>
      <c r="C36" s="5232"/>
      <c r="D36" s="5236" t="s">
        <v>3668</v>
      </c>
      <c r="E36" s="5246">
        <v>185</v>
      </c>
      <c r="F36" s="5238" t="s">
        <v>3643</v>
      </c>
      <c r="G36" s="5233">
        <f t="shared" si="3"/>
        <v>23</v>
      </c>
    </row>
    <row r="37" spans="2:7" ht="11.65" customHeight="1">
      <c r="B37" s="5235">
        <f t="shared" si="2"/>
        <v>24</v>
      </c>
      <c r="C37" s="5232"/>
      <c r="D37" s="5236" t="s">
        <v>3669</v>
      </c>
      <c r="E37" s="5246">
        <v>128</v>
      </c>
      <c r="F37" s="5238" t="s">
        <v>3643</v>
      </c>
      <c r="G37" s="5233">
        <f t="shared" si="3"/>
        <v>24</v>
      </c>
    </row>
    <row r="38" spans="2:7" ht="11.65" customHeight="1">
      <c r="B38" s="5235">
        <f t="shared" si="2"/>
        <v>25</v>
      </c>
      <c r="C38" s="5232"/>
      <c r="D38" s="5236" t="s">
        <v>3670</v>
      </c>
      <c r="E38" s="5246">
        <v>4421</v>
      </c>
      <c r="F38" s="5238" t="s">
        <v>3643</v>
      </c>
      <c r="G38" s="5233">
        <f t="shared" si="3"/>
        <v>25</v>
      </c>
    </row>
    <row r="39" spans="2:7" ht="11.65" customHeight="1">
      <c r="B39" s="5235">
        <f t="shared" si="2"/>
        <v>26</v>
      </c>
      <c r="C39" s="5230"/>
      <c r="D39" s="5236" t="s">
        <v>3671</v>
      </c>
      <c r="E39" s="5246">
        <v>5956</v>
      </c>
      <c r="F39" s="5238" t="s">
        <v>3643</v>
      </c>
      <c r="G39" s="5233">
        <f t="shared" si="3"/>
        <v>26</v>
      </c>
    </row>
    <row r="40" spans="2:7" ht="11.65" customHeight="1">
      <c r="B40" s="5235">
        <f t="shared" si="2"/>
        <v>27</v>
      </c>
      <c r="C40" s="5230"/>
      <c r="D40" s="5236" t="s">
        <v>3672</v>
      </c>
      <c r="E40" s="5246">
        <v>26</v>
      </c>
      <c r="F40" s="5238" t="s">
        <v>3643</v>
      </c>
      <c r="G40" s="5233">
        <f t="shared" si="3"/>
        <v>27</v>
      </c>
    </row>
    <row r="41" spans="2:7" ht="11.65" customHeight="1">
      <c r="B41" s="5235">
        <f t="shared" si="2"/>
        <v>28</v>
      </c>
      <c r="C41" s="5230"/>
      <c r="D41" s="5236" t="s">
        <v>3673</v>
      </c>
      <c r="E41" s="5246">
        <v>35381</v>
      </c>
      <c r="F41" s="5238" t="s">
        <v>3643</v>
      </c>
      <c r="G41" s="5233">
        <f t="shared" si="3"/>
        <v>28</v>
      </c>
    </row>
    <row r="42" spans="2:7" ht="11.65" customHeight="1">
      <c r="B42" s="5235">
        <f t="shared" si="2"/>
        <v>29</v>
      </c>
      <c r="C42" s="5230"/>
      <c r="D42" s="5236" t="s">
        <v>3674</v>
      </c>
      <c r="E42" s="5246">
        <v>6618</v>
      </c>
      <c r="F42" s="5238" t="s">
        <v>3643</v>
      </c>
      <c r="G42" s="5233">
        <f t="shared" si="3"/>
        <v>29</v>
      </c>
    </row>
    <row r="43" spans="2:7" ht="11.65" customHeight="1">
      <c r="B43" s="5235">
        <f t="shared" si="2"/>
        <v>30</v>
      </c>
      <c r="C43" s="5230"/>
      <c r="D43" s="5236" t="s">
        <v>3675</v>
      </c>
      <c r="E43" s="5246">
        <f>SUM(E28:E42)</f>
        <v>219443</v>
      </c>
      <c r="F43" s="5238" t="s">
        <v>3643</v>
      </c>
      <c r="G43" s="5233">
        <f t="shared" si="3"/>
        <v>30</v>
      </c>
    </row>
    <row r="44" spans="2:7" ht="11.5" customHeight="1">
      <c r="B44" s="5226"/>
      <c r="C44" s="5251"/>
      <c r="D44" s="5251"/>
      <c r="E44" s="5255"/>
      <c r="F44" s="5251"/>
      <c r="G44" s="5228"/>
    </row>
    <row r="45" spans="2:7" ht="11.5" customHeight="1">
      <c r="B45" s="5256"/>
      <c r="C45" s="5251"/>
      <c r="D45" s="5251"/>
      <c r="E45" s="5255"/>
      <c r="F45" s="5251"/>
      <c r="G45" s="5228"/>
    </row>
    <row r="46" spans="2:7" ht="11.5" customHeight="1">
      <c r="B46" s="5256"/>
      <c r="C46" s="5251"/>
      <c r="D46" s="5251"/>
      <c r="E46" s="5255"/>
      <c r="F46" s="5251"/>
      <c r="G46" s="5228"/>
    </row>
    <row r="47" spans="2:7" ht="11.5" customHeight="1">
      <c r="B47" s="5257"/>
      <c r="C47" s="5251"/>
      <c r="D47" s="5251"/>
      <c r="E47" s="5255"/>
      <c r="F47" s="5251"/>
      <c r="G47" s="5228"/>
    </row>
    <row r="48" spans="2:7" ht="11.5" customHeight="1">
      <c r="B48" s="5226"/>
      <c r="C48" s="5251"/>
      <c r="D48" s="5251"/>
      <c r="E48" s="5255"/>
      <c r="F48" s="5251"/>
      <c r="G48" s="5228"/>
    </row>
    <row r="49" spans="2:7" ht="11.5" customHeight="1">
      <c r="B49" s="5226"/>
      <c r="C49" s="5251"/>
      <c r="D49" s="5251"/>
      <c r="E49" s="5255"/>
      <c r="F49" s="5251"/>
      <c r="G49" s="5228"/>
    </row>
    <row r="50" spans="2:7" ht="11.5" customHeight="1">
      <c r="B50" s="5226"/>
      <c r="C50" s="5251"/>
      <c r="D50" s="5251"/>
      <c r="E50" s="5255"/>
      <c r="F50" s="5251"/>
      <c r="G50" s="5228"/>
    </row>
    <row r="51" spans="2:7" ht="11.5" customHeight="1">
      <c r="B51" s="5226"/>
      <c r="C51" s="5251"/>
      <c r="D51" s="5251"/>
      <c r="E51" s="5255"/>
      <c r="F51" s="5251"/>
      <c r="G51" s="5228"/>
    </row>
    <row r="52" spans="2:7" ht="11.5" customHeight="1">
      <c r="B52" s="5226"/>
      <c r="C52" s="5251"/>
      <c r="D52" s="5251"/>
      <c r="E52" s="5255"/>
      <c r="F52" s="5251"/>
      <c r="G52" s="5228"/>
    </row>
    <row r="53" spans="2:7" ht="11.5" customHeight="1">
      <c r="B53" s="5226"/>
      <c r="C53" s="5251"/>
      <c r="D53" s="5251"/>
      <c r="E53" s="5255"/>
      <c r="F53" s="5251"/>
      <c r="G53" s="5228"/>
    </row>
    <row r="54" spans="2:7" ht="11.5" customHeight="1">
      <c r="B54" s="5226"/>
      <c r="C54" s="5251"/>
      <c r="D54" s="5251"/>
      <c r="E54" s="5255"/>
      <c r="F54" s="5251"/>
      <c r="G54" s="5228"/>
    </row>
    <row r="55" spans="2:7" ht="11.5" customHeight="1">
      <c r="B55" s="5226"/>
      <c r="C55" s="5251"/>
      <c r="D55" s="5251"/>
      <c r="E55" s="5255"/>
      <c r="F55" s="5251"/>
      <c r="G55" s="5228"/>
    </row>
    <row r="56" spans="2:7" ht="11.5" customHeight="1">
      <c r="B56" s="5226"/>
      <c r="C56" s="5251"/>
      <c r="D56" s="5251"/>
      <c r="E56" s="5255"/>
      <c r="F56" s="5251"/>
      <c r="G56" s="5228"/>
    </row>
    <row r="57" spans="2:7" ht="11.5" customHeight="1">
      <c r="B57" s="5226"/>
      <c r="C57" s="5251"/>
      <c r="D57" s="5251"/>
      <c r="E57" s="5255"/>
      <c r="F57" s="5251"/>
      <c r="G57" s="5228"/>
    </row>
    <row r="58" spans="2:7" ht="11.5" customHeight="1">
      <c r="B58" s="5226"/>
      <c r="C58" s="5251"/>
      <c r="D58" s="5251"/>
      <c r="E58" s="5255"/>
      <c r="F58" s="5251"/>
      <c r="G58" s="5228"/>
    </row>
    <row r="59" spans="2:7" ht="11.5" customHeight="1">
      <c r="B59" s="5226"/>
      <c r="C59" s="5251"/>
      <c r="D59" s="5251"/>
      <c r="E59" s="5255"/>
      <c r="F59" s="5251"/>
      <c r="G59" s="5228"/>
    </row>
    <row r="60" spans="2:7" ht="11.5" customHeight="1">
      <c r="B60" s="5226"/>
      <c r="C60" s="5251"/>
      <c r="D60" s="5251"/>
      <c r="E60" s="5255"/>
      <c r="F60" s="5251"/>
      <c r="G60" s="5228"/>
    </row>
    <row r="61" spans="2:7" ht="11.5" customHeight="1">
      <c r="B61" s="5226"/>
      <c r="C61" s="5251"/>
      <c r="D61" s="5251"/>
      <c r="E61" s="5255"/>
      <c r="F61" s="5251"/>
      <c r="G61" s="5228"/>
    </row>
    <row r="62" spans="2:7" ht="11.5" customHeight="1">
      <c r="B62" s="5226"/>
      <c r="C62" s="5251"/>
      <c r="D62" s="5251"/>
      <c r="E62" s="5255"/>
      <c r="F62" s="5251"/>
      <c r="G62" s="5228"/>
    </row>
    <row r="63" spans="2:7" ht="11.5" customHeight="1">
      <c r="B63" s="5226"/>
      <c r="C63" s="5224"/>
      <c r="D63" s="5258"/>
      <c r="E63" s="5259"/>
      <c r="F63" s="5260"/>
      <c r="G63" s="5228"/>
    </row>
    <row r="64" spans="2:7" ht="11.5" customHeight="1">
      <c r="B64" s="5229"/>
      <c r="C64" s="5236"/>
      <c r="D64" s="5236"/>
      <c r="E64" s="5261"/>
      <c r="F64" s="5236"/>
      <c r="G64" s="5234"/>
    </row>
    <row r="65" spans="2:7" ht="11.5" customHeight="1">
      <c r="B65" s="5209"/>
      <c r="C65" s="5209"/>
      <c r="D65" s="5209"/>
      <c r="E65" s="5262"/>
      <c r="F65" s="5209"/>
      <c r="G65" s="5210" t="s">
        <v>2121</v>
      </c>
    </row>
  </sheetData>
  <printOptions horizontalCentered="1"/>
  <pageMargins left="0" right="0" top="0.25" bottom="0" header="0" footer="0"/>
  <pageSetup orientation="portrait" r:id="rId1"/>
  <headerFooter alignWithMargins="0"/>
  <drawing r:id="rId2"/>
</worksheet>
</file>

<file path=xl/worksheets/sheet101.xml><?xml version="1.0" encoding="utf-8"?>
<worksheet xmlns="http://schemas.openxmlformats.org/spreadsheetml/2006/main" xmlns:r="http://schemas.openxmlformats.org/officeDocument/2006/relationships">
  <sheetPr>
    <tabColor rgb="FF92D050"/>
  </sheetPr>
  <dimension ref="A1:J66"/>
  <sheetViews>
    <sheetView showGridLines="0" zoomScale="140" zoomScaleNormal="140" workbookViewId="0"/>
  </sheetViews>
  <sheetFormatPr defaultColWidth="10.7265625" defaultRowHeight="13"/>
  <cols>
    <col min="1" max="1" width="6.7265625" style="5212" customWidth="1"/>
    <col min="2" max="2" width="4.7265625" style="5212" customWidth="1"/>
    <col min="3" max="3" width="5.7265625" style="5212" customWidth="1"/>
    <col min="4" max="4" width="47.7265625" style="5212" customWidth="1"/>
    <col min="5" max="6" width="12.7265625" style="5212" customWidth="1"/>
    <col min="7" max="7" width="4.7265625" style="5212" customWidth="1"/>
    <col min="8" max="8" width="6.7265625" style="5212" customWidth="1"/>
    <col min="9" max="16384" width="10.7265625" style="5212"/>
  </cols>
  <sheetData>
    <row r="1" spans="1:10" ht="13.15" customHeight="1">
      <c r="A1" s="5263"/>
      <c r="B1" s="5209" t="s">
        <v>2894</v>
      </c>
      <c r="C1" s="5209"/>
      <c r="D1" s="5209"/>
      <c r="E1" s="5264"/>
      <c r="F1" s="5209"/>
      <c r="G1" s="5210" t="s">
        <v>3676</v>
      </c>
    </row>
    <row r="2" spans="1:10" ht="11.5" customHeight="1">
      <c r="A2" s="5263"/>
      <c r="B2" s="5213"/>
      <c r="C2" s="5214"/>
      <c r="D2" s="5214"/>
      <c r="E2" s="5265"/>
      <c r="F2" s="5214"/>
      <c r="G2" s="5215"/>
    </row>
    <row r="3" spans="1:10" ht="11.5" customHeight="1">
      <c r="A3" s="5263"/>
      <c r="B3" s="5216" t="s">
        <v>3677</v>
      </c>
      <c r="C3" s="5217"/>
      <c r="D3" s="5217"/>
      <c r="E3" s="5266"/>
      <c r="F3" s="5217"/>
      <c r="G3" s="5218"/>
    </row>
    <row r="4" spans="1:10" ht="11.5" customHeight="1">
      <c r="A4" s="5263"/>
      <c r="B4" s="5219"/>
      <c r="C4" s="5220"/>
      <c r="D4" s="5220"/>
      <c r="E4" s="5267"/>
      <c r="F4" s="5220"/>
      <c r="G4" s="5221"/>
    </row>
    <row r="5" spans="1:10" ht="11.5" customHeight="1">
      <c r="A5" s="5263"/>
      <c r="B5" s="5222" t="s">
        <v>704</v>
      </c>
      <c r="C5" s="5223" t="s">
        <v>637</v>
      </c>
      <c r="D5" s="5224"/>
      <c r="E5" s="5268" t="s">
        <v>3636</v>
      </c>
      <c r="F5" s="5225" t="s">
        <v>23</v>
      </c>
      <c r="G5" s="5225" t="s">
        <v>704</v>
      </c>
    </row>
    <row r="6" spans="1:10" ht="11.5" customHeight="1">
      <c r="A6" s="5263"/>
      <c r="B6" s="5222" t="s">
        <v>750</v>
      </c>
      <c r="C6" s="5223" t="s">
        <v>638</v>
      </c>
      <c r="D6" s="5224" t="s">
        <v>3637</v>
      </c>
      <c r="E6" s="5268" t="s">
        <v>3638</v>
      </c>
      <c r="F6" s="5225" t="s">
        <v>3639</v>
      </c>
      <c r="G6" s="5225" t="s">
        <v>750</v>
      </c>
    </row>
    <row r="7" spans="1:10" ht="11.5" customHeight="1">
      <c r="A7" s="5263"/>
      <c r="B7" s="5226"/>
      <c r="C7" s="5227"/>
      <c r="D7" s="5224"/>
      <c r="E7" s="5268"/>
      <c r="F7" s="5225"/>
      <c r="G7" s="5228"/>
    </row>
    <row r="8" spans="1:10" ht="11.5" customHeight="1">
      <c r="A8" s="5263"/>
      <c r="B8" s="5229"/>
      <c r="C8" s="5230"/>
      <c r="D8" s="5231" t="s">
        <v>756</v>
      </c>
      <c r="E8" s="5269" t="s">
        <v>757</v>
      </c>
      <c r="F8" s="5233" t="s">
        <v>640</v>
      </c>
      <c r="G8" s="5234"/>
    </row>
    <row r="9" spans="1:10" ht="11.65" customHeight="1">
      <c r="A9" s="5263"/>
      <c r="B9" s="5270"/>
      <c r="C9" s="5271"/>
      <c r="D9" s="5242" t="s">
        <v>3678</v>
      </c>
      <c r="E9" s="5272"/>
      <c r="F9" s="5244"/>
      <c r="G9" s="5245"/>
    </row>
    <row r="10" spans="1:10" ht="11.65" customHeight="1">
      <c r="A10" s="5263"/>
      <c r="B10" s="5235">
        <v>31</v>
      </c>
      <c r="C10" s="5232"/>
      <c r="D10" s="5236" t="s">
        <v>3679</v>
      </c>
      <c r="E10" s="5273">
        <v>0</v>
      </c>
      <c r="F10" s="5238" t="s">
        <v>3643</v>
      </c>
      <c r="G10" s="5233">
        <v>31</v>
      </c>
    </row>
    <row r="11" spans="1:10" ht="11.65" customHeight="1">
      <c r="A11" s="5263"/>
      <c r="B11" s="5235">
        <f t="shared" ref="B11:B25" si="0">B10+1</f>
        <v>32</v>
      </c>
      <c r="C11" s="5232"/>
      <c r="D11" s="5236" t="s">
        <v>3680</v>
      </c>
      <c r="E11" s="5273">
        <v>1860</v>
      </c>
      <c r="F11" s="5238" t="s">
        <v>3643</v>
      </c>
      <c r="G11" s="5233">
        <f t="shared" ref="G11:G25" si="1">G10+1</f>
        <v>32</v>
      </c>
    </row>
    <row r="12" spans="1:10" ht="11.65" customHeight="1">
      <c r="A12" s="5263"/>
      <c r="B12" s="5235">
        <f t="shared" si="0"/>
        <v>33</v>
      </c>
      <c r="C12" s="5232"/>
      <c r="D12" s="5236" t="s">
        <v>3681</v>
      </c>
      <c r="E12" s="5273">
        <v>47458</v>
      </c>
      <c r="F12" s="5238" t="s">
        <v>3643</v>
      </c>
      <c r="G12" s="5233">
        <f t="shared" si="1"/>
        <v>33</v>
      </c>
    </row>
    <row r="13" spans="1:10" ht="11.65" customHeight="1">
      <c r="A13" s="5263"/>
      <c r="B13" s="5235">
        <f t="shared" si="0"/>
        <v>34</v>
      </c>
      <c r="C13" s="5232"/>
      <c r="D13" s="5236" t="s">
        <v>3682</v>
      </c>
      <c r="E13" s="5273">
        <v>7344</v>
      </c>
      <c r="F13" s="5238" t="s">
        <v>3643</v>
      </c>
      <c r="G13" s="5233">
        <f t="shared" si="1"/>
        <v>34</v>
      </c>
    </row>
    <row r="14" spans="1:10" ht="11.65" customHeight="1">
      <c r="A14" s="5263"/>
      <c r="B14" s="5235">
        <f t="shared" si="0"/>
        <v>35</v>
      </c>
      <c r="C14" s="5232"/>
      <c r="D14" s="5236" t="s">
        <v>3683</v>
      </c>
      <c r="E14" s="5274">
        <v>23663</v>
      </c>
      <c r="F14" s="5238" t="s">
        <v>3643</v>
      </c>
      <c r="G14" s="5233">
        <f t="shared" si="1"/>
        <v>35</v>
      </c>
      <c r="J14" s="5239"/>
    </row>
    <row r="15" spans="1:10" ht="11.65" customHeight="1">
      <c r="A15" s="5263"/>
      <c r="B15" s="5235">
        <f t="shared" si="0"/>
        <v>36</v>
      </c>
      <c r="C15" s="5232"/>
      <c r="D15" s="5236" t="s">
        <v>3684</v>
      </c>
      <c r="E15" s="5273">
        <v>38206</v>
      </c>
      <c r="F15" s="5238" t="s">
        <v>3643</v>
      </c>
      <c r="G15" s="5233">
        <f t="shared" si="1"/>
        <v>36</v>
      </c>
    </row>
    <row r="16" spans="1:10" ht="11.65" customHeight="1">
      <c r="A16" s="5263"/>
      <c r="B16" s="5235">
        <f t="shared" si="0"/>
        <v>37</v>
      </c>
      <c r="C16" s="5232"/>
      <c r="D16" s="5236" t="s">
        <v>3685</v>
      </c>
      <c r="E16" s="5274">
        <v>8820</v>
      </c>
      <c r="F16" s="5238" t="s">
        <v>3643</v>
      </c>
      <c r="G16" s="5233">
        <f t="shared" si="1"/>
        <v>37</v>
      </c>
    </row>
    <row r="17" spans="1:7" ht="11.65" customHeight="1">
      <c r="A17" s="5263"/>
      <c r="B17" s="5235">
        <f t="shared" si="0"/>
        <v>38</v>
      </c>
      <c r="C17" s="5232"/>
      <c r="D17" s="5236" t="s">
        <v>3686</v>
      </c>
      <c r="E17" s="5273">
        <v>35138</v>
      </c>
      <c r="F17" s="5238" t="s">
        <v>3643</v>
      </c>
      <c r="G17" s="5233">
        <f t="shared" si="1"/>
        <v>38</v>
      </c>
    </row>
    <row r="18" spans="1:7" ht="11.65" customHeight="1">
      <c r="A18" s="5263"/>
      <c r="B18" s="5235">
        <f t="shared" si="0"/>
        <v>39</v>
      </c>
      <c r="C18" s="5232"/>
      <c r="D18" s="5236" t="s">
        <v>3687</v>
      </c>
      <c r="E18" s="5273">
        <v>203</v>
      </c>
      <c r="F18" s="5238" t="s">
        <v>3643</v>
      </c>
      <c r="G18" s="5233">
        <f t="shared" si="1"/>
        <v>39</v>
      </c>
    </row>
    <row r="19" spans="1:7" ht="11.65" customHeight="1">
      <c r="A19" s="5263"/>
      <c r="B19" s="5235">
        <f t="shared" si="0"/>
        <v>40</v>
      </c>
      <c r="C19" s="5232"/>
      <c r="D19" s="5236" t="s">
        <v>3688</v>
      </c>
      <c r="E19" s="5273">
        <v>147</v>
      </c>
      <c r="F19" s="5238" t="s">
        <v>3643</v>
      </c>
      <c r="G19" s="5233">
        <f t="shared" si="1"/>
        <v>40</v>
      </c>
    </row>
    <row r="20" spans="1:7" ht="11.65" customHeight="1">
      <c r="A20" s="5263"/>
      <c r="B20" s="5235">
        <f t="shared" si="0"/>
        <v>41</v>
      </c>
      <c r="C20" s="5232"/>
      <c r="D20" s="5236" t="s">
        <v>3689</v>
      </c>
      <c r="E20" s="5273">
        <v>333</v>
      </c>
      <c r="F20" s="5238" t="s">
        <v>3643</v>
      </c>
      <c r="G20" s="5233">
        <f t="shared" si="1"/>
        <v>41</v>
      </c>
    </row>
    <row r="21" spans="1:7" ht="11.65" customHeight="1">
      <c r="A21" s="5263"/>
      <c r="B21" s="5235">
        <f t="shared" si="0"/>
        <v>42</v>
      </c>
      <c r="C21" s="5232"/>
      <c r="D21" s="5236" t="s">
        <v>3690</v>
      </c>
      <c r="E21" s="5273">
        <v>2690</v>
      </c>
      <c r="F21" s="5238" t="s">
        <v>3643</v>
      </c>
      <c r="G21" s="5233">
        <f t="shared" si="1"/>
        <v>42</v>
      </c>
    </row>
    <row r="22" spans="1:7" ht="11.65" customHeight="1">
      <c r="A22" s="5263"/>
      <c r="B22" s="5235">
        <f t="shared" si="0"/>
        <v>43</v>
      </c>
      <c r="C22" s="5232"/>
      <c r="D22" s="5236" t="s">
        <v>3691</v>
      </c>
      <c r="E22" s="5273">
        <v>53</v>
      </c>
      <c r="F22" s="5238" t="s">
        <v>3643</v>
      </c>
      <c r="G22" s="5233">
        <f t="shared" si="1"/>
        <v>43</v>
      </c>
    </row>
    <row r="23" spans="1:7" ht="11.65" customHeight="1">
      <c r="A23" s="5263"/>
      <c r="B23" s="5235">
        <f t="shared" si="0"/>
        <v>44</v>
      </c>
      <c r="C23" s="5232"/>
      <c r="D23" s="5236" t="s">
        <v>3692</v>
      </c>
      <c r="E23" s="5273">
        <v>34682</v>
      </c>
      <c r="F23" s="5238" t="s">
        <v>3643</v>
      </c>
      <c r="G23" s="5233">
        <f t="shared" si="1"/>
        <v>44</v>
      </c>
    </row>
    <row r="24" spans="1:7" ht="11.65" customHeight="1">
      <c r="A24" s="5263"/>
      <c r="B24" s="5235">
        <f t="shared" si="0"/>
        <v>45</v>
      </c>
      <c r="C24" s="5232"/>
      <c r="D24" s="5236" t="s">
        <v>3693</v>
      </c>
      <c r="E24" s="5273">
        <v>1138</v>
      </c>
      <c r="F24" s="5238" t="s">
        <v>3643</v>
      </c>
      <c r="G24" s="5233">
        <f t="shared" si="1"/>
        <v>45</v>
      </c>
    </row>
    <row r="25" spans="1:7" ht="11.65" customHeight="1">
      <c r="A25" s="5263"/>
      <c r="B25" s="5235">
        <f t="shared" si="0"/>
        <v>46</v>
      </c>
      <c r="C25" s="5232"/>
      <c r="D25" s="5236" t="s">
        <v>3694</v>
      </c>
      <c r="E25" s="5273">
        <f>SUM(E10:E24)</f>
        <v>201735</v>
      </c>
      <c r="F25" s="5238" t="s">
        <v>3643</v>
      </c>
      <c r="G25" s="5233">
        <f t="shared" si="1"/>
        <v>46</v>
      </c>
    </row>
    <row r="26" spans="1:7" ht="11.65" customHeight="1">
      <c r="A26" s="5263"/>
      <c r="B26" s="5240"/>
      <c r="C26" s="5241"/>
      <c r="D26" s="5242" t="s">
        <v>3695</v>
      </c>
      <c r="E26" s="5275"/>
      <c r="F26" s="5244"/>
      <c r="G26" s="5245"/>
    </row>
    <row r="27" spans="1:7" ht="11.65" customHeight="1">
      <c r="A27" s="5263"/>
      <c r="B27" s="5235">
        <f>B25+1</f>
        <v>47</v>
      </c>
      <c r="C27" s="5232"/>
      <c r="D27" s="5236" t="s">
        <v>3696</v>
      </c>
      <c r="E27" s="5273">
        <v>0</v>
      </c>
      <c r="F27" s="5238" t="s">
        <v>3643</v>
      </c>
      <c r="G27" s="5233">
        <f>G25+1</f>
        <v>47</v>
      </c>
    </row>
    <row r="28" spans="1:7" ht="11.65" customHeight="1">
      <c r="A28" s="5263"/>
      <c r="B28" s="5235">
        <f t="shared" ref="B28:B44" si="2">B27+1</f>
        <v>48</v>
      </c>
      <c r="C28" s="5232"/>
      <c r="D28" s="5236" t="s">
        <v>3697</v>
      </c>
      <c r="E28" s="5273">
        <v>1303</v>
      </c>
      <c r="F28" s="5238" t="s">
        <v>3643</v>
      </c>
      <c r="G28" s="5233">
        <f t="shared" ref="G28:G44" si="3">G27+1</f>
        <v>48</v>
      </c>
    </row>
    <row r="29" spans="1:7" ht="11.65" customHeight="1">
      <c r="A29" s="5263"/>
      <c r="B29" s="5235">
        <f t="shared" si="2"/>
        <v>49</v>
      </c>
      <c r="C29" s="5232"/>
      <c r="D29" s="5236" t="s">
        <v>3698</v>
      </c>
      <c r="E29" s="5273">
        <v>4872</v>
      </c>
      <c r="F29" s="5238" t="s">
        <v>3643</v>
      </c>
      <c r="G29" s="5233">
        <f t="shared" si="3"/>
        <v>49</v>
      </c>
    </row>
    <row r="30" spans="1:7" ht="11.65" customHeight="1">
      <c r="A30" s="5263"/>
      <c r="B30" s="5235">
        <f t="shared" si="2"/>
        <v>50</v>
      </c>
      <c r="C30" s="5232"/>
      <c r="D30" s="5236" t="s">
        <v>3699</v>
      </c>
      <c r="E30" s="5273">
        <v>14817</v>
      </c>
      <c r="F30" s="5238" t="s">
        <v>3643</v>
      </c>
      <c r="G30" s="5233">
        <f t="shared" si="3"/>
        <v>50</v>
      </c>
    </row>
    <row r="31" spans="1:7" ht="11.65" customHeight="1">
      <c r="A31" s="5263"/>
      <c r="B31" s="5235">
        <f t="shared" si="2"/>
        <v>51</v>
      </c>
      <c r="C31" s="5232"/>
      <c r="D31" s="5236" t="s">
        <v>3700</v>
      </c>
      <c r="E31" s="5273">
        <v>3969</v>
      </c>
      <c r="F31" s="5238" t="s">
        <v>3643</v>
      </c>
      <c r="G31" s="5233">
        <f t="shared" si="3"/>
        <v>51</v>
      </c>
    </row>
    <row r="32" spans="1:7" ht="11.65" customHeight="1">
      <c r="A32" s="5263"/>
      <c r="B32" s="5235">
        <f t="shared" si="2"/>
        <v>52</v>
      </c>
      <c r="C32" s="5232"/>
      <c r="D32" s="5236" t="s">
        <v>3701</v>
      </c>
      <c r="E32" s="5273">
        <v>130336</v>
      </c>
      <c r="F32" s="5238" t="s">
        <v>3643</v>
      </c>
      <c r="G32" s="5233">
        <f t="shared" si="3"/>
        <v>52</v>
      </c>
    </row>
    <row r="33" spans="1:7" ht="11.65" customHeight="1">
      <c r="A33" s="5263"/>
      <c r="B33" s="5235">
        <f t="shared" si="2"/>
        <v>53</v>
      </c>
      <c r="C33" s="5232"/>
      <c r="D33" s="5236" t="s">
        <v>3702</v>
      </c>
      <c r="E33" s="5273">
        <v>10058</v>
      </c>
      <c r="F33" s="5238" t="s">
        <v>3643</v>
      </c>
      <c r="G33" s="5233">
        <f t="shared" si="3"/>
        <v>53</v>
      </c>
    </row>
    <row r="34" spans="1:7" ht="11.65" customHeight="1">
      <c r="A34" s="5263"/>
      <c r="B34" s="5235">
        <f t="shared" si="2"/>
        <v>54</v>
      </c>
      <c r="C34" s="5232"/>
      <c r="D34" s="5236" t="s">
        <v>3703</v>
      </c>
      <c r="E34" s="5273">
        <v>48434</v>
      </c>
      <c r="F34" s="5238" t="s">
        <v>3643</v>
      </c>
      <c r="G34" s="5233">
        <f t="shared" si="3"/>
        <v>54</v>
      </c>
    </row>
    <row r="35" spans="1:7" ht="11.65" customHeight="1">
      <c r="A35" s="5263"/>
      <c r="B35" s="5235">
        <f t="shared" si="2"/>
        <v>55</v>
      </c>
      <c r="C35" s="5232"/>
      <c r="D35" s="5236" t="s">
        <v>3704</v>
      </c>
      <c r="E35" s="5273">
        <v>140</v>
      </c>
      <c r="F35" s="5238" t="s">
        <v>3643</v>
      </c>
      <c r="G35" s="5233">
        <f t="shared" si="3"/>
        <v>55</v>
      </c>
    </row>
    <row r="36" spans="1:7" ht="11.65" customHeight="1">
      <c r="A36" s="5263"/>
      <c r="B36" s="5235">
        <f t="shared" si="2"/>
        <v>56</v>
      </c>
      <c r="C36" s="5232"/>
      <c r="D36" s="5236" t="s">
        <v>3705</v>
      </c>
      <c r="E36" s="5273">
        <v>38</v>
      </c>
      <c r="F36" s="5238" t="s">
        <v>3643</v>
      </c>
      <c r="G36" s="5233">
        <f t="shared" si="3"/>
        <v>56</v>
      </c>
    </row>
    <row r="37" spans="1:7" ht="11.65" customHeight="1">
      <c r="A37" s="5263"/>
      <c r="B37" s="5235">
        <f t="shared" si="2"/>
        <v>57</v>
      </c>
      <c r="C37" s="5232"/>
      <c r="D37" s="5236" t="s">
        <v>3706</v>
      </c>
      <c r="E37" s="5273">
        <v>48618</v>
      </c>
      <c r="F37" s="5238" t="s">
        <v>3643</v>
      </c>
      <c r="G37" s="5233">
        <f t="shared" si="3"/>
        <v>57</v>
      </c>
    </row>
    <row r="38" spans="1:7" ht="11.65" customHeight="1">
      <c r="A38" s="5263"/>
      <c r="B38" s="5235">
        <f t="shared" si="2"/>
        <v>58</v>
      </c>
      <c r="C38" s="5232"/>
      <c r="D38" s="5236" t="s">
        <v>3707</v>
      </c>
      <c r="E38" s="5273">
        <v>45535</v>
      </c>
      <c r="F38" s="5238" t="s">
        <v>3643</v>
      </c>
      <c r="G38" s="5233">
        <f t="shared" si="3"/>
        <v>58</v>
      </c>
    </row>
    <row r="39" spans="1:7" ht="11.65" customHeight="1">
      <c r="A39" s="5263"/>
      <c r="B39" s="5235">
        <f t="shared" si="2"/>
        <v>59</v>
      </c>
      <c r="C39" s="5232"/>
      <c r="D39" s="5236" t="s">
        <v>3708</v>
      </c>
      <c r="E39" s="5273">
        <v>21</v>
      </c>
      <c r="F39" s="5238" t="s">
        <v>3643</v>
      </c>
      <c r="G39" s="5233">
        <f t="shared" si="3"/>
        <v>59</v>
      </c>
    </row>
    <row r="40" spans="1:7" ht="11.65" customHeight="1">
      <c r="A40" s="5263"/>
      <c r="B40" s="5235">
        <f t="shared" si="2"/>
        <v>60</v>
      </c>
      <c r="C40" s="5230"/>
      <c r="D40" s="5236" t="s">
        <v>3709</v>
      </c>
      <c r="E40" s="5273">
        <v>9940</v>
      </c>
      <c r="F40" s="5238" t="s">
        <v>3643</v>
      </c>
      <c r="G40" s="5233">
        <f t="shared" si="3"/>
        <v>60</v>
      </c>
    </row>
    <row r="41" spans="1:7" ht="11.65" customHeight="1">
      <c r="A41" s="5263"/>
      <c r="B41" s="5235">
        <f t="shared" si="2"/>
        <v>61</v>
      </c>
      <c r="C41" s="5230"/>
      <c r="D41" s="5236" t="s">
        <v>3710</v>
      </c>
      <c r="E41" s="5273">
        <v>51190</v>
      </c>
      <c r="F41" s="5238" t="s">
        <v>3643</v>
      </c>
      <c r="G41" s="5233">
        <f t="shared" si="3"/>
        <v>61</v>
      </c>
    </row>
    <row r="42" spans="1:7" ht="11.65" customHeight="1">
      <c r="A42" s="5263"/>
      <c r="B42" s="5235">
        <f t="shared" si="2"/>
        <v>62</v>
      </c>
      <c r="C42" s="5230"/>
      <c r="D42" s="5236" t="s">
        <v>3711</v>
      </c>
      <c r="E42" s="5273">
        <v>125075</v>
      </c>
      <c r="F42" s="5238" t="s">
        <v>3643</v>
      </c>
      <c r="G42" s="5233">
        <f t="shared" si="3"/>
        <v>62</v>
      </c>
    </row>
    <row r="43" spans="1:7" ht="11.65" customHeight="1">
      <c r="A43" s="5263"/>
      <c r="B43" s="5235">
        <f t="shared" si="2"/>
        <v>63</v>
      </c>
      <c r="C43" s="5230"/>
      <c r="D43" s="5236" t="s">
        <v>3712</v>
      </c>
      <c r="E43" s="5273">
        <v>49854</v>
      </c>
      <c r="F43" s="5238" t="s">
        <v>3643</v>
      </c>
      <c r="G43" s="5233">
        <f t="shared" si="3"/>
        <v>63</v>
      </c>
    </row>
    <row r="44" spans="1:7" ht="11.65" customHeight="1">
      <c r="A44" s="5263"/>
      <c r="B44" s="5235">
        <f t="shared" si="2"/>
        <v>64</v>
      </c>
      <c r="C44" s="5230"/>
      <c r="D44" s="5236" t="s">
        <v>3713</v>
      </c>
      <c r="E44" s="5273">
        <f>SUM(E27:E43)</f>
        <v>544200</v>
      </c>
      <c r="F44" s="5238" t="s">
        <v>3643</v>
      </c>
      <c r="G44" s="5233">
        <f t="shared" si="3"/>
        <v>64</v>
      </c>
    </row>
    <row r="45" spans="1:7" ht="11.5" customHeight="1">
      <c r="A45" s="5263"/>
      <c r="B45" s="5226"/>
      <c r="C45" s="5251"/>
      <c r="D45" s="5251"/>
      <c r="E45" s="5255"/>
      <c r="F45" s="5251"/>
      <c r="G45" s="5228"/>
    </row>
    <row r="46" spans="1:7" ht="11.5" customHeight="1">
      <c r="A46" s="5263"/>
      <c r="B46" s="5226"/>
      <c r="C46" s="5251"/>
      <c r="D46" s="5251"/>
      <c r="E46" s="5255"/>
      <c r="F46" s="5251"/>
      <c r="G46" s="5228"/>
    </row>
    <row r="47" spans="1:7" ht="11.5" customHeight="1">
      <c r="A47" s="5263"/>
      <c r="B47" s="5226"/>
      <c r="C47" s="5251"/>
      <c r="D47" s="5251"/>
      <c r="E47" s="5255"/>
      <c r="F47" s="5251"/>
      <c r="G47" s="5228"/>
    </row>
    <row r="48" spans="1:7" ht="11.5" customHeight="1">
      <c r="A48" s="5263"/>
      <c r="B48" s="5226"/>
      <c r="C48" s="5251"/>
      <c r="D48" s="5251"/>
      <c r="E48" s="5255"/>
      <c r="F48" s="5251"/>
      <c r="G48" s="5228"/>
    </row>
    <row r="49" spans="1:7" ht="11.5" customHeight="1">
      <c r="A49" s="5263"/>
      <c r="B49" s="5226"/>
      <c r="C49" s="5251"/>
      <c r="D49" s="5251"/>
      <c r="E49" s="5255"/>
      <c r="F49" s="5251"/>
      <c r="G49" s="5228"/>
    </row>
    <row r="50" spans="1:7" ht="11.5" customHeight="1">
      <c r="A50" s="5263"/>
      <c r="B50" s="5226"/>
      <c r="C50" s="5251"/>
      <c r="D50" s="5251"/>
      <c r="E50" s="5255"/>
      <c r="F50" s="5251"/>
      <c r="G50" s="5228"/>
    </row>
    <row r="51" spans="1:7" ht="11.5" customHeight="1">
      <c r="A51" s="5263"/>
      <c r="B51" s="5226"/>
      <c r="C51" s="5251"/>
      <c r="D51" s="5251"/>
      <c r="E51" s="5255"/>
      <c r="F51" s="5251"/>
      <c r="G51" s="5228"/>
    </row>
    <row r="52" spans="1:7" ht="11.5" customHeight="1">
      <c r="A52" s="5263"/>
      <c r="B52" s="5226"/>
      <c r="C52" s="5251"/>
      <c r="D52" s="5251"/>
      <c r="E52" s="5255"/>
      <c r="F52" s="5251"/>
      <c r="G52" s="5228"/>
    </row>
    <row r="53" spans="1:7" ht="11.5" customHeight="1">
      <c r="A53" s="5263"/>
      <c r="B53" s="5226"/>
      <c r="C53" s="5251"/>
      <c r="D53" s="5251"/>
      <c r="E53" s="5255"/>
      <c r="F53" s="5251"/>
      <c r="G53" s="5228"/>
    </row>
    <row r="54" spans="1:7" ht="11.5" customHeight="1">
      <c r="A54" s="5263"/>
      <c r="B54" s="5226"/>
      <c r="C54" s="5251"/>
      <c r="D54" s="5251"/>
      <c r="E54" s="5255"/>
      <c r="F54" s="5251"/>
      <c r="G54" s="5228"/>
    </row>
    <row r="55" spans="1:7" ht="11.5" customHeight="1">
      <c r="A55" s="5263"/>
      <c r="B55" s="5226"/>
      <c r="C55" s="5251"/>
      <c r="D55" s="5251"/>
      <c r="E55" s="5255"/>
      <c r="F55" s="5251"/>
      <c r="G55" s="5228"/>
    </row>
    <row r="56" spans="1:7" ht="11.5" customHeight="1">
      <c r="A56" s="5263"/>
      <c r="B56" s="5226"/>
      <c r="C56" s="5251"/>
      <c r="D56" s="5251"/>
      <c r="E56" s="5255"/>
      <c r="F56" s="5251"/>
      <c r="G56" s="5228"/>
    </row>
    <row r="57" spans="1:7" ht="11.5" customHeight="1">
      <c r="A57" s="5263"/>
      <c r="B57" s="5226"/>
      <c r="C57" s="5251"/>
      <c r="D57" s="5251"/>
      <c r="E57" s="5255"/>
      <c r="F57" s="5251"/>
      <c r="G57" s="5228"/>
    </row>
    <row r="58" spans="1:7" ht="11.5" customHeight="1">
      <c r="A58" s="5263"/>
      <c r="B58" s="5226"/>
      <c r="C58" s="5251"/>
      <c r="D58" s="5251"/>
      <c r="E58" s="5255"/>
      <c r="F58" s="5251"/>
      <c r="G58" s="5228"/>
    </row>
    <row r="59" spans="1:7" ht="11.5" customHeight="1">
      <c r="A59" s="5263"/>
      <c r="B59" s="5226"/>
      <c r="C59" s="5251"/>
      <c r="D59" s="5251"/>
      <c r="E59" s="5255"/>
      <c r="F59" s="5251"/>
      <c r="G59" s="5228"/>
    </row>
    <row r="60" spans="1:7" ht="11.5" customHeight="1">
      <c r="A60" s="5263"/>
      <c r="B60" s="5226"/>
      <c r="C60" s="5251"/>
      <c r="D60" s="5251"/>
      <c r="E60" s="5255"/>
      <c r="F60" s="5251"/>
      <c r="G60" s="5228"/>
    </row>
    <row r="61" spans="1:7" ht="11.5" customHeight="1">
      <c r="A61" s="5263"/>
      <c r="B61" s="5226"/>
      <c r="C61" s="5251"/>
      <c r="D61" s="5251"/>
      <c r="E61" s="5255"/>
      <c r="F61" s="5251"/>
      <c r="G61" s="5228"/>
    </row>
    <row r="62" spans="1:7" ht="11.5" customHeight="1">
      <c r="A62" s="5263"/>
      <c r="B62" s="5226"/>
      <c r="C62" s="5251"/>
      <c r="D62" s="5251"/>
      <c r="E62" s="5255"/>
      <c r="F62" s="5251"/>
      <c r="G62" s="5228"/>
    </row>
    <row r="63" spans="1:7" ht="11.5" customHeight="1">
      <c r="A63" s="5263"/>
      <c r="B63" s="5226"/>
      <c r="C63" s="5251"/>
      <c r="D63" s="5251"/>
      <c r="E63" s="5255"/>
      <c r="F63" s="5251"/>
      <c r="G63" s="5228"/>
    </row>
    <row r="64" spans="1:7" ht="11.5" customHeight="1">
      <c r="A64" s="5263"/>
      <c r="B64" s="5226"/>
      <c r="C64" s="5224"/>
      <c r="D64" s="5258"/>
      <c r="E64" s="5259"/>
      <c r="F64" s="5260"/>
      <c r="G64" s="5228"/>
    </row>
    <row r="65" spans="1:7" ht="11.5" customHeight="1">
      <c r="A65" s="5263"/>
      <c r="B65" s="5229"/>
      <c r="C65" s="5236"/>
      <c r="D65" s="5236"/>
      <c r="E65" s="5261"/>
      <c r="F65" s="5236"/>
      <c r="G65" s="5234"/>
    </row>
    <row r="66" spans="1:7" ht="11.5" customHeight="1">
      <c r="A66" s="5263"/>
      <c r="B66" s="5209" t="s">
        <v>195</v>
      </c>
      <c r="C66" s="5209"/>
      <c r="D66" s="5209"/>
      <c r="E66" s="5264"/>
      <c r="F66" s="5209"/>
      <c r="G66" s="5209"/>
    </row>
  </sheetData>
  <printOptions horizontalCentered="1"/>
  <pageMargins left="0" right="0" top="0.25" bottom="0" header="0" footer="0"/>
  <pageSetup orientation="portrait" r:id="rId1"/>
  <headerFooter alignWithMargins="0"/>
  <drawing r:id="rId2"/>
</worksheet>
</file>

<file path=xl/worksheets/sheet102.xml><?xml version="1.0" encoding="utf-8"?>
<worksheet xmlns="http://schemas.openxmlformats.org/spreadsheetml/2006/main" xmlns:r="http://schemas.openxmlformats.org/officeDocument/2006/relationships">
  <sheetPr>
    <tabColor rgb="FF92D050"/>
    <pageSetUpPr fitToPage="1"/>
  </sheetPr>
  <dimension ref="B1:J70"/>
  <sheetViews>
    <sheetView showGridLines="0" zoomScale="130" zoomScaleNormal="130" workbookViewId="0"/>
  </sheetViews>
  <sheetFormatPr defaultColWidth="10.7265625" defaultRowHeight="13"/>
  <cols>
    <col min="1" max="1" width="2.453125" style="5212" customWidth="1"/>
    <col min="2" max="2" width="4.7265625" style="5212" customWidth="1"/>
    <col min="3" max="3" width="5.7265625" style="5212" customWidth="1"/>
    <col min="4" max="4" width="47.7265625" style="5212" customWidth="1"/>
    <col min="5" max="6" width="12.7265625" style="5212" customWidth="1"/>
    <col min="7" max="7" width="4.7265625" style="5212" customWidth="1"/>
    <col min="8" max="8" width="6.7265625" style="5212" customWidth="1"/>
    <col min="9" max="16384" width="10.7265625" style="5212"/>
  </cols>
  <sheetData>
    <row r="1" spans="2:10" ht="13.15" customHeight="1">
      <c r="B1" s="5207" t="s">
        <v>3714</v>
      </c>
      <c r="C1" s="5207"/>
      <c r="D1" s="5207"/>
      <c r="E1" s="5264"/>
      <c r="F1" s="5209"/>
      <c r="G1" s="5210" t="s">
        <v>2894</v>
      </c>
      <c r="H1" s="5263"/>
    </row>
    <row r="2" spans="2:10" ht="11.5" customHeight="1">
      <c r="B2" s="5213"/>
      <c r="C2" s="5214"/>
      <c r="D2" s="5214"/>
      <c r="E2" s="5265"/>
      <c r="F2" s="5214"/>
      <c r="G2" s="5215"/>
      <c r="H2" s="5263"/>
    </row>
    <row r="3" spans="2:10" ht="11.5" customHeight="1">
      <c r="B3" s="5216" t="s">
        <v>3677</v>
      </c>
      <c r="C3" s="5217"/>
      <c r="D3" s="5217"/>
      <c r="E3" s="5266"/>
      <c r="F3" s="5217"/>
      <c r="G3" s="5218"/>
      <c r="H3" s="5263"/>
    </row>
    <row r="4" spans="2:10" ht="11.5" customHeight="1">
      <c r="B4" s="5219"/>
      <c r="C4" s="5220"/>
      <c r="D4" s="5220"/>
      <c r="E4" s="5267"/>
      <c r="F4" s="5220"/>
      <c r="G4" s="5221"/>
      <c r="H4" s="5263"/>
    </row>
    <row r="5" spans="2:10" ht="11.5" customHeight="1">
      <c r="B5" s="5222" t="s">
        <v>704</v>
      </c>
      <c r="C5" s="5223" t="s">
        <v>637</v>
      </c>
      <c r="D5" s="5224"/>
      <c r="E5" s="5268" t="s">
        <v>3636</v>
      </c>
      <c r="F5" s="5225" t="s">
        <v>23</v>
      </c>
      <c r="G5" s="5225" t="s">
        <v>704</v>
      </c>
      <c r="H5" s="5263"/>
    </row>
    <row r="6" spans="2:10" ht="11.5" customHeight="1">
      <c r="B6" s="5222" t="s">
        <v>750</v>
      </c>
      <c r="C6" s="5223" t="s">
        <v>638</v>
      </c>
      <c r="D6" s="5224" t="s">
        <v>3637</v>
      </c>
      <c r="E6" s="5268" t="s">
        <v>3638</v>
      </c>
      <c r="F6" s="5225" t="s">
        <v>3639</v>
      </c>
      <c r="G6" s="5225" t="s">
        <v>750</v>
      </c>
      <c r="H6" s="5263"/>
    </row>
    <row r="7" spans="2:10" ht="11.5" customHeight="1">
      <c r="B7" s="5226"/>
      <c r="C7" s="5227"/>
      <c r="D7" s="5224"/>
      <c r="E7" s="5268"/>
      <c r="F7" s="5225"/>
      <c r="G7" s="5228"/>
      <c r="H7" s="5263"/>
      <c r="J7" s="5239"/>
    </row>
    <row r="8" spans="2:10" ht="11.5" customHeight="1">
      <c r="B8" s="5229"/>
      <c r="C8" s="5230"/>
      <c r="D8" s="5231" t="s">
        <v>756</v>
      </c>
      <c r="E8" s="5269" t="s">
        <v>757</v>
      </c>
      <c r="F8" s="5233" t="s">
        <v>640</v>
      </c>
      <c r="G8" s="5234"/>
      <c r="H8" s="5263"/>
    </row>
    <row r="9" spans="2:10" ht="11.65" customHeight="1">
      <c r="B9" s="5240"/>
      <c r="C9" s="5241"/>
      <c r="D9" s="5242" t="s">
        <v>3715</v>
      </c>
      <c r="E9" s="5272"/>
      <c r="F9" s="5244"/>
      <c r="G9" s="5276"/>
      <c r="H9" s="5263"/>
    </row>
    <row r="10" spans="2:10" ht="11.65" customHeight="1">
      <c r="B10" s="5235">
        <v>65</v>
      </c>
      <c r="C10" s="5232"/>
      <c r="D10" s="5236" t="s">
        <v>3716</v>
      </c>
      <c r="E10" s="5273">
        <v>0</v>
      </c>
      <c r="F10" s="5238" t="s">
        <v>3643</v>
      </c>
      <c r="G10" s="5233">
        <v>65</v>
      </c>
      <c r="H10" s="5263"/>
    </row>
    <row r="11" spans="2:10" ht="11.65" customHeight="1">
      <c r="B11" s="5235">
        <f t="shared" ref="B11:B29" si="0">B10+1</f>
        <v>66</v>
      </c>
      <c r="C11" s="5232"/>
      <c r="D11" s="5236" t="s">
        <v>3717</v>
      </c>
      <c r="E11" s="5273">
        <v>1717</v>
      </c>
      <c r="F11" s="5238" t="s">
        <v>3643</v>
      </c>
      <c r="G11" s="5233">
        <f t="shared" ref="G11:G29" si="1">G10+1</f>
        <v>66</v>
      </c>
      <c r="H11" s="5263"/>
    </row>
    <row r="12" spans="2:10" ht="11.65" customHeight="1">
      <c r="B12" s="5235">
        <f t="shared" si="0"/>
        <v>67</v>
      </c>
      <c r="C12" s="5232"/>
      <c r="D12" s="5236" t="s">
        <v>3718</v>
      </c>
      <c r="E12" s="5273">
        <v>3734</v>
      </c>
      <c r="F12" s="5238" t="s">
        <v>3643</v>
      </c>
      <c r="G12" s="5233">
        <f t="shared" si="1"/>
        <v>67</v>
      </c>
      <c r="H12" s="5263"/>
    </row>
    <row r="13" spans="2:10" ht="11.65" customHeight="1">
      <c r="B13" s="5235">
        <f t="shared" si="0"/>
        <v>68</v>
      </c>
      <c r="C13" s="5232"/>
      <c r="D13" s="5236" t="s">
        <v>3719</v>
      </c>
      <c r="E13" s="5273">
        <v>15963</v>
      </c>
      <c r="F13" s="5238" t="s">
        <v>3643</v>
      </c>
      <c r="G13" s="5233">
        <f t="shared" si="1"/>
        <v>68</v>
      </c>
      <c r="H13" s="5263"/>
    </row>
    <row r="14" spans="2:10" ht="11.65" customHeight="1">
      <c r="B14" s="5235">
        <f t="shared" si="0"/>
        <v>69</v>
      </c>
      <c r="C14" s="5232"/>
      <c r="D14" s="5236" t="s">
        <v>3720</v>
      </c>
      <c r="E14" s="5274">
        <v>4133</v>
      </c>
      <c r="F14" s="5238" t="s">
        <v>3643</v>
      </c>
      <c r="G14" s="5233">
        <f t="shared" si="1"/>
        <v>69</v>
      </c>
      <c r="H14" s="5263"/>
    </row>
    <row r="15" spans="2:10" ht="11.65" customHeight="1">
      <c r="B15" s="5235">
        <f t="shared" si="0"/>
        <v>70</v>
      </c>
      <c r="C15" s="5232"/>
      <c r="D15" s="5236" t="s">
        <v>3721</v>
      </c>
      <c r="E15" s="5273">
        <v>137489</v>
      </c>
      <c r="F15" s="5238" t="s">
        <v>3643</v>
      </c>
      <c r="G15" s="5233">
        <f t="shared" si="1"/>
        <v>70</v>
      </c>
      <c r="H15" s="5263"/>
    </row>
    <row r="16" spans="2:10" ht="11.65" customHeight="1">
      <c r="B16" s="5235">
        <f t="shared" si="0"/>
        <v>71</v>
      </c>
      <c r="C16" s="5232"/>
      <c r="D16" s="5236" t="s">
        <v>3722</v>
      </c>
      <c r="E16" s="5274">
        <v>10361</v>
      </c>
      <c r="F16" s="5238" t="s">
        <v>3643</v>
      </c>
      <c r="G16" s="5233">
        <f t="shared" si="1"/>
        <v>71</v>
      </c>
      <c r="H16" s="5263"/>
    </row>
    <row r="17" spans="2:9" ht="11.65" customHeight="1">
      <c r="B17" s="5235">
        <f t="shared" si="0"/>
        <v>72</v>
      </c>
      <c r="C17" s="5232"/>
      <c r="D17" s="5236" t="s">
        <v>3723</v>
      </c>
      <c r="E17" s="5273">
        <v>50023</v>
      </c>
      <c r="F17" s="5238" t="s">
        <v>3643</v>
      </c>
      <c r="G17" s="5233">
        <f t="shared" si="1"/>
        <v>72</v>
      </c>
      <c r="H17" s="5263"/>
    </row>
    <row r="18" spans="2:9" ht="11.65" customHeight="1">
      <c r="B18" s="5235">
        <f t="shared" si="0"/>
        <v>73</v>
      </c>
      <c r="C18" s="5232"/>
      <c r="D18" s="5236" t="s">
        <v>3724</v>
      </c>
      <c r="E18" s="5273">
        <v>54</v>
      </c>
      <c r="F18" s="5238" t="s">
        <v>3643</v>
      </c>
      <c r="G18" s="5233">
        <f t="shared" si="1"/>
        <v>73</v>
      </c>
      <c r="H18" s="5263"/>
      <c r="I18" s="5253"/>
    </row>
    <row r="19" spans="2:9" ht="11.65" customHeight="1">
      <c r="B19" s="5235">
        <f t="shared" si="0"/>
        <v>74</v>
      </c>
      <c r="C19" s="5232"/>
      <c r="D19" s="5236" t="s">
        <v>3725</v>
      </c>
      <c r="E19" s="5273">
        <v>40</v>
      </c>
      <c r="F19" s="5238" t="s">
        <v>3643</v>
      </c>
      <c r="G19" s="5233">
        <f t="shared" si="1"/>
        <v>74</v>
      </c>
      <c r="H19" s="5263"/>
    </row>
    <row r="20" spans="2:9" ht="11.65" customHeight="1">
      <c r="B20" s="5235">
        <f t="shared" si="0"/>
        <v>75</v>
      </c>
      <c r="C20" s="5232"/>
      <c r="D20" s="5236" t="s">
        <v>3726</v>
      </c>
      <c r="E20" s="5273">
        <v>3247</v>
      </c>
      <c r="F20" s="5238" t="s">
        <v>3643</v>
      </c>
      <c r="G20" s="5233">
        <f t="shared" si="1"/>
        <v>75</v>
      </c>
      <c r="H20" s="5263"/>
    </row>
    <row r="21" spans="2:9" ht="11.65" customHeight="1">
      <c r="B21" s="5235">
        <f t="shared" si="0"/>
        <v>76</v>
      </c>
      <c r="C21" s="5232"/>
      <c r="D21" s="5236" t="s">
        <v>3727</v>
      </c>
      <c r="E21" s="5273">
        <v>18865</v>
      </c>
      <c r="F21" s="5238" t="s">
        <v>3643</v>
      </c>
      <c r="G21" s="5233">
        <f t="shared" si="1"/>
        <v>76</v>
      </c>
      <c r="H21" s="5263"/>
    </row>
    <row r="22" spans="2:9" ht="11.65" customHeight="1">
      <c r="B22" s="5235">
        <f t="shared" si="0"/>
        <v>77</v>
      </c>
      <c r="C22" s="5232"/>
      <c r="D22" s="5236" t="s">
        <v>3728</v>
      </c>
      <c r="E22" s="5273">
        <v>48</v>
      </c>
      <c r="F22" s="5238" t="s">
        <v>3643</v>
      </c>
      <c r="G22" s="5233">
        <f t="shared" si="1"/>
        <v>77</v>
      </c>
      <c r="H22" s="5263"/>
    </row>
    <row r="23" spans="2:9" ht="11.65" customHeight="1">
      <c r="B23" s="5235">
        <f t="shared" si="0"/>
        <v>78</v>
      </c>
      <c r="C23" s="5232"/>
      <c r="D23" s="5236" t="s">
        <v>3729</v>
      </c>
      <c r="E23" s="5273">
        <v>9771</v>
      </c>
      <c r="F23" s="5238" t="s">
        <v>3643</v>
      </c>
      <c r="G23" s="5233">
        <f t="shared" si="1"/>
        <v>78</v>
      </c>
      <c r="H23" s="5263"/>
    </row>
    <row r="24" spans="2:9" ht="11.65" customHeight="1">
      <c r="B24" s="5235">
        <f t="shared" si="0"/>
        <v>79</v>
      </c>
      <c r="C24" s="5232"/>
      <c r="D24" s="5236" t="s">
        <v>3730</v>
      </c>
      <c r="E24" s="5273">
        <v>53049</v>
      </c>
      <c r="F24" s="5238" t="s">
        <v>3643</v>
      </c>
      <c r="G24" s="5233">
        <f t="shared" si="1"/>
        <v>79</v>
      </c>
      <c r="H24" s="5263"/>
    </row>
    <row r="25" spans="2:9" ht="11.65" customHeight="1">
      <c r="B25" s="5235">
        <f t="shared" si="0"/>
        <v>80</v>
      </c>
      <c r="C25" s="5232"/>
      <c r="D25" s="5236" t="s">
        <v>3731</v>
      </c>
      <c r="E25" s="5273">
        <v>129810</v>
      </c>
      <c r="F25" s="5238" t="s">
        <v>3643</v>
      </c>
      <c r="G25" s="5233">
        <f t="shared" si="1"/>
        <v>80</v>
      </c>
      <c r="H25" s="5263"/>
    </row>
    <row r="26" spans="2:9" ht="11.65" customHeight="1">
      <c r="B26" s="5235">
        <f t="shared" si="0"/>
        <v>81</v>
      </c>
      <c r="C26" s="5232"/>
      <c r="D26" s="5236" t="s">
        <v>3732</v>
      </c>
      <c r="E26" s="5273">
        <v>15543</v>
      </c>
      <c r="F26" s="5238" t="s">
        <v>3643</v>
      </c>
      <c r="G26" s="5233">
        <f t="shared" si="1"/>
        <v>81</v>
      </c>
      <c r="H26" s="5263"/>
    </row>
    <row r="27" spans="2:9" ht="11.65" customHeight="1">
      <c r="B27" s="5235">
        <f t="shared" si="0"/>
        <v>82</v>
      </c>
      <c r="C27" s="5232"/>
      <c r="D27" s="5236" t="s">
        <v>3733</v>
      </c>
      <c r="E27" s="5273">
        <f>SUM(E10:E26)</f>
        <v>453847</v>
      </c>
      <c r="F27" s="5238" t="s">
        <v>3643</v>
      </c>
      <c r="G27" s="5233">
        <f t="shared" si="1"/>
        <v>82</v>
      </c>
      <c r="H27" s="5263"/>
      <c r="I27" s="5253"/>
    </row>
    <row r="28" spans="2:9" ht="11.65" customHeight="1">
      <c r="B28" s="5235">
        <f t="shared" si="0"/>
        <v>83</v>
      </c>
      <c r="C28" s="5232"/>
      <c r="D28" s="5236" t="s">
        <v>3734</v>
      </c>
      <c r="E28" s="5273">
        <v>4965</v>
      </c>
      <c r="F28" s="5238" t="s">
        <v>3643</v>
      </c>
      <c r="G28" s="5233">
        <f t="shared" si="1"/>
        <v>83</v>
      </c>
      <c r="H28" s="5263"/>
      <c r="I28" s="5253"/>
    </row>
    <row r="29" spans="2:9" ht="11.65" customHeight="1">
      <c r="B29" s="5235">
        <f t="shared" si="0"/>
        <v>84</v>
      </c>
      <c r="C29" s="5232"/>
      <c r="D29" s="5236" t="s">
        <v>3735</v>
      </c>
      <c r="E29" s="5273">
        <v>0</v>
      </c>
      <c r="F29" s="5238" t="s">
        <v>3643</v>
      </c>
      <c r="G29" s="5233">
        <f t="shared" si="1"/>
        <v>84</v>
      </c>
      <c r="H29" s="5263"/>
      <c r="I29" s="5253"/>
    </row>
    <row r="30" spans="2:9" ht="11.65" customHeight="1">
      <c r="B30" s="5240"/>
      <c r="C30" s="5241"/>
      <c r="D30" s="5242" t="s">
        <v>3736</v>
      </c>
      <c r="E30" s="5243"/>
      <c r="F30" s="5244"/>
      <c r="G30" s="5245"/>
      <c r="H30" s="5263"/>
    </row>
    <row r="31" spans="2:9" ht="11.65" customHeight="1">
      <c r="B31" s="5235">
        <f>B29+1</f>
        <v>85</v>
      </c>
      <c r="C31" s="5232"/>
      <c r="D31" s="5236" t="s">
        <v>3737</v>
      </c>
      <c r="E31" s="5273">
        <v>242111</v>
      </c>
      <c r="F31" s="5238" t="s">
        <v>3643</v>
      </c>
      <c r="G31" s="5233">
        <f>G29+1</f>
        <v>85</v>
      </c>
      <c r="H31" s="5263"/>
    </row>
    <row r="32" spans="2:9" ht="11.65" customHeight="1">
      <c r="B32" s="5235">
        <f>B31+1</f>
        <v>86</v>
      </c>
      <c r="C32" s="5232"/>
      <c r="D32" s="5236" t="s">
        <v>3738</v>
      </c>
      <c r="E32" s="5273">
        <v>172504</v>
      </c>
      <c r="F32" s="5238" t="s">
        <v>3643</v>
      </c>
      <c r="G32" s="5233">
        <f>G31+1</f>
        <v>86</v>
      </c>
      <c r="H32" s="5263"/>
      <c r="I32" s="5253"/>
    </row>
    <row r="33" spans="2:9" ht="11.65" customHeight="1">
      <c r="B33" s="5235">
        <f>B32+1</f>
        <v>87</v>
      </c>
      <c r="C33" s="5232"/>
      <c r="D33" s="5236" t="s">
        <v>3739</v>
      </c>
      <c r="E33" s="5273">
        <v>1009575</v>
      </c>
      <c r="F33" s="5238" t="s">
        <v>3643</v>
      </c>
      <c r="G33" s="5233">
        <f>G32+1</f>
        <v>87</v>
      </c>
      <c r="H33" s="5263"/>
    </row>
    <row r="34" spans="2:9" ht="11.65" customHeight="1">
      <c r="B34" s="5235">
        <f>B33+1</f>
        <v>88</v>
      </c>
      <c r="C34" s="5232"/>
      <c r="D34" s="5236" t="s">
        <v>3740</v>
      </c>
      <c r="E34" s="5273">
        <f>SUM(E31:E33)</f>
        <v>1424190</v>
      </c>
      <c r="F34" s="5238" t="s">
        <v>3643</v>
      </c>
      <c r="G34" s="5233">
        <f>G33+1</f>
        <v>88</v>
      </c>
      <c r="H34" s="5263"/>
      <c r="I34" s="5253"/>
    </row>
    <row r="35" spans="2:9" ht="11.65" customHeight="1">
      <c r="B35" s="5235">
        <f>B34+1</f>
        <v>89</v>
      </c>
      <c r="C35" s="5232"/>
      <c r="D35" s="5236" t="s">
        <v>3741</v>
      </c>
      <c r="E35" s="5277">
        <v>5</v>
      </c>
      <c r="F35" s="5238" t="s">
        <v>3643</v>
      </c>
      <c r="G35" s="5233">
        <f>G34+1</f>
        <v>89</v>
      </c>
      <c r="H35" s="5263"/>
      <c r="I35" s="5253"/>
    </row>
    <row r="36" spans="2:9" ht="11.5" customHeight="1">
      <c r="B36" s="5278"/>
      <c r="C36" s="5279"/>
      <c r="D36" s="5279"/>
      <c r="E36" s="5280"/>
      <c r="F36" s="5279"/>
      <c r="G36" s="5281"/>
      <c r="H36" s="5282"/>
      <c r="I36" s="5253"/>
    </row>
    <row r="37" spans="2:9" ht="11.5" customHeight="1">
      <c r="B37" s="5226"/>
      <c r="C37" s="5283"/>
      <c r="D37" s="5251"/>
      <c r="E37" s="5259"/>
      <c r="F37" s="5284"/>
      <c r="G37" s="5228"/>
      <c r="H37" s="5263"/>
    </row>
    <row r="38" spans="2:9" ht="11.5" customHeight="1">
      <c r="B38" s="5226"/>
      <c r="C38" s="5251"/>
      <c r="D38" s="5251"/>
      <c r="E38" s="5259"/>
      <c r="F38" s="5284"/>
      <c r="G38" s="5228"/>
      <c r="H38" s="5263"/>
    </row>
    <row r="39" spans="2:9" ht="11.5" customHeight="1">
      <c r="B39" s="5226"/>
      <c r="C39" s="5251"/>
      <c r="D39" s="5251"/>
      <c r="E39" s="5259"/>
      <c r="F39" s="5284"/>
      <c r="G39" s="5228"/>
      <c r="H39" s="5263"/>
    </row>
    <row r="40" spans="2:9" ht="11.5" customHeight="1">
      <c r="B40" s="5226"/>
      <c r="C40" s="5251"/>
      <c r="D40" s="5251"/>
      <c r="E40" s="5259"/>
      <c r="F40" s="5284"/>
      <c r="G40" s="5228"/>
      <c r="H40" s="5263"/>
    </row>
    <row r="41" spans="2:9" ht="11.5" customHeight="1">
      <c r="B41" s="5226"/>
      <c r="C41" s="5251"/>
      <c r="D41" s="5251"/>
      <c r="E41" s="5259"/>
      <c r="F41" s="5284"/>
      <c r="G41" s="5228"/>
      <c r="H41" s="5263"/>
    </row>
    <row r="42" spans="2:9" ht="11.5" customHeight="1">
      <c r="B42" s="5226"/>
      <c r="C42" s="5251"/>
      <c r="D42" s="5251"/>
      <c r="E42" s="5285"/>
      <c r="F42" s="5251"/>
      <c r="G42" s="5228"/>
      <c r="H42" s="5263"/>
    </row>
    <row r="43" spans="2:9" ht="11.5" customHeight="1">
      <c r="B43" s="5226"/>
      <c r="C43" s="5251"/>
      <c r="D43" s="5251"/>
      <c r="E43" s="5255"/>
      <c r="F43" s="5251"/>
      <c r="G43" s="5228"/>
      <c r="H43" s="5263"/>
    </row>
    <row r="44" spans="2:9" ht="11.5" customHeight="1">
      <c r="B44" s="5226"/>
      <c r="C44" s="5251"/>
      <c r="D44" s="5251"/>
      <c r="E44" s="5255"/>
      <c r="F44" s="5251"/>
      <c r="G44" s="5228"/>
      <c r="H44" s="5263"/>
    </row>
    <row r="45" spans="2:9" ht="11.5" customHeight="1">
      <c r="B45" s="5226"/>
      <c r="C45" s="5251"/>
      <c r="D45" s="5251"/>
      <c r="E45" s="5255"/>
      <c r="F45" s="5251"/>
      <c r="G45" s="5228"/>
      <c r="H45" s="5263"/>
    </row>
    <row r="46" spans="2:9" ht="11.5" customHeight="1">
      <c r="B46" s="5226"/>
      <c r="C46" s="5251"/>
      <c r="D46" s="5251"/>
      <c r="E46" s="5255"/>
      <c r="F46" s="5251"/>
      <c r="G46" s="5228"/>
      <c r="H46" s="5263"/>
    </row>
    <row r="47" spans="2:9" ht="11.5" customHeight="1">
      <c r="B47" s="5226"/>
      <c r="C47" s="5251"/>
      <c r="D47" s="5251"/>
      <c r="E47" s="5255"/>
      <c r="F47" s="5251"/>
      <c r="G47" s="5228"/>
      <c r="H47" s="5263"/>
    </row>
    <row r="48" spans="2:9" ht="11.5" customHeight="1">
      <c r="B48" s="5226"/>
      <c r="C48" s="5251"/>
      <c r="D48" s="5251"/>
      <c r="E48" s="5255"/>
      <c r="F48" s="5251"/>
      <c r="G48" s="5228"/>
      <c r="H48" s="5263"/>
    </row>
    <row r="49" spans="2:8" ht="11.5" customHeight="1">
      <c r="B49" s="5226"/>
      <c r="C49" s="5251"/>
      <c r="D49" s="5251"/>
      <c r="E49" s="5255"/>
      <c r="F49" s="5251"/>
      <c r="G49" s="5228"/>
      <c r="H49" s="5263"/>
    </row>
    <row r="50" spans="2:8" ht="11.5" customHeight="1">
      <c r="B50" s="5226"/>
      <c r="C50" s="5251"/>
      <c r="D50" s="5251"/>
      <c r="E50" s="5255"/>
      <c r="F50" s="5251"/>
      <c r="G50" s="5228"/>
      <c r="H50" s="5263"/>
    </row>
    <row r="51" spans="2:8" ht="11.5" customHeight="1">
      <c r="B51" s="5226"/>
      <c r="C51" s="5251"/>
      <c r="D51" s="5251"/>
      <c r="E51" s="5255"/>
      <c r="F51" s="5251"/>
      <c r="G51" s="5228"/>
      <c r="H51" s="5263"/>
    </row>
    <row r="52" spans="2:8" ht="11.5" customHeight="1">
      <c r="B52" s="5226"/>
      <c r="C52" s="5251"/>
      <c r="D52" s="5251"/>
      <c r="E52" s="5255"/>
      <c r="F52" s="5251"/>
      <c r="G52" s="5228"/>
      <c r="H52" s="5263"/>
    </row>
    <row r="53" spans="2:8" ht="11.5" customHeight="1">
      <c r="B53" s="5226"/>
      <c r="C53" s="5251"/>
      <c r="D53" s="5251"/>
      <c r="E53" s="5255"/>
      <c r="F53" s="5251"/>
      <c r="G53" s="5228"/>
      <c r="H53" s="5263"/>
    </row>
    <row r="54" spans="2:8" ht="11.5" customHeight="1">
      <c r="B54" s="5226"/>
      <c r="C54" s="5251"/>
      <c r="D54" s="5251"/>
      <c r="E54" s="5255"/>
      <c r="F54" s="5251"/>
      <c r="G54" s="5228"/>
      <c r="H54" s="5263"/>
    </row>
    <row r="55" spans="2:8" ht="11.5" customHeight="1">
      <c r="B55" s="5226"/>
      <c r="C55" s="5251"/>
      <c r="D55" s="5251"/>
      <c r="E55" s="5255"/>
      <c r="F55" s="5251"/>
      <c r="G55" s="5228"/>
      <c r="H55" s="5263"/>
    </row>
    <row r="56" spans="2:8" ht="11.5" customHeight="1">
      <c r="B56" s="5226"/>
      <c r="C56" s="5251"/>
      <c r="D56" s="5251"/>
      <c r="E56" s="5255"/>
      <c r="F56" s="5251"/>
      <c r="G56" s="5228"/>
      <c r="H56" s="5263"/>
    </row>
    <row r="57" spans="2:8" ht="11.5" customHeight="1">
      <c r="B57" s="5226"/>
      <c r="C57" s="5251"/>
      <c r="D57" s="5251"/>
      <c r="E57" s="5255"/>
      <c r="F57" s="5251"/>
      <c r="G57" s="5228"/>
      <c r="H57" s="5263"/>
    </row>
    <row r="58" spans="2:8" ht="11.5" customHeight="1">
      <c r="B58" s="5226"/>
      <c r="C58" s="5251"/>
      <c r="D58" s="5251"/>
      <c r="E58" s="5255"/>
      <c r="F58" s="5251"/>
      <c r="G58" s="5228"/>
      <c r="H58" s="5263"/>
    </row>
    <row r="59" spans="2:8" ht="11.5" customHeight="1">
      <c r="B59" s="5226"/>
      <c r="C59" s="5251"/>
      <c r="D59" s="5251"/>
      <c r="E59" s="5255"/>
      <c r="F59" s="5251"/>
      <c r="G59" s="5228"/>
      <c r="H59" s="5263"/>
    </row>
    <row r="60" spans="2:8" ht="11.5" customHeight="1">
      <c r="B60" s="5226"/>
      <c r="C60" s="5251"/>
      <c r="D60" s="5251"/>
      <c r="E60" s="5255"/>
      <c r="F60" s="5251"/>
      <c r="G60" s="5228"/>
      <c r="H60" s="5263"/>
    </row>
    <row r="61" spans="2:8" ht="11.5" customHeight="1">
      <c r="B61" s="5226"/>
      <c r="C61" s="5251"/>
      <c r="D61" s="5251"/>
      <c r="E61" s="5255"/>
      <c r="F61" s="5251"/>
      <c r="G61" s="5228"/>
      <c r="H61" s="5263"/>
    </row>
    <row r="62" spans="2:8" ht="11.5" customHeight="1">
      <c r="B62" s="5226"/>
      <c r="C62" s="5251"/>
      <c r="D62" s="5251"/>
      <c r="E62" s="5255"/>
      <c r="F62" s="5251"/>
      <c r="G62" s="5228"/>
      <c r="H62" s="5263"/>
    </row>
    <row r="63" spans="2:8" ht="11.5" customHeight="1">
      <c r="B63" s="5226"/>
      <c r="C63" s="5251"/>
      <c r="D63" s="5251"/>
      <c r="E63" s="5255"/>
      <c r="F63" s="5251"/>
      <c r="G63" s="5228"/>
      <c r="H63" s="5263"/>
    </row>
    <row r="64" spans="2:8" ht="11.5" customHeight="1">
      <c r="B64" s="5226"/>
      <c r="C64" s="5224"/>
      <c r="D64" s="5258"/>
      <c r="E64" s="5259"/>
      <c r="F64" s="5260"/>
      <c r="G64" s="5228"/>
      <c r="H64" s="5263"/>
    </row>
    <row r="65" spans="2:8" ht="11.5" customHeight="1">
      <c r="B65" s="5229"/>
      <c r="C65" s="5236"/>
      <c r="D65" s="5236"/>
      <c r="E65" s="5261"/>
      <c r="F65" s="5236"/>
      <c r="G65" s="5234"/>
      <c r="H65" s="5263"/>
    </row>
    <row r="66" spans="2:8" ht="11.5" customHeight="1">
      <c r="B66" s="5207"/>
      <c r="C66" s="5207"/>
      <c r="D66" s="5207"/>
      <c r="E66" s="5286"/>
      <c r="F66" s="5209"/>
      <c r="G66" s="5210" t="s">
        <v>2121</v>
      </c>
      <c r="H66" s="5263"/>
    </row>
    <row r="67" spans="2:8">
      <c r="E67" s="5287"/>
    </row>
    <row r="68" spans="2:8">
      <c r="E68" s="5287"/>
    </row>
    <row r="69" spans="2:8">
      <c r="E69" s="5287"/>
    </row>
    <row r="70" spans="2:8">
      <c r="E70" s="5287"/>
    </row>
  </sheetData>
  <printOptions horizontalCentered="1"/>
  <pageMargins left="0" right="0" top="0.4" bottom="0" header="0" footer="0"/>
  <pageSetup scale="98" orientation="portrait" r:id="rId1"/>
  <headerFooter alignWithMargins="0"/>
  <drawing r:id="rId2"/>
</worksheet>
</file>

<file path=xl/worksheets/sheet103.xml><?xml version="1.0" encoding="utf-8"?>
<worksheet xmlns="http://schemas.openxmlformats.org/spreadsheetml/2006/main" xmlns:r="http://schemas.openxmlformats.org/officeDocument/2006/relationships">
  <sheetPr>
    <tabColor rgb="FF92D050"/>
    <pageSetUpPr fitToPage="1"/>
  </sheetPr>
  <dimension ref="A1:I77"/>
  <sheetViews>
    <sheetView showGridLines="0" zoomScaleNormal="100" workbookViewId="0"/>
  </sheetViews>
  <sheetFormatPr defaultColWidth="10.7265625" defaultRowHeight="13"/>
  <cols>
    <col min="1" max="1" width="1.54296875" style="5212" customWidth="1"/>
    <col min="2" max="2" width="4.7265625" style="5212" customWidth="1"/>
    <col min="3" max="3" width="5.7265625" style="5212" customWidth="1"/>
    <col min="4" max="4" width="48.54296875" style="5212" customWidth="1"/>
    <col min="5" max="6" width="12.7265625" style="5212" customWidth="1"/>
    <col min="7" max="7" width="4.7265625" style="5212" customWidth="1"/>
    <col min="8" max="8" width="6.7265625" style="5212" customWidth="1"/>
    <col min="9" max="16384" width="10.7265625" style="5212"/>
  </cols>
  <sheetData>
    <row r="1" spans="1:9" ht="11.9" customHeight="1">
      <c r="A1" s="5263"/>
      <c r="B1" s="5209" t="s">
        <v>2894</v>
      </c>
      <c r="C1" s="5209"/>
      <c r="D1" s="5209"/>
      <c r="E1" s="5264"/>
      <c r="F1" s="5209"/>
      <c r="G1" s="5210" t="s">
        <v>3742</v>
      </c>
    </row>
    <row r="2" spans="1:9" ht="11.9" customHeight="1">
      <c r="A2" s="5263"/>
      <c r="B2" s="5213"/>
      <c r="C2" s="5214"/>
      <c r="D2" s="5214"/>
      <c r="E2" s="5265"/>
      <c r="F2" s="5214"/>
      <c r="G2" s="5215"/>
    </row>
    <row r="3" spans="1:9" ht="11.9" customHeight="1">
      <c r="A3" s="5263"/>
      <c r="B3" s="5216" t="s">
        <v>3743</v>
      </c>
      <c r="C3" s="5217"/>
      <c r="D3" s="5217"/>
      <c r="E3" s="5266"/>
      <c r="F3" s="5217"/>
      <c r="G3" s="5218"/>
    </row>
    <row r="4" spans="1:9" ht="11.9" customHeight="1">
      <c r="A4" s="5263"/>
      <c r="B4" s="5219"/>
      <c r="C4" s="5220"/>
      <c r="D4" s="5220"/>
      <c r="E4" s="5267"/>
      <c r="F4" s="5220"/>
      <c r="G4" s="5221"/>
    </row>
    <row r="5" spans="1:9" ht="11.9" customHeight="1">
      <c r="A5" s="5263"/>
      <c r="B5" s="5222" t="s">
        <v>704</v>
      </c>
      <c r="C5" s="5223" t="s">
        <v>637</v>
      </c>
      <c r="D5" s="5224"/>
      <c r="E5" s="5268" t="s">
        <v>3636</v>
      </c>
      <c r="F5" s="5225" t="s">
        <v>23</v>
      </c>
      <c r="G5" s="5225" t="s">
        <v>704</v>
      </c>
    </row>
    <row r="6" spans="1:9" ht="11.9" customHeight="1">
      <c r="A6" s="5263"/>
      <c r="B6" s="5222" t="s">
        <v>750</v>
      </c>
      <c r="C6" s="5223" t="s">
        <v>638</v>
      </c>
      <c r="D6" s="5224" t="s">
        <v>3637</v>
      </c>
      <c r="E6" s="5268" t="s">
        <v>3638</v>
      </c>
      <c r="F6" s="5225" t="s">
        <v>3639</v>
      </c>
      <c r="G6" s="5225" t="s">
        <v>750</v>
      </c>
    </row>
    <row r="7" spans="1:9" ht="11.9" customHeight="1">
      <c r="A7" s="5263"/>
      <c r="B7" s="5226"/>
      <c r="C7" s="5227"/>
      <c r="D7" s="5224"/>
      <c r="E7" s="5268"/>
      <c r="F7" s="5225"/>
      <c r="G7" s="5228"/>
    </row>
    <row r="8" spans="1:9" ht="11.9" customHeight="1">
      <c r="A8" s="5263"/>
      <c r="B8" s="5229"/>
      <c r="C8" s="5230"/>
      <c r="D8" s="5231" t="s">
        <v>756</v>
      </c>
      <c r="E8" s="5269" t="s">
        <v>757</v>
      </c>
      <c r="F8" s="5233" t="s">
        <v>640</v>
      </c>
      <c r="G8" s="5234"/>
    </row>
    <row r="9" spans="1:9" ht="11.9" customHeight="1">
      <c r="A9" s="5263"/>
      <c r="B9" s="5229"/>
      <c r="C9" s="5230"/>
      <c r="D9" s="5236" t="s">
        <v>3744</v>
      </c>
      <c r="E9" s="5288" t="s">
        <v>3643</v>
      </c>
      <c r="F9" s="5238" t="s">
        <v>3643</v>
      </c>
      <c r="G9" s="5234"/>
    </row>
    <row r="10" spans="1:9" ht="11.9" customHeight="1">
      <c r="A10" s="5263"/>
      <c r="B10" s="5235">
        <v>98</v>
      </c>
      <c r="C10" s="5232"/>
      <c r="D10" s="5236" t="s">
        <v>3745</v>
      </c>
      <c r="E10" s="5289">
        <v>7149579</v>
      </c>
      <c r="F10" s="5238"/>
      <c r="G10" s="5233">
        <v>98</v>
      </c>
    </row>
    <row r="11" spans="1:9" ht="11.9" customHeight="1">
      <c r="A11" s="5263"/>
      <c r="B11" s="5240"/>
      <c r="C11" s="5241"/>
      <c r="D11" s="5242" t="s">
        <v>3746</v>
      </c>
      <c r="E11" s="5290"/>
      <c r="F11" s="5244"/>
      <c r="G11" s="5245"/>
    </row>
    <row r="12" spans="1:9" ht="11.9" customHeight="1">
      <c r="A12" s="5263"/>
      <c r="B12" s="5235">
        <f>B10+1</f>
        <v>99</v>
      </c>
      <c r="C12" s="5232"/>
      <c r="D12" s="5236" t="s">
        <v>3747</v>
      </c>
      <c r="E12" s="5291">
        <v>17687268</v>
      </c>
      <c r="F12" s="5238" t="s">
        <v>3643</v>
      </c>
      <c r="G12" s="5233">
        <f>G10+1</f>
        <v>99</v>
      </c>
      <c r="I12" s="5292"/>
    </row>
    <row r="13" spans="1:9" ht="11.9" customHeight="1">
      <c r="A13" s="5263"/>
      <c r="B13" s="5235">
        <f>B12+1</f>
        <v>100</v>
      </c>
      <c r="C13" s="5232"/>
      <c r="D13" s="5236" t="s">
        <v>3748</v>
      </c>
      <c r="E13" s="5290">
        <v>14739035</v>
      </c>
      <c r="F13" s="5238" t="s">
        <v>3643</v>
      </c>
      <c r="G13" s="5233">
        <f>G12+1</f>
        <v>100</v>
      </c>
      <c r="I13" s="5292"/>
    </row>
    <row r="14" spans="1:9" ht="11.9" customHeight="1">
      <c r="A14" s="5263"/>
      <c r="B14" s="5235">
        <f>B13+1</f>
        <v>101</v>
      </c>
      <c r="C14" s="5232"/>
      <c r="D14" s="5236" t="s">
        <v>3749</v>
      </c>
      <c r="E14" s="5293">
        <v>81602629</v>
      </c>
      <c r="F14" s="5238" t="s">
        <v>3643</v>
      </c>
      <c r="G14" s="5233">
        <f>G13+1</f>
        <v>101</v>
      </c>
      <c r="I14" s="5292"/>
    </row>
    <row r="15" spans="1:9" ht="11.9" customHeight="1">
      <c r="A15" s="5263"/>
      <c r="B15" s="5235">
        <f>B14+1</f>
        <v>102</v>
      </c>
      <c r="C15" s="5232"/>
      <c r="D15" s="5236" t="s">
        <v>3750</v>
      </c>
      <c r="E15" s="5294">
        <v>0</v>
      </c>
      <c r="F15" s="5238"/>
      <c r="G15" s="5233">
        <f>G14+1</f>
        <v>102</v>
      </c>
    </row>
    <row r="16" spans="1:9" ht="11.9" customHeight="1">
      <c r="A16" s="5263"/>
      <c r="B16" s="5235">
        <f>B15+1</f>
        <v>103</v>
      </c>
      <c r="C16" s="5232"/>
      <c r="D16" s="5236" t="s">
        <v>3751</v>
      </c>
      <c r="E16" s="5293">
        <v>959138</v>
      </c>
      <c r="F16" s="5295" t="s">
        <v>3643</v>
      </c>
      <c r="G16" s="5233">
        <f>G15+1</f>
        <v>103</v>
      </c>
    </row>
    <row r="17" spans="1:7" ht="11.9" customHeight="1">
      <c r="A17" s="5263"/>
      <c r="B17" s="5235">
        <f>B16+1</f>
        <v>104</v>
      </c>
      <c r="C17" s="5232"/>
      <c r="D17" s="5236" t="s">
        <v>3752</v>
      </c>
      <c r="E17" s="5293">
        <f>SUM(E10:E16)</f>
        <v>122137649</v>
      </c>
      <c r="F17" s="5295"/>
      <c r="G17" s="5233">
        <f>G16+1</f>
        <v>104</v>
      </c>
    </row>
    <row r="18" spans="1:7" ht="11.9" customHeight="1">
      <c r="A18" s="5263"/>
      <c r="B18" s="5240"/>
      <c r="C18" s="5241"/>
      <c r="D18" s="5242" t="s">
        <v>3753</v>
      </c>
      <c r="E18" s="5296"/>
      <c r="F18" s="5244"/>
      <c r="G18" s="5245"/>
    </row>
    <row r="19" spans="1:7" ht="11.9" customHeight="1">
      <c r="A19" s="5263"/>
      <c r="B19" s="5235">
        <f>B17+1</f>
        <v>105</v>
      </c>
      <c r="C19" s="5232"/>
      <c r="D19" s="5236" t="s">
        <v>3754</v>
      </c>
      <c r="E19" s="5297">
        <v>170194</v>
      </c>
      <c r="F19" s="5238" t="s">
        <v>3643</v>
      </c>
      <c r="G19" s="5233">
        <f>G17+1</f>
        <v>105</v>
      </c>
    </row>
    <row r="20" spans="1:7" ht="11.9" customHeight="1">
      <c r="A20" s="5263"/>
      <c r="B20" s="5235">
        <f>B19+1</f>
        <v>106</v>
      </c>
      <c r="C20" s="5232"/>
      <c r="D20" s="5236" t="s">
        <v>3755</v>
      </c>
      <c r="E20" s="5297">
        <v>3995</v>
      </c>
      <c r="F20" s="5295" t="s">
        <v>3643</v>
      </c>
      <c r="G20" s="5233">
        <f>G19+1</f>
        <v>106</v>
      </c>
    </row>
    <row r="21" spans="1:7" ht="11.9" customHeight="1">
      <c r="A21" s="5263"/>
      <c r="B21" s="5235">
        <f>B20+1</f>
        <v>107</v>
      </c>
      <c r="C21" s="5232"/>
      <c r="D21" s="5236" t="s">
        <v>3756</v>
      </c>
      <c r="E21" s="5297">
        <f>SUM(E19:E20)</f>
        <v>174189</v>
      </c>
      <c r="F21" s="5238" t="s">
        <v>3643</v>
      </c>
      <c r="G21" s="5233">
        <f>G20+1</f>
        <v>107</v>
      </c>
    </row>
    <row r="22" spans="1:7" ht="11.9" customHeight="1">
      <c r="A22" s="5263"/>
      <c r="B22" s="5240"/>
      <c r="C22" s="5241"/>
      <c r="D22" s="5242" t="s">
        <v>3757</v>
      </c>
      <c r="E22" s="5296"/>
      <c r="F22" s="5244"/>
      <c r="G22" s="5245"/>
    </row>
    <row r="23" spans="1:7" ht="11.9" customHeight="1">
      <c r="A23" s="5263"/>
      <c r="B23" s="5235">
        <f>B21+1</f>
        <v>108</v>
      </c>
      <c r="C23" s="5232"/>
      <c r="D23" s="5236" t="s">
        <v>3758</v>
      </c>
      <c r="E23" s="5297">
        <v>59435363</v>
      </c>
      <c r="F23" s="5238" t="s">
        <v>3643</v>
      </c>
      <c r="G23" s="5233">
        <f>G21+1</f>
        <v>108</v>
      </c>
    </row>
    <row r="24" spans="1:7" ht="11.9" customHeight="1">
      <c r="A24" s="5263"/>
      <c r="B24" s="5235">
        <f t="shared" ref="B24:B29" si="0">B23+1</f>
        <v>109</v>
      </c>
      <c r="C24" s="5232"/>
      <c r="D24" s="5236" t="s">
        <v>3759</v>
      </c>
      <c r="E24" s="5291">
        <v>0</v>
      </c>
      <c r="F24" s="5238" t="s">
        <v>3643</v>
      </c>
      <c r="G24" s="5233">
        <f t="shared" ref="G24:G29" si="1">G23+1</f>
        <v>109</v>
      </c>
    </row>
    <row r="25" spans="1:7" ht="11.9" customHeight="1">
      <c r="A25" s="5263"/>
      <c r="B25" s="5235">
        <f t="shared" si="0"/>
        <v>110</v>
      </c>
      <c r="C25" s="5232"/>
      <c r="D25" s="5236" t="s">
        <v>3760</v>
      </c>
      <c r="E25" s="5297">
        <f>SUM(E23:E24)</f>
        <v>59435363</v>
      </c>
      <c r="F25" s="5238" t="s">
        <v>3643</v>
      </c>
      <c r="G25" s="5233">
        <f t="shared" si="1"/>
        <v>110</v>
      </c>
    </row>
    <row r="26" spans="1:7" ht="11.9" customHeight="1">
      <c r="A26" s="5263"/>
      <c r="B26" s="5235">
        <f t="shared" si="0"/>
        <v>111</v>
      </c>
      <c r="C26" s="5232"/>
      <c r="D26" s="5236" t="s">
        <v>3761</v>
      </c>
      <c r="E26" s="5297">
        <v>486669</v>
      </c>
      <c r="F26" s="5295" t="s">
        <v>3643</v>
      </c>
      <c r="G26" s="5233">
        <f t="shared" si="1"/>
        <v>111</v>
      </c>
    </row>
    <row r="27" spans="1:7" ht="11.9" customHeight="1">
      <c r="A27" s="5263"/>
      <c r="B27" s="5235">
        <f t="shared" si="0"/>
        <v>112</v>
      </c>
      <c r="C27" s="5232"/>
      <c r="D27" s="5236" t="s">
        <v>3762</v>
      </c>
      <c r="E27" s="5291">
        <v>0</v>
      </c>
      <c r="F27" s="5238" t="s">
        <v>3643</v>
      </c>
      <c r="G27" s="5233">
        <f t="shared" si="1"/>
        <v>112</v>
      </c>
    </row>
    <row r="28" spans="1:7" ht="11.9" customHeight="1">
      <c r="A28" s="5263"/>
      <c r="B28" s="5235">
        <f t="shared" si="0"/>
        <v>113</v>
      </c>
      <c r="C28" s="5232"/>
      <c r="D28" s="5236" t="s">
        <v>3763</v>
      </c>
      <c r="E28" s="5297">
        <f>SUM(E26:E27)</f>
        <v>486669</v>
      </c>
      <c r="F28" s="5295" t="s">
        <v>3643</v>
      </c>
      <c r="G28" s="5233">
        <f t="shared" si="1"/>
        <v>113</v>
      </c>
    </row>
    <row r="29" spans="1:7" ht="11.9" customHeight="1">
      <c r="A29" s="5263"/>
      <c r="B29" s="5235">
        <f t="shared" si="0"/>
        <v>114</v>
      </c>
      <c r="C29" s="5232"/>
      <c r="D29" s="5236" t="s">
        <v>3764</v>
      </c>
      <c r="E29" s="5297">
        <f>E25+E28</f>
        <v>59922032</v>
      </c>
      <c r="F29" s="5295" t="s">
        <v>3643</v>
      </c>
      <c r="G29" s="5233">
        <f t="shared" si="1"/>
        <v>114</v>
      </c>
    </row>
    <row r="30" spans="1:7" ht="11.9" customHeight="1">
      <c r="A30" s="5263"/>
      <c r="B30" s="5240"/>
      <c r="C30" s="5241"/>
      <c r="D30" s="5242" t="s">
        <v>3765</v>
      </c>
      <c r="E30" s="5296"/>
      <c r="F30" s="5244"/>
      <c r="G30" s="5245"/>
    </row>
    <row r="31" spans="1:7" ht="11.9" customHeight="1">
      <c r="A31" s="5263"/>
      <c r="B31" s="5235">
        <f>B29+1</f>
        <v>115</v>
      </c>
      <c r="C31" s="5232"/>
      <c r="D31" s="5236" t="s">
        <v>3766</v>
      </c>
      <c r="E31" s="5297">
        <v>797057</v>
      </c>
      <c r="F31" s="5238" t="s">
        <v>3643</v>
      </c>
      <c r="G31" s="5233">
        <f>G29+1</f>
        <v>115</v>
      </c>
    </row>
    <row r="32" spans="1:7" ht="11.9" customHeight="1">
      <c r="A32" s="5263"/>
      <c r="B32" s="5235">
        <f>B31+1</f>
        <v>116</v>
      </c>
      <c r="C32" s="5232"/>
      <c r="D32" s="5236" t="s">
        <v>3767</v>
      </c>
      <c r="E32" s="5297">
        <v>262719</v>
      </c>
      <c r="F32" s="5238" t="s">
        <v>3643</v>
      </c>
      <c r="G32" s="5233">
        <f>G31+1</f>
        <v>116</v>
      </c>
    </row>
    <row r="33" spans="1:9" ht="11.9" customHeight="1">
      <c r="A33" s="5263"/>
      <c r="B33" s="5235">
        <f>B32+1</f>
        <v>117</v>
      </c>
      <c r="C33" s="5232"/>
      <c r="D33" s="5236" t="s">
        <v>3768</v>
      </c>
      <c r="E33" s="5297">
        <v>429551</v>
      </c>
      <c r="F33" s="5238" t="s">
        <v>3643</v>
      </c>
      <c r="G33" s="5233">
        <f>G32+1</f>
        <v>117</v>
      </c>
    </row>
    <row r="34" spans="1:9" ht="11.9" customHeight="1">
      <c r="A34" s="5263"/>
      <c r="B34" s="5240"/>
      <c r="C34" s="5241"/>
      <c r="D34" s="5242" t="s">
        <v>3769</v>
      </c>
      <c r="E34" s="5296"/>
      <c r="F34" s="5244"/>
      <c r="G34" s="5245"/>
    </row>
    <row r="35" spans="1:9" ht="11.9" customHeight="1">
      <c r="A35" s="5263"/>
      <c r="B35" s="5235">
        <f>B33+1</f>
        <v>118</v>
      </c>
      <c r="C35" s="5232"/>
      <c r="D35" s="5236" t="s">
        <v>3770</v>
      </c>
      <c r="E35" s="5297">
        <v>10920</v>
      </c>
      <c r="F35" s="5238" t="s">
        <v>3643</v>
      </c>
      <c r="G35" s="5233">
        <f>G33+1</f>
        <v>118</v>
      </c>
    </row>
    <row r="36" spans="1:9" ht="11.9" customHeight="1">
      <c r="A36" s="5263"/>
      <c r="B36" s="5235">
        <f>B35+1</f>
        <v>119</v>
      </c>
      <c r="C36" s="5232"/>
      <c r="D36" s="5236" t="s">
        <v>3771</v>
      </c>
      <c r="E36" s="5291">
        <v>0</v>
      </c>
      <c r="F36" s="5238" t="s">
        <v>3643</v>
      </c>
      <c r="G36" s="5233">
        <f>G35+1</f>
        <v>119</v>
      </c>
    </row>
    <row r="37" spans="1:9" ht="11.9" customHeight="1">
      <c r="A37" s="5263"/>
      <c r="B37" s="5240"/>
      <c r="C37" s="5241"/>
      <c r="D37" s="5242" t="s">
        <v>3772</v>
      </c>
      <c r="E37" s="5296"/>
      <c r="F37" s="5244"/>
      <c r="G37" s="5245"/>
    </row>
    <row r="38" spans="1:9" ht="11.9" customHeight="1">
      <c r="A38" s="5263"/>
      <c r="B38" s="5235">
        <f>B36+1</f>
        <v>120</v>
      </c>
      <c r="C38" s="5232"/>
      <c r="D38" s="5236" t="s">
        <v>3773</v>
      </c>
      <c r="E38" s="5297">
        <v>1040681</v>
      </c>
      <c r="F38" s="5295" t="s">
        <v>3643</v>
      </c>
      <c r="G38" s="5233">
        <f>G36+1</f>
        <v>120</v>
      </c>
      <c r="I38" s="5253"/>
    </row>
    <row r="39" spans="1:9" ht="11.9" customHeight="1">
      <c r="A39" s="5263"/>
      <c r="B39" s="5235">
        <f>B38+1</f>
        <v>121</v>
      </c>
      <c r="C39" s="5232"/>
      <c r="D39" s="5236" t="s">
        <v>3774</v>
      </c>
      <c r="E39" s="5297">
        <v>2281260</v>
      </c>
      <c r="F39" s="5295" t="s">
        <v>3643</v>
      </c>
      <c r="G39" s="5233">
        <f>G38+1</f>
        <v>121</v>
      </c>
      <c r="I39" s="5253"/>
    </row>
    <row r="40" spans="1:9" ht="11.9" customHeight="1">
      <c r="A40" s="5263"/>
      <c r="B40" s="5235">
        <f>B39+1</f>
        <v>122</v>
      </c>
      <c r="C40" s="5230"/>
      <c r="D40" s="5236" t="s">
        <v>3775</v>
      </c>
      <c r="E40" s="5297">
        <v>2749030</v>
      </c>
      <c r="F40" s="5295" t="s">
        <v>3643</v>
      </c>
      <c r="G40" s="5233">
        <f>G39+1</f>
        <v>122</v>
      </c>
    </row>
    <row r="41" spans="1:9" ht="11.9" customHeight="1">
      <c r="A41" s="5263"/>
      <c r="B41" s="5235">
        <f>B40+1</f>
        <v>123</v>
      </c>
      <c r="C41" s="5230"/>
      <c r="D41" s="5236" t="s">
        <v>3776</v>
      </c>
      <c r="E41" s="5297">
        <v>898149</v>
      </c>
      <c r="F41" s="5238" t="s">
        <v>3643</v>
      </c>
      <c r="G41" s="5233">
        <f>G40+1</f>
        <v>123</v>
      </c>
    </row>
    <row r="42" spans="1:9" ht="11.9" customHeight="1">
      <c r="A42" s="5263"/>
      <c r="B42" s="5235">
        <f>B41+1</f>
        <v>124</v>
      </c>
      <c r="C42" s="5230"/>
      <c r="D42" s="5236" t="s">
        <v>3777</v>
      </c>
      <c r="E42" s="5298">
        <v>0</v>
      </c>
      <c r="F42" s="5238" t="s">
        <v>3643</v>
      </c>
      <c r="G42" s="5233">
        <f>G41+1</f>
        <v>124</v>
      </c>
    </row>
    <row r="43" spans="1:9" ht="11.9" customHeight="1">
      <c r="A43" s="5263"/>
      <c r="B43" s="5235">
        <f>B42+1</f>
        <v>125</v>
      </c>
      <c r="C43" s="5230"/>
      <c r="D43" s="5236" t="s">
        <v>3778</v>
      </c>
      <c r="E43" s="5298">
        <v>60988</v>
      </c>
      <c r="F43" s="5238" t="s">
        <v>3643</v>
      </c>
      <c r="G43" s="5233">
        <f>G42+1</f>
        <v>125</v>
      </c>
    </row>
    <row r="44" spans="1:9" ht="11.9" customHeight="1">
      <c r="A44" s="5263"/>
      <c r="B44" s="5240"/>
      <c r="C44" s="5271"/>
      <c r="D44" s="5242" t="s">
        <v>3779</v>
      </c>
      <c r="E44" s="5296"/>
      <c r="F44" s="5244"/>
      <c r="G44" s="5245"/>
    </row>
    <row r="45" spans="1:9" ht="11.9" customHeight="1">
      <c r="A45" s="5263"/>
      <c r="B45" s="5235">
        <f>B43+1</f>
        <v>126</v>
      </c>
      <c r="C45" s="5230"/>
      <c r="D45" s="5236" t="s">
        <v>3780</v>
      </c>
      <c r="E45" s="5291">
        <v>18114</v>
      </c>
      <c r="F45" s="5238" t="s">
        <v>3643</v>
      </c>
      <c r="G45" s="5233">
        <f>G43+1</f>
        <v>126</v>
      </c>
    </row>
    <row r="46" spans="1:9" ht="11.9" customHeight="1">
      <c r="A46" s="5263"/>
      <c r="B46" s="5235">
        <f>B45+1</f>
        <v>127</v>
      </c>
      <c r="C46" s="5230"/>
      <c r="D46" s="5236" t="s">
        <v>3781</v>
      </c>
      <c r="E46" s="5298">
        <v>32577202</v>
      </c>
      <c r="F46" s="5238" t="s">
        <v>3643</v>
      </c>
      <c r="G46" s="5233">
        <f>G45+1</f>
        <v>127</v>
      </c>
    </row>
    <row r="47" spans="1:9" ht="11.9" customHeight="1">
      <c r="A47" s="5263"/>
      <c r="B47" s="5235">
        <f>B46+1</f>
        <v>128</v>
      </c>
      <c r="C47" s="5230"/>
      <c r="D47" s="5236" t="s">
        <v>3782</v>
      </c>
      <c r="E47" s="5291">
        <v>771570</v>
      </c>
      <c r="F47" s="5238" t="s">
        <v>3643</v>
      </c>
      <c r="G47" s="5233">
        <f>G46+1</f>
        <v>128</v>
      </c>
    </row>
    <row r="48" spans="1:9" ht="11.9" customHeight="1">
      <c r="A48" s="5263"/>
      <c r="B48" s="5235">
        <f>B47+1</f>
        <v>129</v>
      </c>
      <c r="C48" s="5230"/>
      <c r="D48" s="5236" t="s">
        <v>3783</v>
      </c>
      <c r="E48" s="5298">
        <f>SUM(E45:E47)</f>
        <v>33366886</v>
      </c>
      <c r="F48" s="5238" t="s">
        <v>3643</v>
      </c>
      <c r="G48" s="5233">
        <f>G47+1</f>
        <v>129</v>
      </c>
    </row>
    <row r="49" spans="1:7" ht="11.9" customHeight="1">
      <c r="A49" s="5263"/>
      <c r="B49" s="5240"/>
      <c r="C49" s="5271"/>
      <c r="D49" s="5242" t="s">
        <v>3784</v>
      </c>
      <c r="E49" s="5296"/>
      <c r="F49" s="5244"/>
      <c r="G49" s="5245"/>
    </row>
    <row r="50" spans="1:7" ht="11.9" customHeight="1">
      <c r="A50" s="5263"/>
      <c r="B50" s="5235">
        <f>B48+1</f>
        <v>130</v>
      </c>
      <c r="C50" s="5230"/>
      <c r="D50" s="5236" t="s">
        <v>3785</v>
      </c>
      <c r="E50" s="5297">
        <v>4929</v>
      </c>
      <c r="F50" s="5238" t="s">
        <v>3643</v>
      </c>
      <c r="G50" s="5233">
        <f>G48+1</f>
        <v>130</v>
      </c>
    </row>
    <row r="51" spans="1:7" ht="11.9" customHeight="1">
      <c r="A51" s="5263"/>
      <c r="B51" s="5235">
        <f>B50+1</f>
        <v>131</v>
      </c>
      <c r="C51" s="5230"/>
      <c r="D51" s="5236" t="s">
        <v>3786</v>
      </c>
      <c r="E51" s="5291">
        <v>0</v>
      </c>
      <c r="F51" s="5238" t="s">
        <v>3643</v>
      </c>
      <c r="G51" s="5233">
        <f>G50+1</f>
        <v>131</v>
      </c>
    </row>
    <row r="52" spans="1:7" ht="11.9" customHeight="1">
      <c r="A52" s="5263"/>
      <c r="B52" s="5235">
        <f>B51+1</f>
        <v>132</v>
      </c>
      <c r="C52" s="5230"/>
      <c r="D52" s="5236" t="s">
        <v>3787</v>
      </c>
      <c r="E52" s="5291">
        <v>0</v>
      </c>
      <c r="F52" s="5238" t="s">
        <v>3643</v>
      </c>
      <c r="G52" s="5233">
        <f>G51+1</f>
        <v>132</v>
      </c>
    </row>
    <row r="53" spans="1:7" ht="11.9" customHeight="1">
      <c r="A53" s="5263"/>
      <c r="B53" s="5235">
        <f>B52+1</f>
        <v>133</v>
      </c>
      <c r="C53" s="5230"/>
      <c r="D53" s="5236" t="s">
        <v>3788</v>
      </c>
      <c r="E53" s="5297">
        <f>SUM(E50:E52)</f>
        <v>4929</v>
      </c>
      <c r="F53" s="5238" t="s">
        <v>3643</v>
      </c>
      <c r="G53" s="5233">
        <f>G52+1</f>
        <v>133</v>
      </c>
    </row>
    <row r="54" spans="1:7" ht="11.9" customHeight="1">
      <c r="A54" s="5263"/>
      <c r="B54" s="5235">
        <f>B53+1</f>
        <v>134</v>
      </c>
      <c r="C54" s="5230"/>
      <c r="D54" s="5236" t="s">
        <v>3789</v>
      </c>
      <c r="E54" s="5299">
        <v>4.5199999999999996</v>
      </c>
      <c r="F54" s="5238" t="s">
        <v>3643</v>
      </c>
      <c r="G54" s="5233">
        <f>G53+1</f>
        <v>134</v>
      </c>
    </row>
    <row r="55" spans="1:7" ht="11.5" customHeight="1">
      <c r="A55" s="5263"/>
      <c r="B55" s="5226"/>
      <c r="C55" s="5251"/>
      <c r="D55" s="5251"/>
      <c r="E55" s="5255"/>
      <c r="F55" s="5251"/>
      <c r="G55" s="5228"/>
    </row>
    <row r="56" spans="1:7" ht="11.5" customHeight="1">
      <c r="A56" s="5263"/>
      <c r="B56" s="5226"/>
      <c r="C56" s="5251"/>
      <c r="D56" s="5251"/>
      <c r="E56" s="5255"/>
      <c r="F56" s="5251"/>
      <c r="G56" s="5228"/>
    </row>
    <row r="57" spans="1:7" ht="11.5" customHeight="1">
      <c r="A57" s="5263"/>
      <c r="B57" s="5226"/>
      <c r="C57" s="5251"/>
      <c r="D57" s="5251"/>
      <c r="E57" s="5255"/>
      <c r="F57" s="5251"/>
      <c r="G57" s="5228"/>
    </row>
    <row r="58" spans="1:7" ht="11.5" customHeight="1">
      <c r="A58" s="5263"/>
      <c r="B58" s="5226"/>
      <c r="C58" s="5251"/>
      <c r="D58" s="5251"/>
      <c r="E58" s="5255"/>
      <c r="F58" s="5251"/>
      <c r="G58" s="5228"/>
    </row>
    <row r="59" spans="1:7" ht="11.5" customHeight="1">
      <c r="A59" s="5263"/>
      <c r="B59" s="5226"/>
      <c r="C59" s="5251"/>
      <c r="D59" s="5251"/>
      <c r="E59" s="5255"/>
      <c r="F59" s="5251"/>
      <c r="G59" s="5228"/>
    </row>
    <row r="60" spans="1:7" ht="11.5" customHeight="1">
      <c r="A60" s="5263"/>
      <c r="B60" s="5226"/>
      <c r="C60" s="5251"/>
      <c r="D60" s="5251"/>
      <c r="E60" s="5255"/>
      <c r="F60" s="5251"/>
      <c r="G60" s="5228"/>
    </row>
    <row r="61" spans="1:7" ht="11.5" customHeight="1">
      <c r="A61" s="5263"/>
      <c r="B61" s="5226"/>
      <c r="C61" s="5251"/>
      <c r="D61" s="5251"/>
      <c r="E61" s="5255"/>
      <c r="F61" s="5251"/>
      <c r="G61" s="5228"/>
    </row>
    <row r="62" spans="1:7" ht="11.5" customHeight="1">
      <c r="A62" s="5263"/>
      <c r="B62" s="5226"/>
      <c r="C62" s="5251"/>
      <c r="D62" s="5251"/>
      <c r="E62" s="5255"/>
      <c r="F62" s="5251"/>
      <c r="G62" s="5228"/>
    </row>
    <row r="63" spans="1:7" ht="11.5" customHeight="1">
      <c r="A63" s="5263"/>
      <c r="B63" s="5226"/>
      <c r="C63" s="5224"/>
      <c r="D63" s="5258"/>
      <c r="E63" s="5259"/>
      <c r="F63" s="5260"/>
      <c r="G63" s="5228"/>
    </row>
    <row r="64" spans="1:7" ht="11.5" customHeight="1">
      <c r="A64" s="5263"/>
      <c r="B64" s="5229"/>
      <c r="C64" s="5236"/>
      <c r="D64" s="5236"/>
      <c r="E64" s="5261"/>
      <c r="F64" s="5236"/>
      <c r="G64" s="5234"/>
    </row>
    <row r="65" spans="1:7" s="5301" customFormat="1" ht="11.5" customHeight="1">
      <c r="A65" s="5300"/>
      <c r="B65" s="5209" t="s">
        <v>195</v>
      </c>
      <c r="C65" s="5208"/>
      <c r="D65" s="5208"/>
      <c r="E65" s="5262"/>
      <c r="F65" s="5208"/>
      <c r="G65" s="5208"/>
    </row>
    <row r="66" spans="1:7">
      <c r="E66" s="5287"/>
    </row>
    <row r="67" spans="1:7">
      <c r="E67" s="5287"/>
    </row>
    <row r="68" spans="1:7">
      <c r="E68" s="5287"/>
    </row>
    <row r="69" spans="1:7">
      <c r="E69" s="5287"/>
    </row>
    <row r="70" spans="1:7">
      <c r="E70" s="5287"/>
    </row>
    <row r="71" spans="1:7">
      <c r="E71" s="5287"/>
    </row>
    <row r="72" spans="1:7">
      <c r="E72" s="5287"/>
    </row>
    <row r="73" spans="1:7">
      <c r="E73" s="5287"/>
    </row>
    <row r="74" spans="1:7">
      <c r="E74" s="5287"/>
    </row>
    <row r="75" spans="1:7">
      <c r="E75" s="5287"/>
    </row>
    <row r="76" spans="1:7">
      <c r="E76" s="5287"/>
    </row>
    <row r="77" spans="1:7">
      <c r="E77" s="5287"/>
    </row>
  </sheetData>
  <printOptions horizontalCentered="1"/>
  <pageMargins left="0.4" right="0.4" top="0.5" bottom="0.1" header="0" footer="0"/>
  <pageSetup scale="96" orientation="portrait" r:id="rId1"/>
  <headerFooter alignWithMargins="0"/>
  <drawing r:id="rId2"/>
</worksheet>
</file>

<file path=xl/worksheets/sheet104.xml><?xml version="1.0" encoding="utf-8"?>
<worksheet xmlns="http://schemas.openxmlformats.org/spreadsheetml/2006/main" xmlns:r="http://schemas.openxmlformats.org/officeDocument/2006/relationships">
  <sheetPr transitionEvaluation="1">
    <tabColor rgb="FF92D050"/>
    <pageSetUpPr fitToPage="1"/>
  </sheetPr>
  <dimension ref="A1:N73"/>
  <sheetViews>
    <sheetView showGridLines="0" zoomScaleNormal="100" workbookViewId="0">
      <selection activeCell="B25" activeCellId="1" sqref="A1 B25"/>
    </sheetView>
  </sheetViews>
  <sheetFormatPr defaultRowHeight="10.5"/>
  <cols>
    <col min="1" max="1" width="9.81640625" style="5303" customWidth="1"/>
    <col min="2" max="2" width="67.6328125" style="5303" customWidth="1"/>
    <col min="3" max="3" width="9.6328125" style="5303" customWidth="1"/>
    <col min="4" max="14" width="7.6328125" style="5303" hidden="1" customWidth="1"/>
    <col min="15" max="16" width="8.7265625" style="5303"/>
    <col min="17" max="17" width="2.54296875" style="5303" customWidth="1"/>
    <col min="18" max="16384" width="8.7265625" style="5303"/>
  </cols>
  <sheetData>
    <row r="1" spans="1:11" ht="11.5">
      <c r="A1" s="5302">
        <v>98</v>
      </c>
      <c r="C1" s="5304" t="s">
        <v>3790</v>
      </c>
      <c r="G1" s="5305"/>
      <c r="J1" s="5305"/>
      <c r="K1" s="5305"/>
    </row>
    <row r="2" spans="1:11" ht="46.5" customHeight="1">
      <c r="A2" s="5306"/>
      <c r="B2" s="5307"/>
      <c r="C2" s="5308"/>
    </row>
    <row r="3" spans="1:11">
      <c r="A3" s="5309"/>
      <c r="B3" s="5310"/>
      <c r="C3" s="5311"/>
    </row>
    <row r="4" spans="1:11">
      <c r="A4" s="5309"/>
      <c r="B4" s="5310"/>
      <c r="C4" s="5311"/>
    </row>
    <row r="5" spans="1:11">
      <c r="A5" s="5309"/>
      <c r="B5" s="5310"/>
      <c r="C5" s="5311"/>
    </row>
    <row r="6" spans="1:11" ht="20.5">
      <c r="A6" s="5309"/>
      <c r="B6" s="5312" t="s">
        <v>1706</v>
      </c>
      <c r="C6" s="5311"/>
    </row>
    <row r="7" spans="1:11">
      <c r="A7" s="5309"/>
      <c r="B7" s="5313"/>
      <c r="C7" s="5311"/>
    </row>
    <row r="8" spans="1:11" ht="15">
      <c r="A8" s="5309" t="s">
        <v>3791</v>
      </c>
      <c r="B8" s="5314" t="s">
        <v>3792</v>
      </c>
      <c r="C8" s="5311"/>
    </row>
    <row r="9" spans="1:11">
      <c r="A9" s="5309" t="s">
        <v>3791</v>
      </c>
      <c r="B9" s="5310"/>
      <c r="C9" s="5311"/>
    </row>
    <row r="10" spans="1:11">
      <c r="A10" s="5309" t="s">
        <v>3791</v>
      </c>
      <c r="B10" s="5310"/>
      <c r="C10" s="5311"/>
    </row>
    <row r="11" spans="1:11">
      <c r="A11" s="5309" t="s">
        <v>3791</v>
      </c>
      <c r="B11" s="5310"/>
      <c r="C11" s="5311"/>
    </row>
    <row r="12" spans="1:11">
      <c r="A12" s="5309" t="s">
        <v>3791</v>
      </c>
      <c r="B12" s="5310"/>
      <c r="C12" s="5311"/>
    </row>
    <row r="13" spans="1:11">
      <c r="A13" s="5309" t="s">
        <v>3791</v>
      </c>
      <c r="B13" s="5310"/>
      <c r="C13" s="5311"/>
    </row>
    <row r="14" spans="1:11">
      <c r="A14" s="5309" t="s">
        <v>3791</v>
      </c>
      <c r="B14" s="5310"/>
      <c r="C14" s="5311"/>
    </row>
    <row r="15" spans="1:11">
      <c r="A15" s="5309" t="s">
        <v>3791</v>
      </c>
      <c r="B15" s="5310"/>
      <c r="C15" s="5311"/>
    </row>
    <row r="16" spans="1:11">
      <c r="A16" s="5309" t="s">
        <v>3791</v>
      </c>
      <c r="B16" s="5310"/>
      <c r="C16" s="5311"/>
    </row>
    <row r="17" spans="1:3">
      <c r="A17" s="5309" t="s">
        <v>3791</v>
      </c>
      <c r="B17" s="5310"/>
      <c r="C17" s="5311"/>
    </row>
    <row r="18" spans="1:3">
      <c r="A18" s="5309" t="s">
        <v>3791</v>
      </c>
      <c r="B18" s="5310"/>
      <c r="C18" s="5311"/>
    </row>
    <row r="19" spans="1:3" ht="18">
      <c r="A19" s="5309"/>
      <c r="B19" s="5315" t="s">
        <v>210</v>
      </c>
      <c r="C19" s="5311"/>
    </row>
    <row r="20" spans="1:3">
      <c r="A20" s="5309"/>
      <c r="B20" s="5313" t="s">
        <v>3791</v>
      </c>
      <c r="C20" s="5311"/>
    </row>
    <row r="21" spans="1:3" ht="18">
      <c r="A21" s="5309"/>
      <c r="B21" s="5315" t="s">
        <v>211</v>
      </c>
      <c r="C21" s="5311"/>
    </row>
    <row r="22" spans="1:3">
      <c r="A22" s="5309"/>
      <c r="B22" s="5313" t="s">
        <v>3791</v>
      </c>
      <c r="C22" s="5311"/>
    </row>
    <row r="23" spans="1:3" ht="18">
      <c r="A23" s="5309"/>
      <c r="B23" s="5315" t="s">
        <v>3793</v>
      </c>
      <c r="C23" s="5311"/>
    </row>
    <row r="24" spans="1:3">
      <c r="A24" s="5309"/>
      <c r="B24" s="5313" t="s">
        <v>3791</v>
      </c>
      <c r="C24" s="5311"/>
    </row>
    <row r="25" spans="1:3" ht="18">
      <c r="A25" s="5309"/>
      <c r="B25" s="5315" t="s">
        <v>3794</v>
      </c>
      <c r="C25" s="5311"/>
    </row>
    <row r="26" spans="1:3">
      <c r="A26" s="5309" t="s">
        <v>3791</v>
      </c>
      <c r="B26" s="5310"/>
      <c r="C26" s="5311"/>
    </row>
    <row r="27" spans="1:3">
      <c r="A27" s="5309" t="s">
        <v>3791</v>
      </c>
      <c r="B27" s="5310"/>
      <c r="C27" s="5311"/>
    </row>
    <row r="28" spans="1:3">
      <c r="A28" s="5309" t="s">
        <v>3791</v>
      </c>
      <c r="B28" s="5310"/>
      <c r="C28" s="5311"/>
    </row>
    <row r="29" spans="1:3">
      <c r="A29" s="5309" t="s">
        <v>3791</v>
      </c>
      <c r="B29" s="5310"/>
      <c r="C29" s="5311"/>
    </row>
    <row r="30" spans="1:3">
      <c r="A30" s="5309"/>
      <c r="B30" s="5310"/>
      <c r="C30" s="5311"/>
    </row>
    <row r="31" spans="1:3">
      <c r="A31" s="5309"/>
      <c r="B31" s="5310"/>
      <c r="C31" s="5311"/>
    </row>
    <row r="32" spans="1:3">
      <c r="A32" s="5309"/>
      <c r="B32" s="5310"/>
      <c r="C32" s="5311"/>
    </row>
    <row r="33" spans="1:3">
      <c r="A33" s="5309"/>
      <c r="B33" s="5310"/>
      <c r="C33" s="5311"/>
    </row>
    <row r="34" spans="1:3">
      <c r="A34" s="5309"/>
      <c r="B34" s="5310"/>
      <c r="C34" s="5311"/>
    </row>
    <row r="35" spans="1:3">
      <c r="A35" s="5309"/>
      <c r="B35" s="5310"/>
      <c r="C35" s="5311"/>
    </row>
    <row r="36" spans="1:3">
      <c r="A36" s="5309"/>
      <c r="B36" s="5310"/>
      <c r="C36" s="5311"/>
    </row>
    <row r="37" spans="1:3">
      <c r="A37" s="5309"/>
      <c r="B37" s="5310"/>
      <c r="C37" s="5311"/>
    </row>
    <row r="38" spans="1:3">
      <c r="A38" s="5309"/>
      <c r="B38" s="5310"/>
      <c r="C38" s="5311"/>
    </row>
    <row r="39" spans="1:3">
      <c r="A39" s="5309"/>
      <c r="B39" s="5310"/>
      <c r="C39" s="5311"/>
    </row>
    <row r="40" spans="1:3">
      <c r="A40" s="5309"/>
      <c r="B40" s="5310"/>
      <c r="C40" s="5311"/>
    </row>
    <row r="41" spans="1:3">
      <c r="A41" s="5309"/>
      <c r="B41" s="5310"/>
      <c r="C41" s="5311"/>
    </row>
    <row r="42" spans="1:3">
      <c r="A42" s="5309"/>
      <c r="B42" s="5310"/>
      <c r="C42" s="5311"/>
    </row>
    <row r="43" spans="1:3">
      <c r="A43" s="5309"/>
      <c r="B43" s="5310"/>
      <c r="C43" s="5311"/>
    </row>
    <row r="44" spans="1:3">
      <c r="A44" s="5309"/>
      <c r="B44" s="5310"/>
      <c r="C44" s="5311"/>
    </row>
    <row r="45" spans="1:3">
      <c r="A45" s="5309"/>
      <c r="B45" s="5310"/>
      <c r="C45" s="5311"/>
    </row>
    <row r="46" spans="1:3">
      <c r="A46" s="5309"/>
      <c r="B46" s="5310"/>
      <c r="C46" s="5311"/>
    </row>
    <row r="47" spans="1:3">
      <c r="A47" s="5309"/>
      <c r="B47" s="5310"/>
      <c r="C47" s="5311"/>
    </row>
    <row r="48" spans="1:3">
      <c r="A48" s="5309"/>
      <c r="B48" s="5310"/>
      <c r="C48" s="5311"/>
    </row>
    <row r="49" spans="1:3">
      <c r="A49" s="5309"/>
      <c r="B49" s="5310"/>
      <c r="C49" s="5311"/>
    </row>
    <row r="50" spans="1:3">
      <c r="A50" s="5309"/>
      <c r="B50" s="5310"/>
      <c r="C50" s="5311"/>
    </row>
    <row r="51" spans="1:3">
      <c r="A51" s="5309"/>
      <c r="B51" s="5310"/>
      <c r="C51" s="5311"/>
    </row>
    <row r="52" spans="1:3">
      <c r="A52" s="5309"/>
      <c r="B52" s="5310"/>
      <c r="C52" s="5311"/>
    </row>
    <row r="53" spans="1:3">
      <c r="A53" s="5309"/>
      <c r="B53" s="5310"/>
      <c r="C53" s="5311"/>
    </row>
    <row r="54" spans="1:3">
      <c r="A54" s="5309"/>
      <c r="B54" s="5310"/>
      <c r="C54" s="5311"/>
    </row>
    <row r="55" spans="1:3">
      <c r="A55" s="5309"/>
      <c r="B55" s="5310"/>
      <c r="C55" s="5311"/>
    </row>
    <row r="56" spans="1:3">
      <c r="A56" s="5309"/>
      <c r="B56" s="5310"/>
      <c r="C56" s="5311"/>
    </row>
    <row r="57" spans="1:3">
      <c r="A57" s="5316"/>
      <c r="B57" s="5317"/>
      <c r="C57" s="5318"/>
    </row>
    <row r="58" spans="1:3" ht="11.5">
      <c r="C58" s="5304" t="s">
        <v>3795</v>
      </c>
    </row>
    <row r="73" spans="7:11">
      <c r="G73" s="5303">
        <v>38</v>
      </c>
      <c r="J73" s="5305">
        <v>117</v>
      </c>
      <c r="K73" s="5305">
        <v>118</v>
      </c>
    </row>
  </sheetData>
  <printOptions horizontalCentered="1"/>
  <pageMargins left="0.5" right="0.5" top="0.75" bottom="0.75" header="0" footer="0"/>
  <pageSetup scale="96" orientation="portrait" horizontalDpi="2400" verticalDpi="2400" r:id="rId1"/>
  <headerFooter alignWithMargins="0"/>
</worksheet>
</file>

<file path=xl/worksheets/sheet105.xml><?xml version="1.0" encoding="utf-8"?>
<worksheet xmlns="http://schemas.openxmlformats.org/spreadsheetml/2006/main" xmlns:r="http://schemas.openxmlformats.org/officeDocument/2006/relationships">
  <sheetPr>
    <tabColor rgb="FF92D050"/>
  </sheetPr>
  <dimension ref="A15:C15"/>
  <sheetViews>
    <sheetView showGridLines="0" topLeftCell="A13" workbookViewId="0">
      <selection activeCell="B25" activeCellId="1" sqref="A1 B25"/>
    </sheetView>
  </sheetViews>
  <sheetFormatPr defaultColWidth="7.1796875" defaultRowHeight="15.5"/>
  <cols>
    <col min="1" max="1" width="40.453125" style="5319" customWidth="1"/>
    <col min="2" max="3" width="7.1796875" style="5319" hidden="1" customWidth="1"/>
    <col min="4" max="16384" width="7.1796875" style="5319"/>
  </cols>
  <sheetData>
    <row r="15" spans="1:1">
      <c r="A15" s="5319" t="s">
        <v>979</v>
      </c>
    </row>
  </sheetData>
  <pageMargins left="2.75" right="0" top="2.5" bottom="0" header="0.3" footer="0.3"/>
  <pageSetup orientation="portrait" r:id="rId1"/>
</worksheet>
</file>

<file path=xl/worksheets/sheet106.xml><?xml version="1.0" encoding="utf-8"?>
<worksheet xmlns="http://schemas.openxmlformats.org/spreadsheetml/2006/main" xmlns:r="http://schemas.openxmlformats.org/officeDocument/2006/relationships">
  <sheetPr>
    <tabColor rgb="FF92D050"/>
    <pageSetUpPr fitToPage="1"/>
  </sheetPr>
  <dimension ref="A1:H56"/>
  <sheetViews>
    <sheetView showGridLines="0" workbookViewId="0"/>
  </sheetViews>
  <sheetFormatPr defaultColWidth="10.1796875" defaultRowHeight="13"/>
  <cols>
    <col min="1" max="1" width="3.81640625" style="1102" customWidth="1"/>
    <col min="2" max="2" width="4.6328125" style="1102" customWidth="1"/>
    <col min="3" max="3" width="36" style="1102" customWidth="1"/>
    <col min="4" max="6" width="14.81640625" style="1149" customWidth="1"/>
    <col min="7" max="7" width="3.90625" style="1102" customWidth="1"/>
    <col min="8" max="256" width="10.1796875" style="1102"/>
    <col min="257" max="257" width="3.81640625" style="1102" customWidth="1"/>
    <col min="258" max="258" width="4.6328125" style="1102" customWidth="1"/>
    <col min="259" max="259" width="36" style="1102" customWidth="1"/>
    <col min="260" max="262" width="14.81640625" style="1102" customWidth="1"/>
    <col min="263" max="263" width="3.90625" style="1102" customWidth="1"/>
    <col min="264" max="512" width="10.1796875" style="1102"/>
    <col min="513" max="513" width="3.81640625" style="1102" customWidth="1"/>
    <col min="514" max="514" width="4.6328125" style="1102" customWidth="1"/>
    <col min="515" max="515" width="36" style="1102" customWidth="1"/>
    <col min="516" max="518" width="14.81640625" style="1102" customWidth="1"/>
    <col min="519" max="519" width="3.90625" style="1102" customWidth="1"/>
    <col min="520" max="768" width="10.1796875" style="1102"/>
    <col min="769" max="769" width="3.81640625" style="1102" customWidth="1"/>
    <col min="770" max="770" width="4.6328125" style="1102" customWidth="1"/>
    <col min="771" max="771" width="36" style="1102" customWidth="1"/>
    <col min="772" max="774" width="14.81640625" style="1102" customWidth="1"/>
    <col min="775" max="775" width="3.90625" style="1102" customWidth="1"/>
    <col min="776" max="1024" width="10.1796875" style="1102"/>
    <col min="1025" max="1025" width="3.81640625" style="1102" customWidth="1"/>
    <col min="1026" max="1026" width="4.6328125" style="1102" customWidth="1"/>
    <col min="1027" max="1027" width="36" style="1102" customWidth="1"/>
    <col min="1028" max="1030" width="14.81640625" style="1102" customWidth="1"/>
    <col min="1031" max="1031" width="3.90625" style="1102" customWidth="1"/>
    <col min="1032" max="1280" width="10.1796875" style="1102"/>
    <col min="1281" max="1281" width="3.81640625" style="1102" customWidth="1"/>
    <col min="1282" max="1282" width="4.6328125" style="1102" customWidth="1"/>
    <col min="1283" max="1283" width="36" style="1102" customWidth="1"/>
    <col min="1284" max="1286" width="14.81640625" style="1102" customWidth="1"/>
    <col min="1287" max="1287" width="3.90625" style="1102" customWidth="1"/>
    <col min="1288" max="1536" width="10.1796875" style="1102"/>
    <col min="1537" max="1537" width="3.81640625" style="1102" customWidth="1"/>
    <col min="1538" max="1538" width="4.6328125" style="1102" customWidth="1"/>
    <col min="1539" max="1539" width="36" style="1102" customWidth="1"/>
    <col min="1540" max="1542" width="14.81640625" style="1102" customWidth="1"/>
    <col min="1543" max="1543" width="3.90625" style="1102" customWidth="1"/>
    <col min="1544" max="1792" width="10.1796875" style="1102"/>
    <col min="1793" max="1793" width="3.81640625" style="1102" customWidth="1"/>
    <col min="1794" max="1794" width="4.6328125" style="1102" customWidth="1"/>
    <col min="1795" max="1795" width="36" style="1102" customWidth="1"/>
    <col min="1796" max="1798" width="14.81640625" style="1102" customWidth="1"/>
    <col min="1799" max="1799" width="3.90625" style="1102" customWidth="1"/>
    <col min="1800" max="2048" width="10.1796875" style="1102"/>
    <col min="2049" max="2049" width="3.81640625" style="1102" customWidth="1"/>
    <col min="2050" max="2050" width="4.6328125" style="1102" customWidth="1"/>
    <col min="2051" max="2051" width="36" style="1102" customWidth="1"/>
    <col min="2052" max="2054" width="14.81640625" style="1102" customWidth="1"/>
    <col min="2055" max="2055" width="3.90625" style="1102" customWidth="1"/>
    <col min="2056" max="2304" width="10.1796875" style="1102"/>
    <col min="2305" max="2305" width="3.81640625" style="1102" customWidth="1"/>
    <col min="2306" max="2306" width="4.6328125" style="1102" customWidth="1"/>
    <col min="2307" max="2307" width="36" style="1102" customWidth="1"/>
    <col min="2308" max="2310" width="14.81640625" style="1102" customWidth="1"/>
    <col min="2311" max="2311" width="3.90625" style="1102" customWidth="1"/>
    <col min="2312" max="2560" width="10.1796875" style="1102"/>
    <col min="2561" max="2561" width="3.81640625" style="1102" customWidth="1"/>
    <col min="2562" max="2562" width="4.6328125" style="1102" customWidth="1"/>
    <col min="2563" max="2563" width="36" style="1102" customWidth="1"/>
    <col min="2564" max="2566" width="14.81640625" style="1102" customWidth="1"/>
    <col min="2567" max="2567" width="3.90625" style="1102" customWidth="1"/>
    <col min="2568" max="2816" width="10.1796875" style="1102"/>
    <col min="2817" max="2817" width="3.81640625" style="1102" customWidth="1"/>
    <col min="2818" max="2818" width="4.6328125" style="1102" customWidth="1"/>
    <col min="2819" max="2819" width="36" style="1102" customWidth="1"/>
    <col min="2820" max="2822" width="14.81640625" style="1102" customWidth="1"/>
    <col min="2823" max="2823" width="3.90625" style="1102" customWidth="1"/>
    <col min="2824" max="3072" width="10.1796875" style="1102"/>
    <col min="3073" max="3073" width="3.81640625" style="1102" customWidth="1"/>
    <col min="3074" max="3074" width="4.6328125" style="1102" customWidth="1"/>
    <col min="3075" max="3075" width="36" style="1102" customWidth="1"/>
    <col min="3076" max="3078" width="14.81640625" style="1102" customWidth="1"/>
    <col min="3079" max="3079" width="3.90625" style="1102" customWidth="1"/>
    <col min="3080" max="3328" width="10.1796875" style="1102"/>
    <col min="3329" max="3329" width="3.81640625" style="1102" customWidth="1"/>
    <col min="3330" max="3330" width="4.6328125" style="1102" customWidth="1"/>
    <col min="3331" max="3331" width="36" style="1102" customWidth="1"/>
    <col min="3332" max="3334" width="14.81640625" style="1102" customWidth="1"/>
    <col min="3335" max="3335" width="3.90625" style="1102" customWidth="1"/>
    <col min="3336" max="3584" width="10.1796875" style="1102"/>
    <col min="3585" max="3585" width="3.81640625" style="1102" customWidth="1"/>
    <col min="3586" max="3586" width="4.6328125" style="1102" customWidth="1"/>
    <col min="3587" max="3587" width="36" style="1102" customWidth="1"/>
    <col min="3588" max="3590" width="14.81640625" style="1102" customWidth="1"/>
    <col min="3591" max="3591" width="3.90625" style="1102" customWidth="1"/>
    <col min="3592" max="3840" width="10.1796875" style="1102"/>
    <col min="3841" max="3841" width="3.81640625" style="1102" customWidth="1"/>
    <col min="3842" max="3842" width="4.6328125" style="1102" customWidth="1"/>
    <col min="3843" max="3843" width="36" style="1102" customWidth="1"/>
    <col min="3844" max="3846" width="14.81640625" style="1102" customWidth="1"/>
    <col min="3847" max="3847" width="3.90625" style="1102" customWidth="1"/>
    <col min="3848" max="4096" width="10.1796875" style="1102"/>
    <col min="4097" max="4097" width="3.81640625" style="1102" customWidth="1"/>
    <col min="4098" max="4098" width="4.6328125" style="1102" customWidth="1"/>
    <col min="4099" max="4099" width="36" style="1102" customWidth="1"/>
    <col min="4100" max="4102" width="14.81640625" style="1102" customWidth="1"/>
    <col min="4103" max="4103" width="3.90625" style="1102" customWidth="1"/>
    <col min="4104" max="4352" width="10.1796875" style="1102"/>
    <col min="4353" max="4353" width="3.81640625" style="1102" customWidth="1"/>
    <col min="4354" max="4354" width="4.6328125" style="1102" customWidth="1"/>
    <col min="4355" max="4355" width="36" style="1102" customWidth="1"/>
    <col min="4356" max="4358" width="14.81640625" style="1102" customWidth="1"/>
    <col min="4359" max="4359" width="3.90625" style="1102" customWidth="1"/>
    <col min="4360" max="4608" width="10.1796875" style="1102"/>
    <col min="4609" max="4609" width="3.81640625" style="1102" customWidth="1"/>
    <col min="4610" max="4610" width="4.6328125" style="1102" customWidth="1"/>
    <col min="4611" max="4611" width="36" style="1102" customWidth="1"/>
    <col min="4612" max="4614" width="14.81640625" style="1102" customWidth="1"/>
    <col min="4615" max="4615" width="3.90625" style="1102" customWidth="1"/>
    <col min="4616" max="4864" width="10.1796875" style="1102"/>
    <col min="4865" max="4865" width="3.81640625" style="1102" customWidth="1"/>
    <col min="4866" max="4866" width="4.6328125" style="1102" customWidth="1"/>
    <col min="4867" max="4867" width="36" style="1102" customWidth="1"/>
    <col min="4868" max="4870" width="14.81640625" style="1102" customWidth="1"/>
    <col min="4871" max="4871" width="3.90625" style="1102" customWidth="1"/>
    <col min="4872" max="5120" width="10.1796875" style="1102"/>
    <col min="5121" max="5121" width="3.81640625" style="1102" customWidth="1"/>
    <col min="5122" max="5122" width="4.6328125" style="1102" customWidth="1"/>
    <col min="5123" max="5123" width="36" style="1102" customWidth="1"/>
    <col min="5124" max="5126" width="14.81640625" style="1102" customWidth="1"/>
    <col min="5127" max="5127" width="3.90625" style="1102" customWidth="1"/>
    <col min="5128" max="5376" width="10.1796875" style="1102"/>
    <col min="5377" max="5377" width="3.81640625" style="1102" customWidth="1"/>
    <col min="5378" max="5378" width="4.6328125" style="1102" customWidth="1"/>
    <col min="5379" max="5379" width="36" style="1102" customWidth="1"/>
    <col min="5380" max="5382" width="14.81640625" style="1102" customWidth="1"/>
    <col min="5383" max="5383" width="3.90625" style="1102" customWidth="1"/>
    <col min="5384" max="5632" width="10.1796875" style="1102"/>
    <col min="5633" max="5633" width="3.81640625" style="1102" customWidth="1"/>
    <col min="5634" max="5634" width="4.6328125" style="1102" customWidth="1"/>
    <col min="5635" max="5635" width="36" style="1102" customWidth="1"/>
    <col min="5636" max="5638" width="14.81640625" style="1102" customWidth="1"/>
    <col min="5639" max="5639" width="3.90625" style="1102" customWidth="1"/>
    <col min="5640" max="5888" width="10.1796875" style="1102"/>
    <col min="5889" max="5889" width="3.81640625" style="1102" customWidth="1"/>
    <col min="5890" max="5890" width="4.6328125" style="1102" customWidth="1"/>
    <col min="5891" max="5891" width="36" style="1102" customWidth="1"/>
    <col min="5892" max="5894" width="14.81640625" style="1102" customWidth="1"/>
    <col min="5895" max="5895" width="3.90625" style="1102" customWidth="1"/>
    <col min="5896" max="6144" width="10.1796875" style="1102"/>
    <col min="6145" max="6145" width="3.81640625" style="1102" customWidth="1"/>
    <col min="6146" max="6146" width="4.6328125" style="1102" customWidth="1"/>
    <col min="6147" max="6147" width="36" style="1102" customWidth="1"/>
    <col min="6148" max="6150" width="14.81640625" style="1102" customWidth="1"/>
    <col min="6151" max="6151" width="3.90625" style="1102" customWidth="1"/>
    <col min="6152" max="6400" width="10.1796875" style="1102"/>
    <col min="6401" max="6401" width="3.81640625" style="1102" customWidth="1"/>
    <col min="6402" max="6402" width="4.6328125" style="1102" customWidth="1"/>
    <col min="6403" max="6403" width="36" style="1102" customWidth="1"/>
    <col min="6404" max="6406" width="14.81640625" style="1102" customWidth="1"/>
    <col min="6407" max="6407" width="3.90625" style="1102" customWidth="1"/>
    <col min="6408" max="6656" width="10.1796875" style="1102"/>
    <col min="6657" max="6657" width="3.81640625" style="1102" customWidth="1"/>
    <col min="6658" max="6658" width="4.6328125" style="1102" customWidth="1"/>
    <col min="6659" max="6659" width="36" style="1102" customWidth="1"/>
    <col min="6660" max="6662" width="14.81640625" style="1102" customWidth="1"/>
    <col min="6663" max="6663" width="3.90625" style="1102" customWidth="1"/>
    <col min="6664" max="6912" width="10.1796875" style="1102"/>
    <col min="6913" max="6913" width="3.81640625" style="1102" customWidth="1"/>
    <col min="6914" max="6914" width="4.6328125" style="1102" customWidth="1"/>
    <col min="6915" max="6915" width="36" style="1102" customWidth="1"/>
    <col min="6916" max="6918" width="14.81640625" style="1102" customWidth="1"/>
    <col min="6919" max="6919" width="3.90625" style="1102" customWidth="1"/>
    <col min="6920" max="7168" width="10.1796875" style="1102"/>
    <col min="7169" max="7169" width="3.81640625" style="1102" customWidth="1"/>
    <col min="7170" max="7170" width="4.6328125" style="1102" customWidth="1"/>
    <col min="7171" max="7171" width="36" style="1102" customWidth="1"/>
    <col min="7172" max="7174" width="14.81640625" style="1102" customWidth="1"/>
    <col min="7175" max="7175" width="3.90625" style="1102" customWidth="1"/>
    <col min="7176" max="7424" width="10.1796875" style="1102"/>
    <col min="7425" max="7425" width="3.81640625" style="1102" customWidth="1"/>
    <col min="7426" max="7426" width="4.6328125" style="1102" customWidth="1"/>
    <col min="7427" max="7427" width="36" style="1102" customWidth="1"/>
    <col min="7428" max="7430" width="14.81640625" style="1102" customWidth="1"/>
    <col min="7431" max="7431" width="3.90625" style="1102" customWidth="1"/>
    <col min="7432" max="7680" width="10.1796875" style="1102"/>
    <col min="7681" max="7681" width="3.81640625" style="1102" customWidth="1"/>
    <col min="7682" max="7682" width="4.6328125" style="1102" customWidth="1"/>
    <col min="7683" max="7683" width="36" style="1102" customWidth="1"/>
    <col min="7684" max="7686" width="14.81640625" style="1102" customWidth="1"/>
    <col min="7687" max="7687" width="3.90625" style="1102" customWidth="1"/>
    <col min="7688" max="7936" width="10.1796875" style="1102"/>
    <col min="7937" max="7937" width="3.81640625" style="1102" customWidth="1"/>
    <col min="7938" max="7938" width="4.6328125" style="1102" customWidth="1"/>
    <col min="7939" max="7939" width="36" style="1102" customWidth="1"/>
    <col min="7940" max="7942" width="14.81640625" style="1102" customWidth="1"/>
    <col min="7943" max="7943" width="3.90625" style="1102" customWidth="1"/>
    <col min="7944" max="8192" width="10.1796875" style="1102"/>
    <col min="8193" max="8193" width="3.81640625" style="1102" customWidth="1"/>
    <col min="8194" max="8194" width="4.6328125" style="1102" customWidth="1"/>
    <col min="8195" max="8195" width="36" style="1102" customWidth="1"/>
    <col min="8196" max="8198" width="14.81640625" style="1102" customWidth="1"/>
    <col min="8199" max="8199" width="3.90625" style="1102" customWidth="1"/>
    <col min="8200" max="8448" width="10.1796875" style="1102"/>
    <col min="8449" max="8449" width="3.81640625" style="1102" customWidth="1"/>
    <col min="8450" max="8450" width="4.6328125" style="1102" customWidth="1"/>
    <col min="8451" max="8451" width="36" style="1102" customWidth="1"/>
    <col min="8452" max="8454" width="14.81640625" style="1102" customWidth="1"/>
    <col min="8455" max="8455" width="3.90625" style="1102" customWidth="1"/>
    <col min="8456" max="8704" width="10.1796875" style="1102"/>
    <col min="8705" max="8705" width="3.81640625" style="1102" customWidth="1"/>
    <col min="8706" max="8706" width="4.6328125" style="1102" customWidth="1"/>
    <col min="8707" max="8707" width="36" style="1102" customWidth="1"/>
    <col min="8708" max="8710" width="14.81640625" style="1102" customWidth="1"/>
    <col min="8711" max="8711" width="3.90625" style="1102" customWidth="1"/>
    <col min="8712" max="8960" width="10.1796875" style="1102"/>
    <col min="8961" max="8961" width="3.81640625" style="1102" customWidth="1"/>
    <col min="8962" max="8962" width="4.6328125" style="1102" customWidth="1"/>
    <col min="8963" max="8963" width="36" style="1102" customWidth="1"/>
    <col min="8964" max="8966" width="14.81640625" style="1102" customWidth="1"/>
    <col min="8967" max="8967" width="3.90625" style="1102" customWidth="1"/>
    <col min="8968" max="9216" width="10.1796875" style="1102"/>
    <col min="9217" max="9217" width="3.81640625" style="1102" customWidth="1"/>
    <col min="9218" max="9218" width="4.6328125" style="1102" customWidth="1"/>
    <col min="9219" max="9219" width="36" style="1102" customWidth="1"/>
    <col min="9220" max="9222" width="14.81640625" style="1102" customWidth="1"/>
    <col min="9223" max="9223" width="3.90625" style="1102" customWidth="1"/>
    <col min="9224" max="9472" width="10.1796875" style="1102"/>
    <col min="9473" max="9473" width="3.81640625" style="1102" customWidth="1"/>
    <col min="9474" max="9474" width="4.6328125" style="1102" customWidth="1"/>
    <col min="9475" max="9475" width="36" style="1102" customWidth="1"/>
    <col min="9476" max="9478" width="14.81640625" style="1102" customWidth="1"/>
    <col min="9479" max="9479" width="3.90625" style="1102" customWidth="1"/>
    <col min="9480" max="9728" width="10.1796875" style="1102"/>
    <col min="9729" max="9729" width="3.81640625" style="1102" customWidth="1"/>
    <col min="9730" max="9730" width="4.6328125" style="1102" customWidth="1"/>
    <col min="9731" max="9731" width="36" style="1102" customWidth="1"/>
    <col min="9732" max="9734" width="14.81640625" style="1102" customWidth="1"/>
    <col min="9735" max="9735" width="3.90625" style="1102" customWidth="1"/>
    <col min="9736" max="9984" width="10.1796875" style="1102"/>
    <col min="9985" max="9985" width="3.81640625" style="1102" customWidth="1"/>
    <col min="9986" max="9986" width="4.6328125" style="1102" customWidth="1"/>
    <col min="9987" max="9987" width="36" style="1102" customWidth="1"/>
    <col min="9988" max="9990" width="14.81640625" style="1102" customWidth="1"/>
    <col min="9991" max="9991" width="3.90625" style="1102" customWidth="1"/>
    <col min="9992" max="10240" width="10.1796875" style="1102"/>
    <col min="10241" max="10241" width="3.81640625" style="1102" customWidth="1"/>
    <col min="10242" max="10242" width="4.6328125" style="1102" customWidth="1"/>
    <col min="10243" max="10243" width="36" style="1102" customWidth="1"/>
    <col min="10244" max="10246" width="14.81640625" style="1102" customWidth="1"/>
    <col min="10247" max="10247" width="3.90625" style="1102" customWidth="1"/>
    <col min="10248" max="10496" width="10.1796875" style="1102"/>
    <col min="10497" max="10497" width="3.81640625" style="1102" customWidth="1"/>
    <col min="10498" max="10498" width="4.6328125" style="1102" customWidth="1"/>
    <col min="10499" max="10499" width="36" style="1102" customWidth="1"/>
    <col min="10500" max="10502" width="14.81640625" style="1102" customWidth="1"/>
    <col min="10503" max="10503" width="3.90625" style="1102" customWidth="1"/>
    <col min="10504" max="10752" width="10.1796875" style="1102"/>
    <col min="10753" max="10753" width="3.81640625" style="1102" customWidth="1"/>
    <col min="10754" max="10754" width="4.6328125" style="1102" customWidth="1"/>
    <col min="10755" max="10755" width="36" style="1102" customWidth="1"/>
    <col min="10756" max="10758" width="14.81640625" style="1102" customWidth="1"/>
    <col min="10759" max="10759" width="3.90625" style="1102" customWidth="1"/>
    <col min="10760" max="11008" width="10.1796875" style="1102"/>
    <col min="11009" max="11009" width="3.81640625" style="1102" customWidth="1"/>
    <col min="11010" max="11010" width="4.6328125" style="1102" customWidth="1"/>
    <col min="11011" max="11011" width="36" style="1102" customWidth="1"/>
    <col min="11012" max="11014" width="14.81640625" style="1102" customWidth="1"/>
    <col min="11015" max="11015" width="3.90625" style="1102" customWidth="1"/>
    <col min="11016" max="11264" width="10.1796875" style="1102"/>
    <col min="11265" max="11265" width="3.81640625" style="1102" customWidth="1"/>
    <col min="11266" max="11266" width="4.6328125" style="1102" customWidth="1"/>
    <col min="11267" max="11267" width="36" style="1102" customWidth="1"/>
    <col min="11268" max="11270" width="14.81640625" style="1102" customWidth="1"/>
    <col min="11271" max="11271" width="3.90625" style="1102" customWidth="1"/>
    <col min="11272" max="11520" width="10.1796875" style="1102"/>
    <col min="11521" max="11521" width="3.81640625" style="1102" customWidth="1"/>
    <col min="11522" max="11522" width="4.6328125" style="1102" customWidth="1"/>
    <col min="11523" max="11523" width="36" style="1102" customWidth="1"/>
    <col min="11524" max="11526" width="14.81640625" style="1102" customWidth="1"/>
    <col min="11527" max="11527" width="3.90625" style="1102" customWidth="1"/>
    <col min="11528" max="11776" width="10.1796875" style="1102"/>
    <col min="11777" max="11777" width="3.81640625" style="1102" customWidth="1"/>
    <col min="11778" max="11778" width="4.6328125" style="1102" customWidth="1"/>
    <col min="11779" max="11779" width="36" style="1102" customWidth="1"/>
    <col min="11780" max="11782" width="14.81640625" style="1102" customWidth="1"/>
    <col min="11783" max="11783" width="3.90625" style="1102" customWidth="1"/>
    <col min="11784" max="12032" width="10.1796875" style="1102"/>
    <col min="12033" max="12033" width="3.81640625" style="1102" customWidth="1"/>
    <col min="12034" max="12034" width="4.6328125" style="1102" customWidth="1"/>
    <col min="12035" max="12035" width="36" style="1102" customWidth="1"/>
    <col min="12036" max="12038" width="14.81640625" style="1102" customWidth="1"/>
    <col min="12039" max="12039" width="3.90625" style="1102" customWidth="1"/>
    <col min="12040" max="12288" width="10.1796875" style="1102"/>
    <col min="12289" max="12289" width="3.81640625" style="1102" customWidth="1"/>
    <col min="12290" max="12290" width="4.6328125" style="1102" customWidth="1"/>
    <col min="12291" max="12291" width="36" style="1102" customWidth="1"/>
    <col min="12292" max="12294" width="14.81640625" style="1102" customWidth="1"/>
    <col min="12295" max="12295" width="3.90625" style="1102" customWidth="1"/>
    <col min="12296" max="12544" width="10.1796875" style="1102"/>
    <col min="12545" max="12545" width="3.81640625" style="1102" customWidth="1"/>
    <col min="12546" max="12546" width="4.6328125" style="1102" customWidth="1"/>
    <col min="12547" max="12547" width="36" style="1102" customWidth="1"/>
    <col min="12548" max="12550" width="14.81640625" style="1102" customWidth="1"/>
    <col min="12551" max="12551" width="3.90625" style="1102" customWidth="1"/>
    <col min="12552" max="12800" width="10.1796875" style="1102"/>
    <col min="12801" max="12801" width="3.81640625" style="1102" customWidth="1"/>
    <col min="12802" max="12802" width="4.6328125" style="1102" customWidth="1"/>
    <col min="12803" max="12803" width="36" style="1102" customWidth="1"/>
    <col min="12804" max="12806" width="14.81640625" style="1102" customWidth="1"/>
    <col min="12807" max="12807" width="3.90625" style="1102" customWidth="1"/>
    <col min="12808" max="13056" width="10.1796875" style="1102"/>
    <col min="13057" max="13057" width="3.81640625" style="1102" customWidth="1"/>
    <col min="13058" max="13058" width="4.6328125" style="1102" customWidth="1"/>
    <col min="13059" max="13059" width="36" style="1102" customWidth="1"/>
    <col min="13060" max="13062" width="14.81640625" style="1102" customWidth="1"/>
    <col min="13063" max="13063" width="3.90625" style="1102" customWidth="1"/>
    <col min="13064" max="13312" width="10.1796875" style="1102"/>
    <col min="13313" max="13313" width="3.81640625" style="1102" customWidth="1"/>
    <col min="13314" max="13314" width="4.6328125" style="1102" customWidth="1"/>
    <col min="13315" max="13315" width="36" style="1102" customWidth="1"/>
    <col min="13316" max="13318" width="14.81640625" style="1102" customWidth="1"/>
    <col min="13319" max="13319" width="3.90625" style="1102" customWidth="1"/>
    <col min="13320" max="13568" width="10.1796875" style="1102"/>
    <col min="13569" max="13569" width="3.81640625" style="1102" customWidth="1"/>
    <col min="13570" max="13570" width="4.6328125" style="1102" customWidth="1"/>
    <col min="13571" max="13571" width="36" style="1102" customWidth="1"/>
    <col min="13572" max="13574" width="14.81640625" style="1102" customWidth="1"/>
    <col min="13575" max="13575" width="3.90625" style="1102" customWidth="1"/>
    <col min="13576" max="13824" width="10.1796875" style="1102"/>
    <col min="13825" max="13825" width="3.81640625" style="1102" customWidth="1"/>
    <col min="13826" max="13826" width="4.6328125" style="1102" customWidth="1"/>
    <col min="13827" max="13827" width="36" style="1102" customWidth="1"/>
    <col min="13828" max="13830" width="14.81640625" style="1102" customWidth="1"/>
    <col min="13831" max="13831" width="3.90625" style="1102" customWidth="1"/>
    <col min="13832" max="14080" width="10.1796875" style="1102"/>
    <col min="14081" max="14081" width="3.81640625" style="1102" customWidth="1"/>
    <col min="14082" max="14082" width="4.6328125" style="1102" customWidth="1"/>
    <col min="14083" max="14083" width="36" style="1102" customWidth="1"/>
    <col min="14084" max="14086" width="14.81640625" style="1102" customWidth="1"/>
    <col min="14087" max="14087" width="3.90625" style="1102" customWidth="1"/>
    <col min="14088" max="14336" width="10.1796875" style="1102"/>
    <col min="14337" max="14337" width="3.81640625" style="1102" customWidth="1"/>
    <col min="14338" max="14338" width="4.6328125" style="1102" customWidth="1"/>
    <col min="14339" max="14339" width="36" style="1102" customWidth="1"/>
    <col min="14340" max="14342" width="14.81640625" style="1102" customWidth="1"/>
    <col min="14343" max="14343" width="3.90625" style="1102" customWidth="1"/>
    <col min="14344" max="14592" width="10.1796875" style="1102"/>
    <col min="14593" max="14593" width="3.81640625" style="1102" customWidth="1"/>
    <col min="14594" max="14594" width="4.6328125" style="1102" customWidth="1"/>
    <col min="14595" max="14595" width="36" style="1102" customWidth="1"/>
    <col min="14596" max="14598" width="14.81640625" style="1102" customWidth="1"/>
    <col min="14599" max="14599" width="3.90625" style="1102" customWidth="1"/>
    <col min="14600" max="14848" width="10.1796875" style="1102"/>
    <col min="14849" max="14849" width="3.81640625" style="1102" customWidth="1"/>
    <col min="14850" max="14850" width="4.6328125" style="1102" customWidth="1"/>
    <col min="14851" max="14851" width="36" style="1102" customWidth="1"/>
    <col min="14852" max="14854" width="14.81640625" style="1102" customWidth="1"/>
    <col min="14855" max="14855" width="3.90625" style="1102" customWidth="1"/>
    <col min="14856" max="15104" width="10.1796875" style="1102"/>
    <col min="15105" max="15105" width="3.81640625" style="1102" customWidth="1"/>
    <col min="15106" max="15106" width="4.6328125" style="1102" customWidth="1"/>
    <col min="15107" max="15107" width="36" style="1102" customWidth="1"/>
    <col min="15108" max="15110" width="14.81640625" style="1102" customWidth="1"/>
    <col min="15111" max="15111" width="3.90625" style="1102" customWidth="1"/>
    <col min="15112" max="15360" width="10.1796875" style="1102"/>
    <col min="15361" max="15361" width="3.81640625" style="1102" customWidth="1"/>
    <col min="15362" max="15362" width="4.6328125" style="1102" customWidth="1"/>
    <col min="15363" max="15363" width="36" style="1102" customWidth="1"/>
    <col min="15364" max="15366" width="14.81640625" style="1102" customWidth="1"/>
    <col min="15367" max="15367" width="3.90625" style="1102" customWidth="1"/>
    <col min="15368" max="15616" width="10.1796875" style="1102"/>
    <col min="15617" max="15617" width="3.81640625" style="1102" customWidth="1"/>
    <col min="15618" max="15618" width="4.6328125" style="1102" customWidth="1"/>
    <col min="15619" max="15619" width="36" style="1102" customWidth="1"/>
    <col min="15620" max="15622" width="14.81640625" style="1102" customWidth="1"/>
    <col min="15623" max="15623" width="3.90625" style="1102" customWidth="1"/>
    <col min="15624" max="15872" width="10.1796875" style="1102"/>
    <col min="15873" max="15873" width="3.81640625" style="1102" customWidth="1"/>
    <col min="15874" max="15874" width="4.6328125" style="1102" customWidth="1"/>
    <col min="15875" max="15875" width="36" style="1102" customWidth="1"/>
    <col min="15876" max="15878" width="14.81640625" style="1102" customWidth="1"/>
    <col min="15879" max="15879" width="3.90625" style="1102" customWidth="1"/>
    <col min="15880" max="16128" width="10.1796875" style="1102"/>
    <col min="16129" max="16129" width="3.81640625" style="1102" customWidth="1"/>
    <col min="16130" max="16130" width="4.6328125" style="1102" customWidth="1"/>
    <col min="16131" max="16131" width="36" style="1102" customWidth="1"/>
    <col min="16132" max="16134" width="14.81640625" style="1102" customWidth="1"/>
    <col min="16135" max="16135" width="3.90625" style="1102" customWidth="1"/>
    <col min="16136" max="16384" width="10.1796875" style="1102"/>
  </cols>
  <sheetData>
    <row r="1" spans="1:7" s="1096" customFormat="1" ht="17.149999999999999" customHeight="1">
      <c r="A1" s="5784">
        <v>99</v>
      </c>
      <c r="B1" s="1093"/>
      <c r="C1" s="1093"/>
      <c r="D1" s="1094"/>
      <c r="E1" s="229"/>
      <c r="F1" s="229"/>
      <c r="G1" s="5785" t="s">
        <v>3790</v>
      </c>
    </row>
    <row r="2" spans="1:7" ht="14.15" customHeight="1">
      <c r="A2" s="1097" t="s">
        <v>4034</v>
      </c>
      <c r="B2" s="1098"/>
      <c r="C2" s="1099"/>
      <c r="D2" s="1100"/>
      <c r="E2" s="1100"/>
      <c r="F2" s="1100"/>
      <c r="G2" s="1101"/>
    </row>
    <row r="3" spans="1:7" ht="14.15" customHeight="1">
      <c r="A3" s="1103" t="s">
        <v>808</v>
      </c>
      <c r="B3" s="1104"/>
      <c r="C3" s="1105"/>
      <c r="D3" s="1106"/>
      <c r="E3" s="1106"/>
      <c r="F3" s="1106"/>
      <c r="G3" s="1107"/>
    </row>
    <row r="4" spans="1:7" ht="14.15" customHeight="1">
      <c r="A4" s="1108"/>
      <c r="B4" s="1109"/>
      <c r="C4" s="1110"/>
      <c r="D4" s="1111"/>
      <c r="E4" s="1111"/>
      <c r="F4" s="1111"/>
      <c r="G4" s="1112"/>
    </row>
    <row r="5" spans="1:7" ht="14.15" customHeight="1">
      <c r="A5" s="1113"/>
      <c r="B5" s="1114"/>
      <c r="C5" s="1115"/>
      <c r="D5" s="1116"/>
      <c r="E5" s="1117" t="s">
        <v>716</v>
      </c>
      <c r="F5" s="1118" t="s">
        <v>717</v>
      </c>
      <c r="G5" s="1119"/>
    </row>
    <row r="6" spans="1:7" ht="14.15" customHeight="1">
      <c r="A6" s="1120"/>
      <c r="B6" s="1121"/>
      <c r="C6" s="1115"/>
      <c r="D6" s="1117" t="s">
        <v>1307</v>
      </c>
      <c r="E6" s="1117" t="s">
        <v>718</v>
      </c>
      <c r="F6" s="1118" t="s">
        <v>719</v>
      </c>
      <c r="G6" s="1122" t="s">
        <v>704</v>
      </c>
    </row>
    <row r="7" spans="1:7" ht="14.15" customHeight="1">
      <c r="A7" s="1120" t="s">
        <v>704</v>
      </c>
      <c r="B7" s="1121" t="s">
        <v>637</v>
      </c>
      <c r="C7" s="1115"/>
      <c r="D7" s="1117" t="s">
        <v>720</v>
      </c>
      <c r="E7" s="1117" t="s">
        <v>721</v>
      </c>
      <c r="F7" s="1118" t="s">
        <v>722</v>
      </c>
      <c r="G7" s="1122" t="s">
        <v>750</v>
      </c>
    </row>
    <row r="8" spans="1:7" ht="14.15" customHeight="1">
      <c r="A8" s="1120" t="s">
        <v>750</v>
      </c>
      <c r="B8" s="1121" t="s">
        <v>750</v>
      </c>
      <c r="C8" s="1123" t="s">
        <v>509</v>
      </c>
      <c r="D8" s="1117" t="s">
        <v>723</v>
      </c>
      <c r="E8" s="1117" t="s">
        <v>724</v>
      </c>
      <c r="F8" s="1118" t="s">
        <v>725</v>
      </c>
      <c r="G8" s="1119"/>
    </row>
    <row r="9" spans="1:7" ht="14.15" customHeight="1" thickBot="1">
      <c r="A9" s="1124"/>
      <c r="B9" s="1125"/>
      <c r="C9" s="1126" t="s">
        <v>756</v>
      </c>
      <c r="D9" s="1127" t="s">
        <v>757</v>
      </c>
      <c r="E9" s="1127" t="s">
        <v>640</v>
      </c>
      <c r="F9" s="1128" t="s">
        <v>1361</v>
      </c>
      <c r="G9" s="1129"/>
    </row>
    <row r="10" spans="1:7" ht="13.9" customHeight="1">
      <c r="A10" s="1130">
        <v>1</v>
      </c>
      <c r="B10" s="1125"/>
      <c r="C10" s="1112" t="s">
        <v>726</v>
      </c>
      <c r="D10" s="1131">
        <v>0</v>
      </c>
      <c r="E10" s="2295">
        <v>0</v>
      </c>
      <c r="F10" s="2296">
        <v>0</v>
      </c>
      <c r="G10" s="1133">
        <v>1</v>
      </c>
    </row>
    <row r="11" spans="1:7" ht="13.9" customHeight="1">
      <c r="A11" s="1130">
        <v>2</v>
      </c>
      <c r="B11" s="1125"/>
      <c r="C11" s="1112" t="s">
        <v>727</v>
      </c>
      <c r="D11" s="1134">
        <v>0</v>
      </c>
      <c r="E11" s="2297">
        <v>0</v>
      </c>
      <c r="F11" s="2298">
        <v>0</v>
      </c>
      <c r="G11" s="1133">
        <v>2</v>
      </c>
    </row>
    <row r="12" spans="1:7" ht="13.9" customHeight="1">
      <c r="A12" s="1130">
        <v>3</v>
      </c>
      <c r="B12" s="1125"/>
      <c r="C12" s="1112" t="s">
        <v>728</v>
      </c>
      <c r="D12" s="1134">
        <v>0</v>
      </c>
      <c r="E12" s="2297">
        <v>0</v>
      </c>
      <c r="F12" s="2298">
        <v>0</v>
      </c>
      <c r="G12" s="1133">
        <v>3</v>
      </c>
    </row>
    <row r="13" spans="1:7" ht="13.9" customHeight="1">
      <c r="A13" s="1130">
        <v>4</v>
      </c>
      <c r="B13" s="1125"/>
      <c r="C13" s="1112" t="s">
        <v>765</v>
      </c>
      <c r="D13" s="1134">
        <v>0</v>
      </c>
      <c r="E13" s="2297">
        <v>0</v>
      </c>
      <c r="F13" s="2298">
        <v>0</v>
      </c>
      <c r="G13" s="1133">
        <v>4</v>
      </c>
    </row>
    <row r="14" spans="1:7" ht="13.9" customHeight="1">
      <c r="A14" s="1130">
        <v>5</v>
      </c>
      <c r="B14" s="1125"/>
      <c r="C14" s="1112" t="s">
        <v>766</v>
      </c>
      <c r="D14" s="1134">
        <v>0</v>
      </c>
      <c r="E14" s="2297">
        <v>0</v>
      </c>
      <c r="F14" s="2298">
        <v>0</v>
      </c>
      <c r="G14" s="1133">
        <v>5</v>
      </c>
    </row>
    <row r="15" spans="1:7" ht="13.9" customHeight="1">
      <c r="A15" s="1130">
        <v>6</v>
      </c>
      <c r="B15" s="1125"/>
      <c r="C15" s="1112" t="s">
        <v>767</v>
      </c>
      <c r="D15" s="1135">
        <v>0</v>
      </c>
      <c r="E15" s="2297">
        <v>0</v>
      </c>
      <c r="F15" s="2298">
        <v>0</v>
      </c>
      <c r="G15" s="1133">
        <v>6</v>
      </c>
    </row>
    <row r="16" spans="1:7" ht="13.9" customHeight="1">
      <c r="A16" s="1130">
        <v>7</v>
      </c>
      <c r="B16" s="1125"/>
      <c r="C16" s="1112" t="s">
        <v>768</v>
      </c>
      <c r="D16" s="1134">
        <v>0</v>
      </c>
      <c r="E16" s="2297">
        <v>0</v>
      </c>
      <c r="F16" s="2298">
        <v>0</v>
      </c>
      <c r="G16" s="1133">
        <v>7</v>
      </c>
    </row>
    <row r="17" spans="1:7" ht="13.9" customHeight="1">
      <c r="A17" s="1130">
        <v>8</v>
      </c>
      <c r="B17" s="1125"/>
      <c r="C17" s="1112" t="s">
        <v>769</v>
      </c>
      <c r="D17" s="1136">
        <v>0</v>
      </c>
      <c r="E17" s="2297">
        <v>0</v>
      </c>
      <c r="F17" s="2298">
        <v>0</v>
      </c>
      <c r="G17" s="1133">
        <v>8</v>
      </c>
    </row>
    <row r="18" spans="1:7" ht="13.9" customHeight="1">
      <c r="A18" s="1130">
        <v>9</v>
      </c>
      <c r="B18" s="1125"/>
      <c r="C18" s="1112" t="s">
        <v>770</v>
      </c>
      <c r="D18" s="1134">
        <v>0</v>
      </c>
      <c r="E18" s="2297">
        <v>0</v>
      </c>
      <c r="F18" s="2298">
        <v>0</v>
      </c>
      <c r="G18" s="1133">
        <v>9</v>
      </c>
    </row>
    <row r="19" spans="1:7" ht="13.9" customHeight="1">
      <c r="A19" s="1130">
        <v>10</v>
      </c>
      <c r="B19" s="1125"/>
      <c r="C19" s="1112" t="s">
        <v>771</v>
      </c>
      <c r="D19" s="1134">
        <v>0</v>
      </c>
      <c r="E19" s="2297">
        <v>0</v>
      </c>
      <c r="F19" s="2298">
        <v>0</v>
      </c>
      <c r="G19" s="1133">
        <v>10</v>
      </c>
    </row>
    <row r="20" spans="1:7" ht="13.9" customHeight="1">
      <c r="A20" s="1130">
        <v>11</v>
      </c>
      <c r="B20" s="1125"/>
      <c r="C20" s="1112" t="s">
        <v>772</v>
      </c>
      <c r="D20" s="1134">
        <v>0</v>
      </c>
      <c r="E20" s="2297">
        <v>0</v>
      </c>
      <c r="F20" s="2298">
        <v>0</v>
      </c>
      <c r="G20" s="1133">
        <v>11</v>
      </c>
    </row>
    <row r="21" spans="1:7" ht="13.9" customHeight="1">
      <c r="A21" s="1130">
        <v>12</v>
      </c>
      <c r="B21" s="1125"/>
      <c r="C21" s="1112" t="s">
        <v>773</v>
      </c>
      <c r="D21" s="1134">
        <v>0</v>
      </c>
      <c r="E21" s="2297">
        <v>0</v>
      </c>
      <c r="F21" s="2298">
        <v>0</v>
      </c>
      <c r="G21" s="1133">
        <v>12</v>
      </c>
    </row>
    <row r="22" spans="1:7" ht="13.9" customHeight="1">
      <c r="A22" s="1130">
        <v>13</v>
      </c>
      <c r="B22" s="1125"/>
      <c r="C22" s="1112" t="s">
        <v>774</v>
      </c>
      <c r="D22" s="1134">
        <v>0</v>
      </c>
      <c r="E22" s="2297">
        <v>0</v>
      </c>
      <c r="F22" s="2298">
        <v>0</v>
      </c>
      <c r="G22" s="1133">
        <v>13</v>
      </c>
    </row>
    <row r="23" spans="1:7" ht="13.9" customHeight="1">
      <c r="A23" s="1130">
        <v>14</v>
      </c>
      <c r="B23" s="1125"/>
      <c r="C23" s="1112" t="s">
        <v>775</v>
      </c>
      <c r="D23" s="1134">
        <v>0</v>
      </c>
      <c r="E23" s="2297">
        <v>0</v>
      </c>
      <c r="F23" s="2298">
        <v>0</v>
      </c>
      <c r="G23" s="1133">
        <v>14</v>
      </c>
    </row>
    <row r="24" spans="1:7" ht="13.9" customHeight="1">
      <c r="A24" s="1130">
        <v>15</v>
      </c>
      <c r="B24" s="1125"/>
      <c r="C24" s="1112" t="s">
        <v>776</v>
      </c>
      <c r="D24" s="1134">
        <v>0</v>
      </c>
      <c r="E24" s="2297">
        <v>0</v>
      </c>
      <c r="F24" s="2298">
        <v>0</v>
      </c>
      <c r="G24" s="1133">
        <v>15</v>
      </c>
    </row>
    <row r="25" spans="1:7" ht="13.9" customHeight="1">
      <c r="A25" s="1130">
        <v>16</v>
      </c>
      <c r="B25" s="1125"/>
      <c r="C25" s="1112" t="s">
        <v>777</v>
      </c>
      <c r="D25" s="1134">
        <v>0</v>
      </c>
      <c r="E25" s="2297">
        <v>0</v>
      </c>
      <c r="F25" s="2298">
        <v>0</v>
      </c>
      <c r="G25" s="1133">
        <v>16</v>
      </c>
    </row>
    <row r="26" spans="1:7" ht="13.9" customHeight="1">
      <c r="A26" s="1130">
        <v>17</v>
      </c>
      <c r="B26" s="1125"/>
      <c r="C26" s="1112" t="s">
        <v>778</v>
      </c>
      <c r="D26" s="1134">
        <v>0</v>
      </c>
      <c r="E26" s="2297">
        <v>0</v>
      </c>
      <c r="F26" s="2298">
        <v>0</v>
      </c>
      <c r="G26" s="1133">
        <v>17</v>
      </c>
    </row>
    <row r="27" spans="1:7" ht="13.9" customHeight="1">
      <c r="A27" s="1130">
        <v>18</v>
      </c>
      <c r="B27" s="1125"/>
      <c r="C27" s="1112" t="s">
        <v>779</v>
      </c>
      <c r="D27" s="1134">
        <v>0</v>
      </c>
      <c r="E27" s="2297">
        <v>0</v>
      </c>
      <c r="F27" s="2298">
        <v>0</v>
      </c>
      <c r="G27" s="1133">
        <v>18</v>
      </c>
    </row>
    <row r="28" spans="1:7" ht="13.9" customHeight="1">
      <c r="A28" s="1130">
        <v>19</v>
      </c>
      <c r="B28" s="1125"/>
      <c r="C28" s="1112" t="s">
        <v>780</v>
      </c>
      <c r="D28" s="1134">
        <v>0</v>
      </c>
      <c r="E28" s="2297">
        <v>0</v>
      </c>
      <c r="F28" s="2298">
        <v>0</v>
      </c>
      <c r="G28" s="1133">
        <v>19</v>
      </c>
    </row>
    <row r="29" spans="1:7" ht="13.9" customHeight="1">
      <c r="A29" s="1130">
        <v>20</v>
      </c>
      <c r="B29" s="1125"/>
      <c r="C29" s="1112" t="s">
        <v>781</v>
      </c>
      <c r="D29" s="1134">
        <v>2190</v>
      </c>
      <c r="E29" s="2297">
        <v>0</v>
      </c>
      <c r="F29" s="2298">
        <v>0</v>
      </c>
      <c r="G29" s="1133">
        <v>20</v>
      </c>
    </row>
    <row r="30" spans="1:7" ht="13.9" customHeight="1">
      <c r="A30" s="1130">
        <v>21</v>
      </c>
      <c r="B30" s="1125"/>
      <c r="C30" s="1112" t="s">
        <v>782</v>
      </c>
      <c r="D30" s="1134">
        <v>0</v>
      </c>
      <c r="E30" s="2297">
        <v>0</v>
      </c>
      <c r="F30" s="2298">
        <v>0</v>
      </c>
      <c r="G30" s="1133">
        <v>21</v>
      </c>
    </row>
    <row r="31" spans="1:7" ht="13.9" customHeight="1">
      <c r="A31" s="1130">
        <v>22</v>
      </c>
      <c r="B31" s="1125"/>
      <c r="C31" s="1112" t="s">
        <v>783</v>
      </c>
      <c r="D31" s="1134">
        <v>0</v>
      </c>
      <c r="E31" s="2297">
        <v>0</v>
      </c>
      <c r="F31" s="2298">
        <v>0</v>
      </c>
      <c r="G31" s="1133">
        <v>22</v>
      </c>
    </row>
    <row r="32" spans="1:7" ht="13.9" customHeight="1">
      <c r="A32" s="1130">
        <v>23</v>
      </c>
      <c r="B32" s="1125"/>
      <c r="C32" s="1112" t="s">
        <v>1033</v>
      </c>
      <c r="D32" s="1134">
        <v>0</v>
      </c>
      <c r="E32" s="2297">
        <v>0</v>
      </c>
      <c r="F32" s="2298">
        <v>0</v>
      </c>
      <c r="G32" s="1133">
        <v>23</v>
      </c>
    </row>
    <row r="33" spans="1:8" ht="13.9" customHeight="1">
      <c r="A33" s="1130">
        <v>24</v>
      </c>
      <c r="B33" s="1125"/>
      <c r="C33" s="1112" t="s">
        <v>784</v>
      </c>
      <c r="D33" s="1134">
        <v>0</v>
      </c>
      <c r="E33" s="2297">
        <v>0</v>
      </c>
      <c r="F33" s="2298">
        <v>0</v>
      </c>
      <c r="G33" s="1133">
        <v>24</v>
      </c>
    </row>
    <row r="34" spans="1:8" ht="13.9" customHeight="1">
      <c r="A34" s="1130">
        <v>25</v>
      </c>
      <c r="B34" s="1125"/>
      <c r="C34" s="1112" t="s">
        <v>785</v>
      </c>
      <c r="D34" s="1134">
        <v>0</v>
      </c>
      <c r="E34" s="2297">
        <v>0</v>
      </c>
      <c r="F34" s="2298">
        <v>0</v>
      </c>
      <c r="G34" s="1133">
        <v>25</v>
      </c>
    </row>
    <row r="35" spans="1:8" ht="13.9" customHeight="1">
      <c r="A35" s="1130">
        <v>26</v>
      </c>
      <c r="B35" s="1125"/>
      <c r="C35" s="1112" t="s">
        <v>786</v>
      </c>
      <c r="D35" s="1134">
        <v>0</v>
      </c>
      <c r="E35" s="2297">
        <v>0</v>
      </c>
      <c r="F35" s="2298">
        <v>0</v>
      </c>
      <c r="G35" s="1133">
        <v>26</v>
      </c>
    </row>
    <row r="36" spans="1:8" ht="13.9" customHeight="1">
      <c r="A36" s="1130">
        <v>27</v>
      </c>
      <c r="B36" s="1125"/>
      <c r="C36" s="1112" t="s">
        <v>787</v>
      </c>
      <c r="D36" s="1134">
        <v>0</v>
      </c>
      <c r="E36" s="2297">
        <v>0</v>
      </c>
      <c r="F36" s="2298">
        <v>0</v>
      </c>
      <c r="G36" s="1133">
        <v>27</v>
      </c>
    </row>
    <row r="37" spans="1:8" ht="13.9" customHeight="1">
      <c r="A37" s="1130">
        <v>28</v>
      </c>
      <c r="B37" s="1125"/>
      <c r="C37" s="1112" t="s">
        <v>1034</v>
      </c>
      <c r="D37" s="1134">
        <v>0</v>
      </c>
      <c r="E37" s="2297">
        <v>0</v>
      </c>
      <c r="F37" s="2298">
        <v>0</v>
      </c>
      <c r="G37" s="1133">
        <v>28</v>
      </c>
    </row>
    <row r="38" spans="1:8" ht="13.9" customHeight="1">
      <c r="A38" s="1130">
        <v>29</v>
      </c>
      <c r="B38" s="1125"/>
      <c r="C38" s="1112" t="s">
        <v>788</v>
      </c>
      <c r="D38" s="1134">
        <v>0</v>
      </c>
      <c r="E38" s="2297">
        <v>0</v>
      </c>
      <c r="F38" s="2298">
        <v>0</v>
      </c>
      <c r="G38" s="1133">
        <v>29</v>
      </c>
    </row>
    <row r="39" spans="1:8" ht="13.9" customHeight="1">
      <c r="A39" s="1130">
        <v>30</v>
      </c>
      <c r="B39" s="1125"/>
      <c r="C39" s="1112" t="s">
        <v>789</v>
      </c>
      <c r="D39" s="1134">
        <f>SUM(D10:D38)</f>
        <v>2190</v>
      </c>
      <c r="E39" s="2299">
        <f>SUM(E10:E38)</f>
        <v>0</v>
      </c>
      <c r="F39" s="2300">
        <f>SUM(F10:F38)</f>
        <v>0</v>
      </c>
      <c r="G39" s="1133">
        <v>30</v>
      </c>
    </row>
    <row r="40" spans="1:8" ht="13.9" customHeight="1">
      <c r="A40" s="1130">
        <v>31</v>
      </c>
      <c r="B40" s="1125"/>
      <c r="C40" s="1112" t="s">
        <v>790</v>
      </c>
      <c r="D40" s="1134">
        <v>2077</v>
      </c>
      <c r="E40" s="2297">
        <v>0</v>
      </c>
      <c r="F40" s="2298">
        <v>0</v>
      </c>
      <c r="G40" s="1133">
        <v>31</v>
      </c>
    </row>
    <row r="41" spans="1:8" ht="13.9" customHeight="1">
      <c r="A41" s="1130">
        <v>32</v>
      </c>
      <c r="B41" s="1125"/>
      <c r="C41" s="1112" t="s">
        <v>1067</v>
      </c>
      <c r="D41" s="1134">
        <v>0</v>
      </c>
      <c r="E41" s="2297">
        <v>0</v>
      </c>
      <c r="F41" s="2298">
        <v>0</v>
      </c>
      <c r="G41" s="1133">
        <v>32</v>
      </c>
    </row>
    <row r="42" spans="1:8" ht="13.9" customHeight="1">
      <c r="A42" s="1130">
        <v>33</v>
      </c>
      <c r="B42" s="1125"/>
      <c r="C42" s="1112" t="s">
        <v>1039</v>
      </c>
      <c r="D42" s="1134">
        <v>0</v>
      </c>
      <c r="E42" s="2297">
        <v>0</v>
      </c>
      <c r="F42" s="2298">
        <v>0</v>
      </c>
      <c r="G42" s="1133">
        <v>33</v>
      </c>
    </row>
    <row r="43" spans="1:8" ht="13.9" customHeight="1">
      <c r="A43" s="1130">
        <v>34</v>
      </c>
      <c r="B43" s="1125"/>
      <c r="C43" s="1112" t="s">
        <v>791</v>
      </c>
      <c r="D43" s="1134">
        <v>0</v>
      </c>
      <c r="E43" s="2297">
        <v>0</v>
      </c>
      <c r="F43" s="2298">
        <v>0</v>
      </c>
      <c r="G43" s="1133">
        <v>34</v>
      </c>
    </row>
    <row r="44" spans="1:8" ht="13.9" customHeight="1">
      <c r="A44" s="1130">
        <v>35</v>
      </c>
      <c r="B44" s="1125"/>
      <c r="C44" s="1112" t="s">
        <v>792</v>
      </c>
      <c r="D44" s="1134">
        <v>0</v>
      </c>
      <c r="E44" s="2297">
        <v>0</v>
      </c>
      <c r="F44" s="2298">
        <v>0</v>
      </c>
      <c r="G44" s="1133">
        <v>35</v>
      </c>
    </row>
    <row r="45" spans="1:8" ht="13.9" customHeight="1">
      <c r="A45" s="1130">
        <v>36</v>
      </c>
      <c r="B45" s="1125"/>
      <c r="C45" s="1112" t="s">
        <v>793</v>
      </c>
      <c r="D45" s="1134">
        <v>0</v>
      </c>
      <c r="E45" s="2297">
        <v>0</v>
      </c>
      <c r="F45" s="2298">
        <v>0</v>
      </c>
      <c r="G45" s="1133">
        <v>36</v>
      </c>
    </row>
    <row r="46" spans="1:8" ht="13.9" customHeight="1">
      <c r="A46" s="1130">
        <v>37</v>
      </c>
      <c r="B46" s="1125"/>
      <c r="C46" s="1112" t="s">
        <v>794</v>
      </c>
      <c r="D46" s="1134">
        <v>0</v>
      </c>
      <c r="E46" s="2297">
        <v>0</v>
      </c>
      <c r="F46" s="2298">
        <v>0</v>
      </c>
      <c r="G46" s="1133">
        <v>37</v>
      </c>
      <c r="H46" s="1137"/>
    </row>
    <row r="47" spans="1:8" ht="13.9" customHeight="1">
      <c r="A47" s="1130">
        <v>38</v>
      </c>
      <c r="B47" s="1125"/>
      <c r="C47" s="1112" t="s">
        <v>795</v>
      </c>
      <c r="D47" s="1134">
        <v>34422</v>
      </c>
      <c r="E47" s="2297">
        <v>0</v>
      </c>
      <c r="F47" s="2298">
        <v>0</v>
      </c>
      <c r="G47" s="1133">
        <v>38</v>
      </c>
    </row>
    <row r="48" spans="1:8" ht="13.9" customHeight="1">
      <c r="A48" s="1130">
        <v>39</v>
      </c>
      <c r="B48" s="1125"/>
      <c r="C48" s="1112" t="s">
        <v>796</v>
      </c>
      <c r="D48" s="1134">
        <f>SUM(D40:D47)</f>
        <v>36499</v>
      </c>
      <c r="E48" s="2297">
        <f>SUM(E40:E47)</f>
        <v>0</v>
      </c>
      <c r="F48" s="2298">
        <f>SUM(F40:F47)</f>
        <v>0</v>
      </c>
      <c r="G48" s="1133">
        <v>39</v>
      </c>
    </row>
    <row r="49" spans="1:8" ht="13.9" customHeight="1">
      <c r="A49" s="1130">
        <v>40</v>
      </c>
      <c r="B49" s="1125"/>
      <c r="C49" s="1112" t="s">
        <v>797</v>
      </c>
      <c r="D49" s="1134">
        <v>0</v>
      </c>
      <c r="E49" s="2297">
        <v>0</v>
      </c>
      <c r="F49" s="2298">
        <v>0</v>
      </c>
      <c r="G49" s="1133">
        <v>40</v>
      </c>
    </row>
    <row r="50" spans="1:8" ht="13.9" customHeight="1">
      <c r="A50" s="1130">
        <v>41</v>
      </c>
      <c r="B50" s="1125"/>
      <c r="C50" s="1112" t="s">
        <v>798</v>
      </c>
      <c r="D50" s="1134">
        <v>0</v>
      </c>
      <c r="E50" s="2297">
        <v>0</v>
      </c>
      <c r="F50" s="2298">
        <v>0</v>
      </c>
      <c r="G50" s="1133">
        <v>41</v>
      </c>
    </row>
    <row r="51" spans="1:8" ht="13.9" customHeight="1">
      <c r="A51" s="1130">
        <v>42</v>
      </c>
      <c r="B51" s="1125"/>
      <c r="C51" s="1112" t="s">
        <v>799</v>
      </c>
      <c r="D51" s="1134">
        <v>0</v>
      </c>
      <c r="E51" s="2297">
        <v>0</v>
      </c>
      <c r="F51" s="2298">
        <v>0</v>
      </c>
      <c r="G51" s="1133">
        <v>42</v>
      </c>
    </row>
    <row r="52" spans="1:8" ht="13.9" customHeight="1" thickBot="1">
      <c r="A52" s="1130">
        <v>43</v>
      </c>
      <c r="B52" s="1125"/>
      <c r="C52" s="1112" t="s">
        <v>602</v>
      </c>
      <c r="D52" s="1138">
        <f>SUM(D48:D51,D39)</f>
        <v>38689</v>
      </c>
      <c r="E52" s="2301">
        <f>SUM(E48:E51,E39)</f>
        <v>0</v>
      </c>
      <c r="F52" s="2302">
        <f>SUM(F48:F51,F39)</f>
        <v>0</v>
      </c>
      <c r="G52" s="1133">
        <v>43</v>
      </c>
      <c r="H52" s="1140"/>
    </row>
    <row r="53" spans="1:8" ht="10" customHeight="1">
      <c r="A53" s="1141"/>
      <c r="B53" s="2712" t="s">
        <v>1200</v>
      </c>
      <c r="C53" s="2713"/>
      <c r="D53" s="2713"/>
      <c r="E53" s="2713"/>
      <c r="F53" s="2713"/>
      <c r="G53" s="1123"/>
      <c r="H53" s="1140"/>
    </row>
    <row r="54" spans="1:8" ht="10" customHeight="1">
      <c r="A54" s="1141"/>
      <c r="B54" s="2712"/>
      <c r="C54" s="2713"/>
      <c r="D54" s="2713"/>
      <c r="E54" s="2713"/>
      <c r="F54" s="2713"/>
      <c r="G54" s="1123"/>
      <c r="H54" s="1140"/>
    </row>
    <row r="55" spans="1:8" ht="10" customHeight="1">
      <c r="A55" s="1142"/>
      <c r="B55" s="2714"/>
      <c r="C55" s="2714"/>
      <c r="D55" s="2714"/>
      <c r="E55" s="2714"/>
      <c r="F55" s="2714"/>
      <c r="G55" s="1143"/>
    </row>
    <row r="56" spans="1:8" ht="11.15" customHeight="1">
      <c r="A56" s="5786"/>
      <c r="B56" s="1144"/>
      <c r="C56" s="1145"/>
      <c r="D56" s="1146"/>
      <c r="E56" s="1147"/>
      <c r="F56" s="1147"/>
      <c r="G56" s="1148" t="s">
        <v>3795</v>
      </c>
    </row>
  </sheetData>
  <mergeCells count="1">
    <mergeCell ref="B53:F55"/>
  </mergeCells>
  <printOptions horizontalCentered="1"/>
  <pageMargins left="0.5" right="0.5" top="0.4" bottom="0.3" header="0.5" footer="0.5"/>
  <pageSetup scale="95" orientation="portrait" horizontalDpi="4294967292" verticalDpi="4294967292" r:id="rId1"/>
  <headerFooter alignWithMargins="0">
    <oddFooter xml:space="preserve">&amp;C </oddFooter>
  </headerFooter>
</worksheet>
</file>

<file path=xl/worksheets/sheet107.xml><?xml version="1.0" encoding="utf-8"?>
<worksheet xmlns="http://schemas.openxmlformats.org/spreadsheetml/2006/main" xmlns:r="http://schemas.openxmlformats.org/officeDocument/2006/relationships">
  <sheetPr>
    <tabColor rgb="FF92D050"/>
    <pageSetUpPr fitToPage="1"/>
  </sheetPr>
  <dimension ref="A1:J60"/>
  <sheetViews>
    <sheetView showGridLines="0" workbookViewId="0">
      <selection activeCell="B25" activeCellId="1" sqref="A1 B25"/>
    </sheetView>
  </sheetViews>
  <sheetFormatPr defaultColWidth="10.1796875" defaultRowHeight="13"/>
  <cols>
    <col min="1" max="1" width="8.984375E-2" style="1102" customWidth="1"/>
    <col min="2" max="2" width="4.453125" style="1102" customWidth="1"/>
    <col min="3" max="3" width="5.453125" style="1102" customWidth="1"/>
    <col min="4" max="7" width="19.6328125" style="1102" customWidth="1"/>
    <col min="8" max="8" width="4.453125" style="1102" customWidth="1"/>
    <col min="9" max="256" width="10.1796875" style="1102"/>
    <col min="257" max="257" width="8.984375E-2" style="1102" customWidth="1"/>
    <col min="258" max="258" width="4.453125" style="1102" customWidth="1"/>
    <col min="259" max="259" width="5.453125" style="1102" customWidth="1"/>
    <col min="260" max="263" width="19.6328125" style="1102" customWidth="1"/>
    <col min="264" max="264" width="4.453125" style="1102" customWidth="1"/>
    <col min="265" max="512" width="10.1796875" style="1102"/>
    <col min="513" max="513" width="8.984375E-2" style="1102" customWidth="1"/>
    <col min="514" max="514" width="4.453125" style="1102" customWidth="1"/>
    <col min="515" max="515" width="5.453125" style="1102" customWidth="1"/>
    <col min="516" max="519" width="19.6328125" style="1102" customWidth="1"/>
    <col min="520" max="520" width="4.453125" style="1102" customWidth="1"/>
    <col min="521" max="768" width="10.1796875" style="1102"/>
    <col min="769" max="769" width="8.984375E-2" style="1102" customWidth="1"/>
    <col min="770" max="770" width="4.453125" style="1102" customWidth="1"/>
    <col min="771" max="771" width="5.453125" style="1102" customWidth="1"/>
    <col min="772" max="775" width="19.6328125" style="1102" customWidth="1"/>
    <col min="776" max="776" width="4.453125" style="1102" customWidth="1"/>
    <col min="777" max="1024" width="10.1796875" style="1102"/>
    <col min="1025" max="1025" width="8.984375E-2" style="1102" customWidth="1"/>
    <col min="1026" max="1026" width="4.453125" style="1102" customWidth="1"/>
    <col min="1027" max="1027" width="5.453125" style="1102" customWidth="1"/>
    <col min="1028" max="1031" width="19.6328125" style="1102" customWidth="1"/>
    <col min="1032" max="1032" width="4.453125" style="1102" customWidth="1"/>
    <col min="1033" max="1280" width="10.1796875" style="1102"/>
    <col min="1281" max="1281" width="8.984375E-2" style="1102" customWidth="1"/>
    <col min="1282" max="1282" width="4.453125" style="1102" customWidth="1"/>
    <col min="1283" max="1283" width="5.453125" style="1102" customWidth="1"/>
    <col min="1284" max="1287" width="19.6328125" style="1102" customWidth="1"/>
    <col min="1288" max="1288" width="4.453125" style="1102" customWidth="1"/>
    <col min="1289" max="1536" width="10.1796875" style="1102"/>
    <col min="1537" max="1537" width="8.984375E-2" style="1102" customWidth="1"/>
    <col min="1538" max="1538" width="4.453125" style="1102" customWidth="1"/>
    <col min="1539" max="1539" width="5.453125" style="1102" customWidth="1"/>
    <col min="1540" max="1543" width="19.6328125" style="1102" customWidth="1"/>
    <col min="1544" max="1544" width="4.453125" style="1102" customWidth="1"/>
    <col min="1545" max="1792" width="10.1796875" style="1102"/>
    <col min="1793" max="1793" width="8.984375E-2" style="1102" customWidth="1"/>
    <col min="1794" max="1794" width="4.453125" style="1102" customWidth="1"/>
    <col min="1795" max="1795" width="5.453125" style="1102" customWidth="1"/>
    <col min="1796" max="1799" width="19.6328125" style="1102" customWidth="1"/>
    <col min="1800" max="1800" width="4.453125" style="1102" customWidth="1"/>
    <col min="1801" max="2048" width="10.1796875" style="1102"/>
    <col min="2049" max="2049" width="8.984375E-2" style="1102" customWidth="1"/>
    <col min="2050" max="2050" width="4.453125" style="1102" customWidth="1"/>
    <col min="2051" max="2051" width="5.453125" style="1102" customWidth="1"/>
    <col min="2052" max="2055" width="19.6328125" style="1102" customWidth="1"/>
    <col min="2056" max="2056" width="4.453125" style="1102" customWidth="1"/>
    <col min="2057" max="2304" width="10.1796875" style="1102"/>
    <col min="2305" max="2305" width="8.984375E-2" style="1102" customWidth="1"/>
    <col min="2306" max="2306" width="4.453125" style="1102" customWidth="1"/>
    <col min="2307" max="2307" width="5.453125" style="1102" customWidth="1"/>
    <col min="2308" max="2311" width="19.6328125" style="1102" customWidth="1"/>
    <col min="2312" max="2312" width="4.453125" style="1102" customWidth="1"/>
    <col min="2313" max="2560" width="10.1796875" style="1102"/>
    <col min="2561" max="2561" width="8.984375E-2" style="1102" customWidth="1"/>
    <col min="2562" max="2562" width="4.453125" style="1102" customWidth="1"/>
    <col min="2563" max="2563" width="5.453125" style="1102" customWidth="1"/>
    <col min="2564" max="2567" width="19.6328125" style="1102" customWidth="1"/>
    <col min="2568" max="2568" width="4.453125" style="1102" customWidth="1"/>
    <col min="2569" max="2816" width="10.1796875" style="1102"/>
    <col min="2817" max="2817" width="8.984375E-2" style="1102" customWidth="1"/>
    <col min="2818" max="2818" width="4.453125" style="1102" customWidth="1"/>
    <col min="2819" max="2819" width="5.453125" style="1102" customWidth="1"/>
    <col min="2820" max="2823" width="19.6328125" style="1102" customWidth="1"/>
    <col min="2824" max="2824" width="4.453125" style="1102" customWidth="1"/>
    <col min="2825" max="3072" width="10.1796875" style="1102"/>
    <col min="3073" max="3073" width="8.984375E-2" style="1102" customWidth="1"/>
    <col min="3074" max="3074" width="4.453125" style="1102" customWidth="1"/>
    <col min="3075" max="3075" width="5.453125" style="1102" customWidth="1"/>
    <col min="3076" max="3079" width="19.6328125" style="1102" customWidth="1"/>
    <col min="3080" max="3080" width="4.453125" style="1102" customWidth="1"/>
    <col min="3081" max="3328" width="10.1796875" style="1102"/>
    <col min="3329" max="3329" width="8.984375E-2" style="1102" customWidth="1"/>
    <col min="3330" max="3330" width="4.453125" style="1102" customWidth="1"/>
    <col min="3331" max="3331" width="5.453125" style="1102" customWidth="1"/>
    <col min="3332" max="3335" width="19.6328125" style="1102" customWidth="1"/>
    <col min="3336" max="3336" width="4.453125" style="1102" customWidth="1"/>
    <col min="3337" max="3584" width="10.1796875" style="1102"/>
    <col min="3585" max="3585" width="8.984375E-2" style="1102" customWidth="1"/>
    <col min="3586" max="3586" width="4.453125" style="1102" customWidth="1"/>
    <col min="3587" max="3587" width="5.453125" style="1102" customWidth="1"/>
    <col min="3588" max="3591" width="19.6328125" style="1102" customWidth="1"/>
    <col min="3592" max="3592" width="4.453125" style="1102" customWidth="1"/>
    <col min="3593" max="3840" width="10.1796875" style="1102"/>
    <col min="3841" max="3841" width="8.984375E-2" style="1102" customWidth="1"/>
    <col min="3842" max="3842" width="4.453125" style="1102" customWidth="1"/>
    <col min="3843" max="3843" width="5.453125" style="1102" customWidth="1"/>
    <col min="3844" max="3847" width="19.6328125" style="1102" customWidth="1"/>
    <col min="3848" max="3848" width="4.453125" style="1102" customWidth="1"/>
    <col min="3849" max="4096" width="10.1796875" style="1102"/>
    <col min="4097" max="4097" width="8.984375E-2" style="1102" customWidth="1"/>
    <col min="4098" max="4098" width="4.453125" style="1102" customWidth="1"/>
    <col min="4099" max="4099" width="5.453125" style="1102" customWidth="1"/>
    <col min="4100" max="4103" width="19.6328125" style="1102" customWidth="1"/>
    <col min="4104" max="4104" width="4.453125" style="1102" customWidth="1"/>
    <col min="4105" max="4352" width="10.1796875" style="1102"/>
    <col min="4353" max="4353" width="8.984375E-2" style="1102" customWidth="1"/>
    <col min="4354" max="4354" width="4.453125" style="1102" customWidth="1"/>
    <col min="4355" max="4355" width="5.453125" style="1102" customWidth="1"/>
    <col min="4356" max="4359" width="19.6328125" style="1102" customWidth="1"/>
    <col min="4360" max="4360" width="4.453125" style="1102" customWidth="1"/>
    <col min="4361" max="4608" width="10.1796875" style="1102"/>
    <col min="4609" max="4609" width="8.984375E-2" style="1102" customWidth="1"/>
    <col min="4610" max="4610" width="4.453125" style="1102" customWidth="1"/>
    <col min="4611" max="4611" width="5.453125" style="1102" customWidth="1"/>
    <col min="4612" max="4615" width="19.6328125" style="1102" customWidth="1"/>
    <col min="4616" max="4616" width="4.453125" style="1102" customWidth="1"/>
    <col min="4617" max="4864" width="10.1796875" style="1102"/>
    <col min="4865" max="4865" width="8.984375E-2" style="1102" customWidth="1"/>
    <col min="4866" max="4866" width="4.453125" style="1102" customWidth="1"/>
    <col min="4867" max="4867" width="5.453125" style="1102" customWidth="1"/>
    <col min="4868" max="4871" width="19.6328125" style="1102" customWidth="1"/>
    <col min="4872" max="4872" width="4.453125" style="1102" customWidth="1"/>
    <col min="4873" max="5120" width="10.1796875" style="1102"/>
    <col min="5121" max="5121" width="8.984375E-2" style="1102" customWidth="1"/>
    <col min="5122" max="5122" width="4.453125" style="1102" customWidth="1"/>
    <col min="5123" max="5123" width="5.453125" style="1102" customWidth="1"/>
    <col min="5124" max="5127" width="19.6328125" style="1102" customWidth="1"/>
    <col min="5128" max="5128" width="4.453125" style="1102" customWidth="1"/>
    <col min="5129" max="5376" width="10.1796875" style="1102"/>
    <col min="5377" max="5377" width="8.984375E-2" style="1102" customWidth="1"/>
    <col min="5378" max="5378" width="4.453125" style="1102" customWidth="1"/>
    <col min="5379" max="5379" width="5.453125" style="1102" customWidth="1"/>
    <col min="5380" max="5383" width="19.6328125" style="1102" customWidth="1"/>
    <col min="5384" max="5384" width="4.453125" style="1102" customWidth="1"/>
    <col min="5385" max="5632" width="10.1796875" style="1102"/>
    <col min="5633" max="5633" width="8.984375E-2" style="1102" customWidth="1"/>
    <col min="5634" max="5634" width="4.453125" style="1102" customWidth="1"/>
    <col min="5635" max="5635" width="5.453125" style="1102" customWidth="1"/>
    <col min="5636" max="5639" width="19.6328125" style="1102" customWidth="1"/>
    <col min="5640" max="5640" width="4.453125" style="1102" customWidth="1"/>
    <col min="5641" max="5888" width="10.1796875" style="1102"/>
    <col min="5889" max="5889" width="8.984375E-2" style="1102" customWidth="1"/>
    <col min="5890" max="5890" width="4.453125" style="1102" customWidth="1"/>
    <col min="5891" max="5891" width="5.453125" style="1102" customWidth="1"/>
    <col min="5892" max="5895" width="19.6328125" style="1102" customWidth="1"/>
    <col min="5896" max="5896" width="4.453125" style="1102" customWidth="1"/>
    <col min="5897" max="6144" width="10.1796875" style="1102"/>
    <col min="6145" max="6145" width="8.984375E-2" style="1102" customWidth="1"/>
    <col min="6146" max="6146" width="4.453125" style="1102" customWidth="1"/>
    <col min="6147" max="6147" width="5.453125" style="1102" customWidth="1"/>
    <col min="6148" max="6151" width="19.6328125" style="1102" customWidth="1"/>
    <col min="6152" max="6152" width="4.453125" style="1102" customWidth="1"/>
    <col min="6153" max="6400" width="10.1796875" style="1102"/>
    <col min="6401" max="6401" width="8.984375E-2" style="1102" customWidth="1"/>
    <col min="6402" max="6402" width="4.453125" style="1102" customWidth="1"/>
    <col min="6403" max="6403" width="5.453125" style="1102" customWidth="1"/>
    <col min="6404" max="6407" width="19.6328125" style="1102" customWidth="1"/>
    <col min="6408" max="6408" width="4.453125" style="1102" customWidth="1"/>
    <col min="6409" max="6656" width="10.1796875" style="1102"/>
    <col min="6657" max="6657" width="8.984375E-2" style="1102" customWidth="1"/>
    <col min="6658" max="6658" width="4.453125" style="1102" customWidth="1"/>
    <col min="6659" max="6659" width="5.453125" style="1102" customWidth="1"/>
    <col min="6660" max="6663" width="19.6328125" style="1102" customWidth="1"/>
    <col min="6664" max="6664" width="4.453125" style="1102" customWidth="1"/>
    <col min="6665" max="6912" width="10.1796875" style="1102"/>
    <col min="6913" max="6913" width="8.984375E-2" style="1102" customWidth="1"/>
    <col min="6914" max="6914" width="4.453125" style="1102" customWidth="1"/>
    <col min="6915" max="6915" width="5.453125" style="1102" customWidth="1"/>
    <col min="6916" max="6919" width="19.6328125" style="1102" customWidth="1"/>
    <col min="6920" max="6920" width="4.453125" style="1102" customWidth="1"/>
    <col min="6921" max="7168" width="10.1796875" style="1102"/>
    <col min="7169" max="7169" width="8.984375E-2" style="1102" customWidth="1"/>
    <col min="7170" max="7170" width="4.453125" style="1102" customWidth="1"/>
    <col min="7171" max="7171" width="5.453125" style="1102" customWidth="1"/>
    <col min="7172" max="7175" width="19.6328125" style="1102" customWidth="1"/>
    <col min="7176" max="7176" width="4.453125" style="1102" customWidth="1"/>
    <col min="7177" max="7424" width="10.1796875" style="1102"/>
    <col min="7425" max="7425" width="8.984375E-2" style="1102" customWidth="1"/>
    <col min="7426" max="7426" width="4.453125" style="1102" customWidth="1"/>
    <col min="7427" max="7427" width="5.453125" style="1102" customWidth="1"/>
    <col min="7428" max="7431" width="19.6328125" style="1102" customWidth="1"/>
    <col min="7432" max="7432" width="4.453125" style="1102" customWidth="1"/>
    <col min="7433" max="7680" width="10.1796875" style="1102"/>
    <col min="7681" max="7681" width="8.984375E-2" style="1102" customWidth="1"/>
    <col min="7682" max="7682" width="4.453125" style="1102" customWidth="1"/>
    <col min="7683" max="7683" width="5.453125" style="1102" customWidth="1"/>
    <col min="7684" max="7687" width="19.6328125" style="1102" customWidth="1"/>
    <col min="7688" max="7688" width="4.453125" style="1102" customWidth="1"/>
    <col min="7689" max="7936" width="10.1796875" style="1102"/>
    <col min="7937" max="7937" width="8.984375E-2" style="1102" customWidth="1"/>
    <col min="7938" max="7938" width="4.453125" style="1102" customWidth="1"/>
    <col min="7939" max="7939" width="5.453125" style="1102" customWidth="1"/>
    <col min="7940" max="7943" width="19.6328125" style="1102" customWidth="1"/>
    <col min="7944" max="7944" width="4.453125" style="1102" customWidth="1"/>
    <col min="7945" max="8192" width="10.1796875" style="1102"/>
    <col min="8193" max="8193" width="8.984375E-2" style="1102" customWidth="1"/>
    <col min="8194" max="8194" width="4.453125" style="1102" customWidth="1"/>
    <col min="8195" max="8195" width="5.453125" style="1102" customWidth="1"/>
    <col min="8196" max="8199" width="19.6328125" style="1102" customWidth="1"/>
    <col min="8200" max="8200" width="4.453125" style="1102" customWidth="1"/>
    <col min="8201" max="8448" width="10.1796875" style="1102"/>
    <col min="8449" max="8449" width="8.984375E-2" style="1102" customWidth="1"/>
    <col min="8450" max="8450" width="4.453125" style="1102" customWidth="1"/>
    <col min="8451" max="8451" width="5.453125" style="1102" customWidth="1"/>
    <col min="8452" max="8455" width="19.6328125" style="1102" customWidth="1"/>
    <col min="8456" max="8456" width="4.453125" style="1102" customWidth="1"/>
    <col min="8457" max="8704" width="10.1796875" style="1102"/>
    <col min="8705" max="8705" width="8.984375E-2" style="1102" customWidth="1"/>
    <col min="8706" max="8706" width="4.453125" style="1102" customWidth="1"/>
    <col min="8707" max="8707" width="5.453125" style="1102" customWidth="1"/>
    <col min="8708" max="8711" width="19.6328125" style="1102" customWidth="1"/>
    <col min="8712" max="8712" width="4.453125" style="1102" customWidth="1"/>
    <col min="8713" max="8960" width="10.1796875" style="1102"/>
    <col min="8961" max="8961" width="8.984375E-2" style="1102" customWidth="1"/>
    <col min="8962" max="8962" width="4.453125" style="1102" customWidth="1"/>
    <col min="8963" max="8963" width="5.453125" style="1102" customWidth="1"/>
    <col min="8964" max="8967" width="19.6328125" style="1102" customWidth="1"/>
    <col min="8968" max="8968" width="4.453125" style="1102" customWidth="1"/>
    <col min="8969" max="9216" width="10.1796875" style="1102"/>
    <col min="9217" max="9217" width="8.984375E-2" style="1102" customWidth="1"/>
    <col min="9218" max="9218" width="4.453125" style="1102" customWidth="1"/>
    <col min="9219" max="9219" width="5.453125" style="1102" customWidth="1"/>
    <col min="9220" max="9223" width="19.6328125" style="1102" customWidth="1"/>
    <col min="9224" max="9224" width="4.453125" style="1102" customWidth="1"/>
    <col min="9225" max="9472" width="10.1796875" style="1102"/>
    <col min="9473" max="9473" width="8.984375E-2" style="1102" customWidth="1"/>
    <col min="9474" max="9474" width="4.453125" style="1102" customWidth="1"/>
    <col min="9475" max="9475" width="5.453125" style="1102" customWidth="1"/>
    <col min="9476" max="9479" width="19.6328125" style="1102" customWidth="1"/>
    <col min="9480" max="9480" width="4.453125" style="1102" customWidth="1"/>
    <col min="9481" max="9728" width="10.1796875" style="1102"/>
    <col min="9729" max="9729" width="8.984375E-2" style="1102" customWidth="1"/>
    <col min="9730" max="9730" width="4.453125" style="1102" customWidth="1"/>
    <col min="9731" max="9731" width="5.453125" style="1102" customWidth="1"/>
    <col min="9732" max="9735" width="19.6328125" style="1102" customWidth="1"/>
    <col min="9736" max="9736" width="4.453125" style="1102" customWidth="1"/>
    <col min="9737" max="9984" width="10.1796875" style="1102"/>
    <col min="9985" max="9985" width="8.984375E-2" style="1102" customWidth="1"/>
    <col min="9986" max="9986" width="4.453125" style="1102" customWidth="1"/>
    <col min="9987" max="9987" width="5.453125" style="1102" customWidth="1"/>
    <col min="9988" max="9991" width="19.6328125" style="1102" customWidth="1"/>
    <col min="9992" max="9992" width="4.453125" style="1102" customWidth="1"/>
    <col min="9993" max="10240" width="10.1796875" style="1102"/>
    <col min="10241" max="10241" width="8.984375E-2" style="1102" customWidth="1"/>
    <col min="10242" max="10242" width="4.453125" style="1102" customWidth="1"/>
    <col min="10243" max="10243" width="5.453125" style="1102" customWidth="1"/>
    <col min="10244" max="10247" width="19.6328125" style="1102" customWidth="1"/>
    <col min="10248" max="10248" width="4.453125" style="1102" customWidth="1"/>
    <col min="10249" max="10496" width="10.1796875" style="1102"/>
    <col min="10497" max="10497" width="8.984375E-2" style="1102" customWidth="1"/>
    <col min="10498" max="10498" width="4.453125" style="1102" customWidth="1"/>
    <col min="10499" max="10499" width="5.453125" style="1102" customWidth="1"/>
    <col min="10500" max="10503" width="19.6328125" style="1102" customWidth="1"/>
    <col min="10504" max="10504" width="4.453125" style="1102" customWidth="1"/>
    <col min="10505" max="10752" width="10.1796875" style="1102"/>
    <col min="10753" max="10753" width="8.984375E-2" style="1102" customWidth="1"/>
    <col min="10754" max="10754" width="4.453125" style="1102" customWidth="1"/>
    <col min="10755" max="10755" width="5.453125" style="1102" customWidth="1"/>
    <col min="10756" max="10759" width="19.6328125" style="1102" customWidth="1"/>
    <col min="10760" max="10760" width="4.453125" style="1102" customWidth="1"/>
    <col min="10761" max="11008" width="10.1796875" style="1102"/>
    <col min="11009" max="11009" width="8.984375E-2" style="1102" customWidth="1"/>
    <col min="11010" max="11010" width="4.453125" style="1102" customWidth="1"/>
    <col min="11011" max="11011" width="5.453125" style="1102" customWidth="1"/>
    <col min="11012" max="11015" width="19.6328125" style="1102" customWidth="1"/>
    <col min="11016" max="11016" width="4.453125" style="1102" customWidth="1"/>
    <col min="11017" max="11264" width="10.1796875" style="1102"/>
    <col min="11265" max="11265" width="8.984375E-2" style="1102" customWidth="1"/>
    <col min="11266" max="11266" width="4.453125" style="1102" customWidth="1"/>
    <col min="11267" max="11267" width="5.453125" style="1102" customWidth="1"/>
    <col min="11268" max="11271" width="19.6328125" style="1102" customWidth="1"/>
    <col min="11272" max="11272" width="4.453125" style="1102" customWidth="1"/>
    <col min="11273" max="11520" width="10.1796875" style="1102"/>
    <col min="11521" max="11521" width="8.984375E-2" style="1102" customWidth="1"/>
    <col min="11522" max="11522" width="4.453125" style="1102" customWidth="1"/>
    <col min="11523" max="11523" width="5.453125" style="1102" customWidth="1"/>
    <col min="11524" max="11527" width="19.6328125" style="1102" customWidth="1"/>
    <col min="11528" max="11528" width="4.453125" style="1102" customWidth="1"/>
    <col min="11529" max="11776" width="10.1796875" style="1102"/>
    <col min="11777" max="11777" width="8.984375E-2" style="1102" customWidth="1"/>
    <col min="11778" max="11778" width="4.453125" style="1102" customWidth="1"/>
    <col min="11779" max="11779" width="5.453125" style="1102" customWidth="1"/>
    <col min="11780" max="11783" width="19.6328125" style="1102" customWidth="1"/>
    <col min="11784" max="11784" width="4.453125" style="1102" customWidth="1"/>
    <col min="11785" max="12032" width="10.1796875" style="1102"/>
    <col min="12033" max="12033" width="8.984375E-2" style="1102" customWidth="1"/>
    <col min="12034" max="12034" width="4.453125" style="1102" customWidth="1"/>
    <col min="12035" max="12035" width="5.453125" style="1102" customWidth="1"/>
    <col min="12036" max="12039" width="19.6328125" style="1102" customWidth="1"/>
    <col min="12040" max="12040" width="4.453125" style="1102" customWidth="1"/>
    <col min="12041" max="12288" width="10.1796875" style="1102"/>
    <col min="12289" max="12289" width="8.984375E-2" style="1102" customWidth="1"/>
    <col min="12290" max="12290" width="4.453125" style="1102" customWidth="1"/>
    <col min="12291" max="12291" width="5.453125" style="1102" customWidth="1"/>
    <col min="12292" max="12295" width="19.6328125" style="1102" customWidth="1"/>
    <col min="12296" max="12296" width="4.453125" style="1102" customWidth="1"/>
    <col min="12297" max="12544" width="10.1796875" style="1102"/>
    <col min="12545" max="12545" width="8.984375E-2" style="1102" customWidth="1"/>
    <col min="12546" max="12546" width="4.453125" style="1102" customWidth="1"/>
    <col min="12547" max="12547" width="5.453125" style="1102" customWidth="1"/>
    <col min="12548" max="12551" width="19.6328125" style="1102" customWidth="1"/>
    <col min="12552" max="12552" width="4.453125" style="1102" customWidth="1"/>
    <col min="12553" max="12800" width="10.1796875" style="1102"/>
    <col min="12801" max="12801" width="8.984375E-2" style="1102" customWidth="1"/>
    <col min="12802" max="12802" width="4.453125" style="1102" customWidth="1"/>
    <col min="12803" max="12803" width="5.453125" style="1102" customWidth="1"/>
    <col min="12804" max="12807" width="19.6328125" style="1102" customWidth="1"/>
    <col min="12808" max="12808" width="4.453125" style="1102" customWidth="1"/>
    <col min="12809" max="13056" width="10.1796875" style="1102"/>
    <col min="13057" max="13057" width="8.984375E-2" style="1102" customWidth="1"/>
    <col min="13058" max="13058" width="4.453125" style="1102" customWidth="1"/>
    <col min="13059" max="13059" width="5.453125" style="1102" customWidth="1"/>
    <col min="13060" max="13063" width="19.6328125" style="1102" customWidth="1"/>
    <col min="13064" max="13064" width="4.453125" style="1102" customWidth="1"/>
    <col min="13065" max="13312" width="10.1796875" style="1102"/>
    <col min="13313" max="13313" width="8.984375E-2" style="1102" customWidth="1"/>
    <col min="13314" max="13314" width="4.453125" style="1102" customWidth="1"/>
    <col min="13315" max="13315" width="5.453125" style="1102" customWidth="1"/>
    <col min="13316" max="13319" width="19.6328125" style="1102" customWidth="1"/>
    <col min="13320" max="13320" width="4.453125" style="1102" customWidth="1"/>
    <col min="13321" max="13568" width="10.1796875" style="1102"/>
    <col min="13569" max="13569" width="8.984375E-2" style="1102" customWidth="1"/>
    <col min="13570" max="13570" width="4.453125" style="1102" customWidth="1"/>
    <col min="13571" max="13571" width="5.453125" style="1102" customWidth="1"/>
    <col min="13572" max="13575" width="19.6328125" style="1102" customWidth="1"/>
    <col min="13576" max="13576" width="4.453125" style="1102" customWidth="1"/>
    <col min="13577" max="13824" width="10.1796875" style="1102"/>
    <col min="13825" max="13825" width="8.984375E-2" style="1102" customWidth="1"/>
    <col min="13826" max="13826" width="4.453125" style="1102" customWidth="1"/>
    <col min="13827" max="13827" width="5.453125" style="1102" customWidth="1"/>
    <col min="13828" max="13831" width="19.6328125" style="1102" customWidth="1"/>
    <col min="13832" max="13832" width="4.453125" style="1102" customWidth="1"/>
    <col min="13833" max="14080" width="10.1796875" style="1102"/>
    <col min="14081" max="14081" width="8.984375E-2" style="1102" customWidth="1"/>
    <col min="14082" max="14082" width="4.453125" style="1102" customWidth="1"/>
    <col min="14083" max="14083" width="5.453125" style="1102" customWidth="1"/>
    <col min="14084" max="14087" width="19.6328125" style="1102" customWidth="1"/>
    <col min="14088" max="14088" width="4.453125" style="1102" customWidth="1"/>
    <col min="14089" max="14336" width="10.1796875" style="1102"/>
    <col min="14337" max="14337" width="8.984375E-2" style="1102" customWidth="1"/>
    <col min="14338" max="14338" width="4.453125" style="1102" customWidth="1"/>
    <col min="14339" max="14339" width="5.453125" style="1102" customWidth="1"/>
    <col min="14340" max="14343" width="19.6328125" style="1102" customWidth="1"/>
    <col min="14344" max="14344" width="4.453125" style="1102" customWidth="1"/>
    <col min="14345" max="14592" width="10.1796875" style="1102"/>
    <col min="14593" max="14593" width="8.984375E-2" style="1102" customWidth="1"/>
    <col min="14594" max="14594" width="4.453125" style="1102" customWidth="1"/>
    <col min="14595" max="14595" width="5.453125" style="1102" customWidth="1"/>
    <col min="14596" max="14599" width="19.6328125" style="1102" customWidth="1"/>
    <col min="14600" max="14600" width="4.453125" style="1102" customWidth="1"/>
    <col min="14601" max="14848" width="10.1796875" style="1102"/>
    <col min="14849" max="14849" width="8.984375E-2" style="1102" customWidth="1"/>
    <col min="14850" max="14850" width="4.453125" style="1102" customWidth="1"/>
    <col min="14851" max="14851" width="5.453125" style="1102" customWidth="1"/>
    <col min="14852" max="14855" width="19.6328125" style="1102" customWidth="1"/>
    <col min="14856" max="14856" width="4.453125" style="1102" customWidth="1"/>
    <col min="14857" max="15104" width="10.1796875" style="1102"/>
    <col min="15105" max="15105" width="8.984375E-2" style="1102" customWidth="1"/>
    <col min="15106" max="15106" width="4.453125" style="1102" customWidth="1"/>
    <col min="15107" max="15107" width="5.453125" style="1102" customWidth="1"/>
    <col min="15108" max="15111" width="19.6328125" style="1102" customWidth="1"/>
    <col min="15112" max="15112" width="4.453125" style="1102" customWidth="1"/>
    <col min="15113" max="15360" width="10.1796875" style="1102"/>
    <col min="15361" max="15361" width="8.984375E-2" style="1102" customWidth="1"/>
    <col min="15362" max="15362" width="4.453125" style="1102" customWidth="1"/>
    <col min="15363" max="15363" width="5.453125" style="1102" customWidth="1"/>
    <col min="15364" max="15367" width="19.6328125" style="1102" customWidth="1"/>
    <col min="15368" max="15368" width="4.453125" style="1102" customWidth="1"/>
    <col min="15369" max="15616" width="10.1796875" style="1102"/>
    <col min="15617" max="15617" width="8.984375E-2" style="1102" customWidth="1"/>
    <col min="15618" max="15618" width="4.453125" style="1102" customWidth="1"/>
    <col min="15619" max="15619" width="5.453125" style="1102" customWidth="1"/>
    <col min="15620" max="15623" width="19.6328125" style="1102" customWidth="1"/>
    <col min="15624" max="15624" width="4.453125" style="1102" customWidth="1"/>
    <col min="15625" max="15872" width="10.1796875" style="1102"/>
    <col min="15873" max="15873" width="8.984375E-2" style="1102" customWidth="1"/>
    <col min="15874" max="15874" width="4.453125" style="1102" customWidth="1"/>
    <col min="15875" max="15875" width="5.453125" style="1102" customWidth="1"/>
    <col min="15876" max="15879" width="19.6328125" style="1102" customWidth="1"/>
    <col min="15880" max="15880" width="4.453125" style="1102" customWidth="1"/>
    <col min="15881" max="16128" width="10.1796875" style="1102"/>
    <col min="16129" max="16129" width="8.984375E-2" style="1102" customWidth="1"/>
    <col min="16130" max="16130" width="4.453125" style="1102" customWidth="1"/>
    <col min="16131" max="16131" width="5.453125" style="1102" customWidth="1"/>
    <col min="16132" max="16135" width="19.6328125" style="1102" customWidth="1"/>
    <col min="16136" max="16136" width="4.453125" style="1102" customWidth="1"/>
    <col min="16137" max="16384" width="10.1796875" style="1102"/>
  </cols>
  <sheetData>
    <row r="1" spans="1:8" s="1096" customFormat="1" ht="17.149999999999999" customHeight="1">
      <c r="A1" s="1150"/>
      <c r="B1" s="5320" t="s">
        <v>3790</v>
      </c>
      <c r="C1" s="1152"/>
      <c r="D1" s="1152"/>
      <c r="E1" s="1150"/>
      <c r="F1" s="1150"/>
      <c r="G1" s="1153"/>
      <c r="H1" s="1154">
        <v>100</v>
      </c>
    </row>
    <row r="2" spans="1:8" ht="14.15" customHeight="1">
      <c r="A2" s="1115"/>
      <c r="B2" s="5321" t="s">
        <v>3796</v>
      </c>
      <c r="C2" s="1156"/>
      <c r="D2" s="1156"/>
      <c r="E2" s="1156"/>
      <c r="F2" s="1156"/>
      <c r="G2" s="1156"/>
      <c r="H2" s="1157"/>
    </row>
    <row r="3" spans="1:8" ht="14.15" customHeight="1">
      <c r="A3" s="1115"/>
      <c r="B3" s="1158" t="s">
        <v>808</v>
      </c>
      <c r="C3" s="1159"/>
      <c r="D3" s="1160"/>
      <c r="E3" s="1160"/>
      <c r="F3" s="1160"/>
      <c r="G3" s="1160"/>
      <c r="H3" s="1107"/>
    </row>
    <row r="4" spans="1:8" ht="14.15" customHeight="1">
      <c r="A4" s="1115"/>
      <c r="B4" s="1161"/>
      <c r="C4" s="1110"/>
      <c r="D4" s="1110"/>
      <c r="E4" s="1110"/>
      <c r="F4" s="1110"/>
      <c r="G4" s="1110"/>
      <c r="H4" s="1112"/>
    </row>
    <row r="5" spans="1:8" ht="14.15" customHeight="1">
      <c r="A5" s="1115"/>
      <c r="B5" s="1119"/>
      <c r="C5" s="1115"/>
      <c r="D5" s="1115"/>
      <c r="E5" s="1115"/>
      <c r="F5" s="1115"/>
      <c r="G5" s="1115"/>
      <c r="H5" s="1115"/>
    </row>
    <row r="6" spans="1:8" ht="14.15" customHeight="1">
      <c r="A6" s="1115"/>
      <c r="B6" s="1122" t="s">
        <v>704</v>
      </c>
      <c r="C6" s="1162" t="s">
        <v>637</v>
      </c>
      <c r="D6" s="1123" t="s">
        <v>605</v>
      </c>
      <c r="E6" s="1123" t="s">
        <v>606</v>
      </c>
      <c r="F6" s="1123" t="s">
        <v>607</v>
      </c>
      <c r="G6" s="1123" t="s">
        <v>1307</v>
      </c>
      <c r="H6" s="1123" t="s">
        <v>704</v>
      </c>
    </row>
    <row r="7" spans="1:8" ht="14.15" customHeight="1">
      <c r="A7" s="1115"/>
      <c r="B7" s="1122" t="s">
        <v>750</v>
      </c>
      <c r="C7" s="1162" t="s">
        <v>750</v>
      </c>
      <c r="D7" s="1123" t="s">
        <v>608</v>
      </c>
      <c r="E7" s="1123" t="s">
        <v>608</v>
      </c>
      <c r="F7" s="1123" t="s">
        <v>608</v>
      </c>
      <c r="G7" s="1123" t="s">
        <v>609</v>
      </c>
      <c r="H7" s="1123" t="s">
        <v>750</v>
      </c>
    </row>
    <row r="8" spans="1:8" ht="14.15" customHeight="1">
      <c r="A8" s="1115"/>
      <c r="B8" s="1122"/>
      <c r="C8" s="1162"/>
      <c r="D8" s="1123"/>
      <c r="E8" s="1123"/>
      <c r="F8" s="1123"/>
      <c r="G8" s="1123"/>
      <c r="H8" s="1123"/>
    </row>
    <row r="9" spans="1:8" ht="14.15" customHeight="1" thickBot="1">
      <c r="A9" s="1115"/>
      <c r="B9" s="1129"/>
      <c r="C9" s="1112"/>
      <c r="D9" s="1163" t="s">
        <v>642</v>
      </c>
      <c r="E9" s="1163" t="s">
        <v>643</v>
      </c>
      <c r="F9" s="1163" t="s">
        <v>644</v>
      </c>
      <c r="G9" s="1163" t="s">
        <v>645</v>
      </c>
      <c r="H9" s="1112"/>
    </row>
    <row r="10" spans="1:8" ht="13.9" customHeight="1">
      <c r="A10" s="1115"/>
      <c r="B10" s="1133">
        <v>1</v>
      </c>
      <c r="C10" s="1164"/>
      <c r="D10" s="2303">
        <v>0</v>
      </c>
      <c r="E10" s="2295">
        <v>0</v>
      </c>
      <c r="F10" s="1132">
        <f>'[9]PTC 330-P99'!F10+'PTC 330-P100'!D10-'PTC 330-P100'!E10</f>
        <v>0</v>
      </c>
      <c r="G10" s="1165">
        <f>F10+'[9]PTC 330-P99'!D10</f>
        <v>0</v>
      </c>
      <c r="H10" s="1126">
        <v>1</v>
      </c>
    </row>
    <row r="11" spans="1:8" ht="13.9" customHeight="1">
      <c r="A11" s="1115"/>
      <c r="B11" s="1133">
        <v>2</v>
      </c>
      <c r="C11" s="1164"/>
      <c r="D11" s="2304">
        <v>0</v>
      </c>
      <c r="E11" s="2305">
        <v>0</v>
      </c>
      <c r="F11" s="1166">
        <f>'[9]PTC 330-P99'!F11+'PTC 330-P100'!D11-'PTC 330-P100'!E11</f>
        <v>0</v>
      </c>
      <c r="G11" s="1167">
        <f>F11+'[9]PTC 330-P99'!D11</f>
        <v>0</v>
      </c>
      <c r="H11" s="1126">
        <v>2</v>
      </c>
    </row>
    <row r="12" spans="1:8" ht="13.9" customHeight="1">
      <c r="A12" s="1115"/>
      <c r="B12" s="1133">
        <v>3</v>
      </c>
      <c r="C12" s="1164"/>
      <c r="D12" s="2304">
        <v>0</v>
      </c>
      <c r="E12" s="2305">
        <v>0</v>
      </c>
      <c r="F12" s="1166">
        <f>'[9]PTC 330-P99'!F12+'PTC 330-P100'!D12-'PTC 330-P100'!E12</f>
        <v>0</v>
      </c>
      <c r="G12" s="1167">
        <f>F12+'[9]PTC 330-P99'!D12</f>
        <v>0</v>
      </c>
      <c r="H12" s="1126">
        <v>3</v>
      </c>
    </row>
    <row r="13" spans="1:8" ht="13.9" customHeight="1">
      <c r="A13" s="1115"/>
      <c r="B13" s="1133">
        <v>4</v>
      </c>
      <c r="C13" s="1164"/>
      <c r="D13" s="2304">
        <v>0</v>
      </c>
      <c r="E13" s="2305">
        <v>0</v>
      </c>
      <c r="F13" s="1166">
        <f>'[9]PTC 330-P99'!F13+'PTC 330-P100'!D13-'PTC 330-P100'!E13</f>
        <v>0</v>
      </c>
      <c r="G13" s="1167">
        <f>F13+'[9]PTC 330-P99'!D13</f>
        <v>0</v>
      </c>
      <c r="H13" s="1126">
        <v>4</v>
      </c>
    </row>
    <row r="14" spans="1:8" ht="13.9" customHeight="1">
      <c r="A14" s="1115"/>
      <c r="B14" s="1133">
        <v>5</v>
      </c>
      <c r="C14" s="1164"/>
      <c r="D14" s="2304">
        <v>0</v>
      </c>
      <c r="E14" s="2305">
        <v>0</v>
      </c>
      <c r="F14" s="1166">
        <f>'[9]PTC 330-P99'!F14+'PTC 330-P100'!D14-'PTC 330-P100'!E14</f>
        <v>0</v>
      </c>
      <c r="G14" s="1167">
        <f>F14+'[9]PTC 330-P99'!D14</f>
        <v>0</v>
      </c>
      <c r="H14" s="1126">
        <v>5</v>
      </c>
    </row>
    <row r="15" spans="1:8" ht="13.9" customHeight="1">
      <c r="A15" s="1115"/>
      <c r="B15" s="1133">
        <v>6</v>
      </c>
      <c r="C15" s="1164"/>
      <c r="D15" s="2304"/>
      <c r="E15" s="2305">
        <v>0</v>
      </c>
      <c r="F15" s="1166">
        <f>'[9]PTC 330-P99'!F15+'PTC 330-P100'!D15-'PTC 330-P100'!E15</f>
        <v>0</v>
      </c>
      <c r="G15" s="1167">
        <f>F15+'[9]PTC 330-P99'!D15</f>
        <v>0</v>
      </c>
      <c r="H15" s="1126">
        <v>6</v>
      </c>
    </row>
    <row r="16" spans="1:8" ht="13.9" customHeight="1">
      <c r="A16" s="1115"/>
      <c r="B16" s="1133">
        <v>7</v>
      </c>
      <c r="C16" s="1164"/>
      <c r="D16" s="2304">
        <v>0</v>
      </c>
      <c r="E16" s="2305">
        <v>0</v>
      </c>
      <c r="F16" s="1166">
        <f>'[9]PTC 330-P99'!F16+'PTC 330-P100'!D16-'PTC 330-P100'!E16</f>
        <v>0</v>
      </c>
      <c r="G16" s="1167">
        <f>F16+'[9]PTC 330-P99'!D16</f>
        <v>0</v>
      </c>
      <c r="H16" s="1126">
        <v>7</v>
      </c>
    </row>
    <row r="17" spans="1:9" ht="13.9" customHeight="1">
      <c r="A17" s="1115"/>
      <c r="B17" s="1133">
        <v>8</v>
      </c>
      <c r="C17" s="1164"/>
      <c r="D17" s="2304">
        <v>0</v>
      </c>
      <c r="E17" s="2305">
        <v>0</v>
      </c>
      <c r="F17" s="1166">
        <f>'[9]PTC 330-P99'!F17+'PTC 330-P100'!D17-'PTC 330-P100'!E17</f>
        <v>0</v>
      </c>
      <c r="G17" s="1167">
        <f>F17+'[9]PTC 330-P99'!D17</f>
        <v>0</v>
      </c>
      <c r="H17" s="1126">
        <v>8</v>
      </c>
    </row>
    <row r="18" spans="1:9" ht="13.9" customHeight="1">
      <c r="A18" s="1115"/>
      <c r="B18" s="1133">
        <v>9</v>
      </c>
      <c r="C18" s="1164"/>
      <c r="D18" s="2304">
        <v>0</v>
      </c>
      <c r="E18" s="2305">
        <v>0</v>
      </c>
      <c r="F18" s="1166">
        <f>'[9]PTC 330-P99'!F18+'PTC 330-P100'!D18-'PTC 330-P100'!E18</f>
        <v>0</v>
      </c>
      <c r="G18" s="1167">
        <f>F18+'[9]PTC 330-P99'!D18</f>
        <v>0</v>
      </c>
      <c r="H18" s="1126">
        <v>9</v>
      </c>
      <c r="I18" s="1137"/>
    </row>
    <row r="19" spans="1:9" ht="13.9" customHeight="1">
      <c r="A19" s="1115"/>
      <c r="B19" s="1133">
        <v>10</v>
      </c>
      <c r="C19" s="1164"/>
      <c r="D19" s="2304">
        <v>0</v>
      </c>
      <c r="E19" s="2305">
        <v>0</v>
      </c>
      <c r="F19" s="1166">
        <f>'[9]PTC 330-P99'!F19+'PTC 330-P100'!D19-'PTC 330-P100'!E19</f>
        <v>0</v>
      </c>
      <c r="G19" s="1167">
        <f>F19+'[9]PTC 330-P99'!D19</f>
        <v>0</v>
      </c>
      <c r="H19" s="1126">
        <v>10</v>
      </c>
    </row>
    <row r="20" spans="1:9" ht="13.9" customHeight="1">
      <c r="A20" s="1115"/>
      <c r="B20" s="1133">
        <v>11</v>
      </c>
      <c r="C20" s="1164"/>
      <c r="D20" s="2304">
        <v>0</v>
      </c>
      <c r="E20" s="2305">
        <v>0</v>
      </c>
      <c r="F20" s="1166">
        <f>'[9]PTC 330-P99'!F20+'PTC 330-P100'!D20-'PTC 330-P100'!E20</f>
        <v>0</v>
      </c>
      <c r="G20" s="1167">
        <f>F20+'[9]PTC 330-P99'!D20</f>
        <v>0</v>
      </c>
      <c r="H20" s="1126">
        <v>11</v>
      </c>
    </row>
    <row r="21" spans="1:9" ht="13.9" customHeight="1">
      <c r="A21" s="1115"/>
      <c r="B21" s="1133">
        <v>12</v>
      </c>
      <c r="C21" s="1164"/>
      <c r="D21" s="2304">
        <v>0</v>
      </c>
      <c r="E21" s="2305">
        <v>0</v>
      </c>
      <c r="F21" s="1166">
        <f>'[9]PTC 330-P99'!F21+'PTC 330-P100'!D21-'PTC 330-P100'!E21</f>
        <v>0</v>
      </c>
      <c r="G21" s="1167">
        <f>F21+'[9]PTC 330-P99'!D21</f>
        <v>0</v>
      </c>
      <c r="H21" s="1126">
        <v>12</v>
      </c>
    </row>
    <row r="22" spans="1:9" ht="13.9" customHeight="1">
      <c r="A22" s="1115"/>
      <c r="B22" s="1133">
        <v>13</v>
      </c>
      <c r="C22" s="1164"/>
      <c r="D22" s="2304">
        <v>0</v>
      </c>
      <c r="E22" s="2305">
        <v>0</v>
      </c>
      <c r="F22" s="1166">
        <f>'[9]PTC 330-P99'!F22+'PTC 330-P100'!D22-'PTC 330-P100'!E22</f>
        <v>0</v>
      </c>
      <c r="G22" s="1167">
        <f>F22+'[9]PTC 330-P99'!D22</f>
        <v>0</v>
      </c>
      <c r="H22" s="1126">
        <v>13</v>
      </c>
    </row>
    <row r="23" spans="1:9" ht="13.9" customHeight="1">
      <c r="A23" s="1115"/>
      <c r="B23" s="1133">
        <v>14</v>
      </c>
      <c r="C23" s="1164"/>
      <c r="D23" s="2304">
        <v>0</v>
      </c>
      <c r="E23" s="2305">
        <v>0</v>
      </c>
      <c r="F23" s="1166">
        <f>'[9]PTC 330-P99'!F23+'PTC 330-P100'!D23-'PTC 330-P100'!E23</f>
        <v>0</v>
      </c>
      <c r="G23" s="1167">
        <f>F23+'[9]PTC 330-P99'!D23</f>
        <v>0</v>
      </c>
      <c r="H23" s="1126">
        <v>14</v>
      </c>
    </row>
    <row r="24" spans="1:9" ht="13.9" customHeight="1">
      <c r="A24" s="1115"/>
      <c r="B24" s="1133">
        <v>15</v>
      </c>
      <c r="C24" s="1164"/>
      <c r="D24" s="2304">
        <v>0</v>
      </c>
      <c r="E24" s="2305">
        <v>0</v>
      </c>
      <c r="F24" s="1166">
        <f>'[9]PTC 330-P99'!F24+'PTC 330-P100'!D24-'PTC 330-P100'!E24</f>
        <v>0</v>
      </c>
      <c r="G24" s="1167">
        <f>F24+'[9]PTC 330-P99'!D24</f>
        <v>0</v>
      </c>
      <c r="H24" s="1126">
        <v>15</v>
      </c>
    </row>
    <row r="25" spans="1:9" ht="13.9" customHeight="1">
      <c r="A25" s="1115"/>
      <c r="B25" s="1133">
        <v>16</v>
      </c>
      <c r="C25" s="1164"/>
      <c r="D25" s="2304">
        <v>0</v>
      </c>
      <c r="E25" s="2305">
        <v>0</v>
      </c>
      <c r="F25" s="1166">
        <f>'[9]PTC 330-P99'!F25+'PTC 330-P100'!D25-'PTC 330-P100'!E25</f>
        <v>0</v>
      </c>
      <c r="G25" s="1167">
        <f>F25+'[9]PTC 330-P99'!D25</f>
        <v>0</v>
      </c>
      <c r="H25" s="1126">
        <v>16</v>
      </c>
    </row>
    <row r="26" spans="1:9" ht="13.9" customHeight="1">
      <c r="A26" s="1115"/>
      <c r="B26" s="1133">
        <v>17</v>
      </c>
      <c r="C26" s="1164"/>
      <c r="D26" s="2304">
        <v>0</v>
      </c>
      <c r="E26" s="2305">
        <v>0</v>
      </c>
      <c r="F26" s="1166">
        <f>'[9]PTC 330-P99'!F26+'PTC 330-P100'!D26-'PTC 330-P100'!E26</f>
        <v>0</v>
      </c>
      <c r="G26" s="1167">
        <f>F26+'[9]PTC 330-P99'!D26</f>
        <v>0</v>
      </c>
      <c r="H26" s="1126">
        <v>17</v>
      </c>
    </row>
    <row r="27" spans="1:9" ht="13.9" customHeight="1">
      <c r="A27" s="1115"/>
      <c r="B27" s="1133">
        <v>18</v>
      </c>
      <c r="C27" s="1164"/>
      <c r="D27" s="2304">
        <v>0</v>
      </c>
      <c r="E27" s="2305">
        <v>0</v>
      </c>
      <c r="F27" s="1166">
        <f>'[9]PTC 330-P99'!F27+'PTC 330-P100'!D27-'PTC 330-P100'!E27</f>
        <v>0</v>
      </c>
      <c r="G27" s="1167">
        <f>F27+'[9]PTC 330-P99'!D27</f>
        <v>0</v>
      </c>
      <c r="H27" s="1126">
        <v>18</v>
      </c>
    </row>
    <row r="28" spans="1:9" ht="13.9" customHeight="1">
      <c r="A28" s="1115"/>
      <c r="B28" s="1133">
        <v>19</v>
      </c>
      <c r="C28" s="1164"/>
      <c r="D28" s="2304">
        <v>0</v>
      </c>
      <c r="E28" s="2305">
        <v>0</v>
      </c>
      <c r="F28" s="1166">
        <f>'[9]PTC 330-P99'!F28+'PTC 330-P100'!D28-'PTC 330-P100'!E28</f>
        <v>0</v>
      </c>
      <c r="G28" s="1167">
        <f>F28+'[9]PTC 330-P99'!D28</f>
        <v>0</v>
      </c>
      <c r="H28" s="1126">
        <v>19</v>
      </c>
    </row>
    <row r="29" spans="1:9" ht="13.9" customHeight="1">
      <c r="A29" s="1115"/>
      <c r="B29" s="1133">
        <v>20</v>
      </c>
      <c r="C29" s="1164"/>
      <c r="D29" s="2304">
        <v>0</v>
      </c>
      <c r="E29" s="2305">
        <v>0</v>
      </c>
      <c r="F29" s="1166">
        <f>'[9]PTC 330-P99'!F29+'PTC 330-P100'!D29-'PTC 330-P100'!E29</f>
        <v>0</v>
      </c>
      <c r="G29" s="1167">
        <f>F29+'[9]PTC 330-P99'!D29</f>
        <v>2190</v>
      </c>
      <c r="H29" s="1126">
        <v>20</v>
      </c>
    </row>
    <row r="30" spans="1:9" ht="13.9" customHeight="1">
      <c r="A30" s="1115"/>
      <c r="B30" s="1133">
        <v>21</v>
      </c>
      <c r="C30" s="1164"/>
      <c r="D30" s="2304">
        <v>4</v>
      </c>
      <c r="E30" s="2305">
        <v>0</v>
      </c>
      <c r="F30" s="1166">
        <f>'[9]PTC 330-P99'!F30+'PTC 330-P100'!D30-'PTC 330-P100'!E30</f>
        <v>4</v>
      </c>
      <c r="G30" s="1167">
        <f>F30+'[9]PTC 330-P99'!D30</f>
        <v>4</v>
      </c>
      <c r="H30" s="1126">
        <v>21</v>
      </c>
    </row>
    <row r="31" spans="1:9" ht="13.9" customHeight="1">
      <c r="A31" s="1115"/>
      <c r="B31" s="1133">
        <v>22</v>
      </c>
      <c r="C31" s="1164"/>
      <c r="D31" s="2304">
        <v>0</v>
      </c>
      <c r="E31" s="2305">
        <v>0</v>
      </c>
      <c r="F31" s="1166">
        <f>'[9]PTC 330-P99'!F31+'PTC 330-P100'!D31-'PTC 330-P100'!E31</f>
        <v>0</v>
      </c>
      <c r="G31" s="1167">
        <f>F31+'[9]PTC 330-P99'!D31</f>
        <v>0</v>
      </c>
      <c r="H31" s="1126">
        <v>22</v>
      </c>
    </row>
    <row r="32" spans="1:9" ht="13.9" customHeight="1">
      <c r="A32" s="1115"/>
      <c r="B32" s="1133">
        <v>23</v>
      </c>
      <c r="C32" s="1164"/>
      <c r="D32" s="2304">
        <v>0</v>
      </c>
      <c r="E32" s="2305">
        <v>0</v>
      </c>
      <c r="F32" s="1166">
        <f>'[9]PTC 330-P99'!F32+'PTC 330-P100'!D32-'PTC 330-P100'!E32</f>
        <v>0</v>
      </c>
      <c r="G32" s="1167">
        <f>F32+'[9]PTC 330-P99'!D32</f>
        <v>0</v>
      </c>
      <c r="H32" s="1126">
        <v>23</v>
      </c>
    </row>
    <row r="33" spans="1:8" ht="13.9" customHeight="1">
      <c r="A33" s="1115"/>
      <c r="B33" s="1133">
        <v>24</v>
      </c>
      <c r="C33" s="1164"/>
      <c r="D33" s="2304">
        <v>0</v>
      </c>
      <c r="E33" s="2305">
        <v>0</v>
      </c>
      <c r="F33" s="1166">
        <f>'[9]PTC 330-P99'!F33+'PTC 330-P100'!D33-'PTC 330-P100'!E33</f>
        <v>0</v>
      </c>
      <c r="G33" s="1167">
        <f>F33+'[9]PTC 330-P99'!D33</f>
        <v>0</v>
      </c>
      <c r="H33" s="1126">
        <v>24</v>
      </c>
    </row>
    <row r="34" spans="1:8" ht="13.9" customHeight="1">
      <c r="A34" s="1115"/>
      <c r="B34" s="1133">
        <v>25</v>
      </c>
      <c r="C34" s="1164"/>
      <c r="D34" s="2304">
        <v>0</v>
      </c>
      <c r="E34" s="2305">
        <v>0</v>
      </c>
      <c r="F34" s="1166">
        <f>'[9]PTC 330-P99'!F34+'PTC 330-P100'!D34-'PTC 330-P100'!E34</f>
        <v>0</v>
      </c>
      <c r="G34" s="1167">
        <f>F34+'[9]PTC 330-P99'!D34</f>
        <v>0</v>
      </c>
      <c r="H34" s="1126">
        <v>25</v>
      </c>
    </row>
    <row r="35" spans="1:8" ht="13.9" customHeight="1">
      <c r="A35" s="1115"/>
      <c r="B35" s="1133">
        <v>26</v>
      </c>
      <c r="C35" s="1164"/>
      <c r="D35" s="2304">
        <v>0</v>
      </c>
      <c r="E35" s="2305">
        <v>0</v>
      </c>
      <c r="F35" s="1166">
        <f>'[9]PTC 330-P99'!F35+'PTC 330-P100'!D35-'PTC 330-P100'!E35</f>
        <v>0</v>
      </c>
      <c r="G35" s="1167">
        <f>F35+'[9]PTC 330-P99'!D35</f>
        <v>0</v>
      </c>
      <c r="H35" s="1126">
        <v>26</v>
      </c>
    </row>
    <row r="36" spans="1:8" ht="13.9" customHeight="1">
      <c r="A36" s="1115"/>
      <c r="B36" s="1133">
        <v>27</v>
      </c>
      <c r="C36" s="1164"/>
      <c r="D36" s="2304">
        <v>0</v>
      </c>
      <c r="E36" s="2305">
        <v>0</v>
      </c>
      <c r="F36" s="1166">
        <f>'[9]PTC 330-P99'!F36+'PTC 330-P100'!D36-'PTC 330-P100'!E36</f>
        <v>0</v>
      </c>
      <c r="G36" s="1167">
        <f>F36+'[9]PTC 330-P99'!D36</f>
        <v>0</v>
      </c>
      <c r="H36" s="1126">
        <v>27</v>
      </c>
    </row>
    <row r="37" spans="1:8" ht="13.9" customHeight="1">
      <c r="A37" s="1115"/>
      <c r="B37" s="1133">
        <v>28</v>
      </c>
      <c r="C37" s="1164"/>
      <c r="D37" s="2304">
        <v>0</v>
      </c>
      <c r="E37" s="2305">
        <v>0</v>
      </c>
      <c r="F37" s="1166">
        <f>'[9]PTC 330-P99'!F37+'PTC 330-P100'!D37-'PTC 330-P100'!E37</f>
        <v>0</v>
      </c>
      <c r="G37" s="1167">
        <f>F37+'[9]PTC 330-P99'!D37</f>
        <v>0</v>
      </c>
      <c r="H37" s="1126">
        <v>28</v>
      </c>
    </row>
    <row r="38" spans="1:8" ht="13.9" customHeight="1">
      <c r="A38" s="1115"/>
      <c r="B38" s="1133">
        <v>29</v>
      </c>
      <c r="C38" s="1164"/>
      <c r="D38" s="2304">
        <v>0</v>
      </c>
      <c r="E38" s="2305">
        <v>0</v>
      </c>
      <c r="F38" s="1166">
        <f>'[9]PTC 330-P99'!F38+'PTC 330-P100'!D38-'PTC 330-P100'!E38</f>
        <v>0</v>
      </c>
      <c r="G38" s="1167">
        <f>F38+'[9]PTC 330-P99'!D38</f>
        <v>0</v>
      </c>
      <c r="H38" s="1126">
        <v>29</v>
      </c>
    </row>
    <row r="39" spans="1:8" ht="13.9" customHeight="1">
      <c r="A39" s="1115"/>
      <c r="B39" s="1133">
        <v>30</v>
      </c>
      <c r="C39" s="1164"/>
      <c r="D39" s="2304">
        <f>SUM(D10:D38)</f>
        <v>4</v>
      </c>
      <c r="E39" s="2305">
        <f>SUM(E10:E38)</f>
        <v>0</v>
      </c>
      <c r="F39" s="1166">
        <f>SUM(F10:F38)</f>
        <v>4</v>
      </c>
      <c r="G39" s="1167">
        <f>SUM(G10:G38)</f>
        <v>2194</v>
      </c>
      <c r="H39" s="1126">
        <v>30</v>
      </c>
    </row>
    <row r="40" spans="1:8" ht="13.9" customHeight="1">
      <c r="A40" s="1115"/>
      <c r="B40" s="1133">
        <v>31</v>
      </c>
      <c r="C40" s="1164"/>
      <c r="D40" s="2304">
        <v>284</v>
      </c>
      <c r="E40" s="2305">
        <v>0</v>
      </c>
      <c r="F40" s="1166">
        <f>'[9]PTC 330-P99'!F40+'PTC 330-P100'!D40-'PTC 330-P100'!E40</f>
        <v>284</v>
      </c>
      <c r="G40" s="1167">
        <f>F40+'[9]PTC 330-P99'!D40</f>
        <v>2361</v>
      </c>
      <c r="H40" s="1126">
        <v>31</v>
      </c>
    </row>
    <row r="41" spans="1:8" ht="13.9" customHeight="1">
      <c r="A41" s="1115"/>
      <c r="B41" s="1133">
        <v>32</v>
      </c>
      <c r="C41" s="1164"/>
      <c r="D41" s="2304">
        <v>0</v>
      </c>
      <c r="E41" s="2305">
        <v>0</v>
      </c>
      <c r="F41" s="1166">
        <f>'[9]PTC 330-P99'!F41+'PTC 330-P100'!D41-'PTC 330-P100'!E41</f>
        <v>0</v>
      </c>
      <c r="G41" s="1167">
        <f>F41+'[9]PTC 330-P99'!D41</f>
        <v>0</v>
      </c>
      <c r="H41" s="1126">
        <v>32</v>
      </c>
    </row>
    <row r="42" spans="1:8" ht="13.9" customHeight="1">
      <c r="A42" s="1115"/>
      <c r="B42" s="1133">
        <v>33</v>
      </c>
      <c r="C42" s="1164"/>
      <c r="D42" s="2304">
        <v>0</v>
      </c>
      <c r="E42" s="2305">
        <v>0</v>
      </c>
      <c r="F42" s="1166">
        <f>'[9]PTC 330-P99'!F42+'PTC 330-P100'!D42-'PTC 330-P100'!E42</f>
        <v>0</v>
      </c>
      <c r="G42" s="1167">
        <f>F42+'[9]PTC 330-P99'!D42</f>
        <v>0</v>
      </c>
      <c r="H42" s="1126">
        <v>33</v>
      </c>
    </row>
    <row r="43" spans="1:8" ht="13.9" customHeight="1">
      <c r="A43" s="1115"/>
      <c r="B43" s="1133">
        <v>34</v>
      </c>
      <c r="C43" s="1164"/>
      <c r="D43" s="2304">
        <v>0</v>
      </c>
      <c r="E43" s="2305">
        <v>0</v>
      </c>
      <c r="F43" s="1166">
        <f>'[9]PTC 330-P99'!F43+'PTC 330-P100'!D43-'PTC 330-P100'!E43</f>
        <v>0</v>
      </c>
      <c r="G43" s="1167">
        <f>F43+'[9]PTC 330-P99'!D43</f>
        <v>0</v>
      </c>
      <c r="H43" s="1126">
        <v>34</v>
      </c>
    </row>
    <row r="44" spans="1:8" ht="13.9" customHeight="1">
      <c r="A44" s="1115"/>
      <c r="B44" s="1133">
        <v>35</v>
      </c>
      <c r="C44" s="1164"/>
      <c r="D44" s="2304">
        <v>0</v>
      </c>
      <c r="E44" s="2305">
        <v>0</v>
      </c>
      <c r="F44" s="1166">
        <f>'[9]PTC 330-P99'!F44+'PTC 330-P100'!D44-'PTC 330-P100'!E44</f>
        <v>0</v>
      </c>
      <c r="G44" s="1167">
        <f>F44+'[9]PTC 330-P99'!D44</f>
        <v>0</v>
      </c>
      <c r="H44" s="1126">
        <v>35</v>
      </c>
    </row>
    <row r="45" spans="1:8" ht="13.9" customHeight="1">
      <c r="A45" s="1115"/>
      <c r="B45" s="1133">
        <v>36</v>
      </c>
      <c r="C45" s="1164"/>
      <c r="D45" s="2304">
        <v>0</v>
      </c>
      <c r="E45" s="2305">
        <v>0</v>
      </c>
      <c r="F45" s="1166">
        <f>'[9]PTC 330-P99'!F45+'PTC 330-P100'!D45-'PTC 330-P100'!E45</f>
        <v>0</v>
      </c>
      <c r="G45" s="1167">
        <f>F45+'[9]PTC 330-P99'!D45</f>
        <v>0</v>
      </c>
      <c r="H45" s="1126">
        <v>36</v>
      </c>
    </row>
    <row r="46" spans="1:8" ht="13.9" customHeight="1">
      <c r="A46" s="1115"/>
      <c r="B46" s="1133">
        <v>37</v>
      </c>
      <c r="C46" s="1164"/>
      <c r="D46" s="2304">
        <v>0</v>
      </c>
      <c r="E46" s="2305">
        <v>0</v>
      </c>
      <c r="F46" s="1166">
        <f>'[9]PTC 330-P99'!F46+'PTC 330-P100'!D46-'PTC 330-P100'!E46</f>
        <v>0</v>
      </c>
      <c r="G46" s="1167">
        <f>F46+'[9]PTC 330-P99'!D46</f>
        <v>0</v>
      </c>
      <c r="H46" s="1126">
        <v>37</v>
      </c>
    </row>
    <row r="47" spans="1:8" ht="13.9" customHeight="1">
      <c r="A47" s="1115"/>
      <c r="B47" s="1133">
        <v>38</v>
      </c>
      <c r="C47" s="1164"/>
      <c r="D47" s="2304">
        <v>13096</v>
      </c>
      <c r="E47" s="2305">
        <v>0</v>
      </c>
      <c r="F47" s="1166">
        <f>'[9]PTC 330-P99'!F47+'PTC 330-P100'!D47-'PTC 330-P100'!E47</f>
        <v>13096</v>
      </c>
      <c r="G47" s="1167">
        <f>F47+'[9]PTC 330-P99'!D47</f>
        <v>47518</v>
      </c>
      <c r="H47" s="1126">
        <v>38</v>
      </c>
    </row>
    <row r="48" spans="1:8" ht="13.9" customHeight="1">
      <c r="A48" s="1115"/>
      <c r="B48" s="1133">
        <v>39</v>
      </c>
      <c r="C48" s="1164"/>
      <c r="D48" s="2304">
        <f>SUM(D40:D47)</f>
        <v>13380</v>
      </c>
      <c r="E48" s="2305">
        <f>SUM(E40:E47)</f>
        <v>0</v>
      </c>
      <c r="F48" s="1166">
        <f>SUM(F40:F47)</f>
        <v>13380</v>
      </c>
      <c r="G48" s="1167">
        <f>SUM(G40:G47)</f>
        <v>49879</v>
      </c>
      <c r="H48" s="1126">
        <v>39</v>
      </c>
    </row>
    <row r="49" spans="1:10" ht="13.9" customHeight="1">
      <c r="A49" s="1115"/>
      <c r="B49" s="1133">
        <v>40</v>
      </c>
      <c r="C49" s="1164"/>
      <c r="D49" s="2304">
        <v>0</v>
      </c>
      <c r="E49" s="2305">
        <v>0</v>
      </c>
      <c r="F49" s="1166">
        <f>'[9]PTC 330-P99'!F49+'PTC 330-P100'!D49-'PTC 330-P100'!E49</f>
        <v>0</v>
      </c>
      <c r="G49" s="1167">
        <f>F49+'[9]PTC 330-P99'!D49</f>
        <v>0</v>
      </c>
      <c r="H49" s="1126">
        <v>40</v>
      </c>
    </row>
    <row r="50" spans="1:10" ht="13.9" customHeight="1">
      <c r="A50" s="1115"/>
      <c r="B50" s="1133">
        <v>41</v>
      </c>
      <c r="C50" s="1164"/>
      <c r="D50" s="2304">
        <v>0</v>
      </c>
      <c r="E50" s="2305">
        <v>0</v>
      </c>
      <c r="F50" s="1166">
        <f>'[9]PTC 330-P99'!F50+'PTC 330-P100'!D50-'PTC 330-P100'!E50</f>
        <v>0</v>
      </c>
      <c r="G50" s="1167">
        <f>F50+'[9]PTC 330-P99'!D50</f>
        <v>0</v>
      </c>
      <c r="H50" s="1126">
        <v>41</v>
      </c>
    </row>
    <row r="51" spans="1:10" ht="13.9" customHeight="1">
      <c r="A51" s="1115"/>
      <c r="B51" s="1133">
        <v>42</v>
      </c>
      <c r="C51" s="1164"/>
      <c r="D51" s="2304">
        <v>0</v>
      </c>
      <c r="E51" s="2305">
        <v>0</v>
      </c>
      <c r="F51" s="1166">
        <f>'[9]PTC 330-P99'!F51+'PTC 330-P100'!D51-'PTC 330-P100'!E51</f>
        <v>0</v>
      </c>
      <c r="G51" s="1167">
        <f>F51+'[9]PTC 330-P99'!D51</f>
        <v>0</v>
      </c>
      <c r="H51" s="1126">
        <v>42</v>
      </c>
    </row>
    <row r="52" spans="1:10" ht="13.9" customHeight="1" thickBot="1">
      <c r="A52" s="1115"/>
      <c r="B52" s="1133">
        <v>43</v>
      </c>
      <c r="C52" s="1164"/>
      <c r="D52" s="2306">
        <f>SUM(D48:D51,D39)</f>
        <v>13384</v>
      </c>
      <c r="E52" s="2307">
        <f>SUM(E48:E51,E39)</f>
        <v>0</v>
      </c>
      <c r="F52" s="1168">
        <f>SUM(F48:F51,F39)</f>
        <v>13384</v>
      </c>
      <c r="G52" s="1139">
        <f>SUM(G48:G51,G39)</f>
        <v>52073</v>
      </c>
      <c r="H52" s="1126">
        <v>43</v>
      </c>
      <c r="J52" s="1140"/>
    </row>
    <row r="53" spans="1:10" ht="10" customHeight="1">
      <c r="A53" s="1115"/>
      <c r="B53" s="1169"/>
      <c r="C53" s="1170"/>
      <c r="D53" s="1171"/>
      <c r="E53" s="1171"/>
      <c r="F53" s="1171"/>
      <c r="G53" s="1172"/>
      <c r="H53" s="1123"/>
      <c r="J53" s="1140"/>
    </row>
    <row r="54" spans="1:10" ht="10" customHeight="1">
      <c r="A54" s="1115"/>
      <c r="B54" s="1173"/>
      <c r="C54" s="1174"/>
      <c r="D54" s="1174"/>
      <c r="E54" s="1174"/>
      <c r="F54" s="1175"/>
      <c r="G54" s="1175"/>
      <c r="H54" s="1115"/>
    </row>
    <row r="55" spans="1:10" ht="10" customHeight="1">
      <c r="A55" s="1115"/>
      <c r="B55" s="1161"/>
      <c r="C55" s="1110"/>
      <c r="D55" s="1110"/>
      <c r="E55" s="1110"/>
      <c r="F55" s="1176"/>
      <c r="G55" s="1176"/>
      <c r="H55" s="1112"/>
    </row>
    <row r="56" spans="1:10" ht="11.15" customHeight="1">
      <c r="A56" s="1145"/>
      <c r="B56" s="1177" t="s">
        <v>3795</v>
      </c>
      <c r="C56" s="1178"/>
      <c r="D56" s="1178"/>
      <c r="E56" s="1145"/>
      <c r="F56" s="1145"/>
      <c r="G56" s="1145"/>
      <c r="H56" s="5322"/>
    </row>
    <row r="60" spans="1:10">
      <c r="G60" s="1179"/>
    </row>
  </sheetData>
  <printOptions horizontalCentered="1"/>
  <pageMargins left="0.5" right="0.5" top="0.4" bottom="0.3" header="0.5" footer="0.5"/>
  <pageSetup scale="95" orientation="portrait" horizontalDpi="4294967292" verticalDpi="4294967292" r:id="rId1"/>
  <headerFooter alignWithMargins="0">
    <oddFooter xml:space="preserve">&amp;C </oddFooter>
  </headerFooter>
</worksheet>
</file>

<file path=xl/worksheets/sheet108.xml><?xml version="1.0" encoding="utf-8"?>
<worksheet xmlns="http://schemas.openxmlformats.org/spreadsheetml/2006/main" xmlns:r="http://schemas.openxmlformats.org/officeDocument/2006/relationships">
  <sheetPr>
    <tabColor rgb="FF92D050"/>
    <pageSetUpPr fitToPage="1"/>
  </sheetPr>
  <dimension ref="A1:M79"/>
  <sheetViews>
    <sheetView showGridLines="0" zoomScale="115" zoomScaleNormal="115" workbookViewId="0">
      <selection activeCell="B25" activeCellId="1" sqref="A1 B25"/>
    </sheetView>
  </sheetViews>
  <sheetFormatPr defaultColWidth="10.1796875" defaultRowHeight="13"/>
  <cols>
    <col min="1" max="1" width="3.90625" style="1190" customWidth="1"/>
    <col min="2" max="2" width="33.36328125" style="1190" customWidth="1"/>
    <col min="3" max="8" width="10.453125" style="1190" customWidth="1"/>
    <col min="9" max="9" width="4.6328125" style="1190" customWidth="1"/>
    <col min="10" max="10" width="11.81640625" style="1189" bestFit="1" customWidth="1"/>
    <col min="11" max="11" width="10.1796875" style="1190"/>
    <col min="12" max="12" width="10.453125" style="1190" bestFit="1" customWidth="1"/>
    <col min="13" max="13" width="11.81640625" style="1190" bestFit="1" customWidth="1"/>
    <col min="14" max="256" width="10.1796875" style="1190"/>
    <col min="257" max="257" width="3.90625" style="1190" customWidth="1"/>
    <col min="258" max="258" width="33.36328125" style="1190" customWidth="1"/>
    <col min="259" max="264" width="10.453125" style="1190" customWidth="1"/>
    <col min="265" max="265" width="4.6328125" style="1190" customWidth="1"/>
    <col min="266" max="266" width="11.81640625" style="1190" bestFit="1" customWidth="1"/>
    <col min="267" max="267" width="10.1796875" style="1190"/>
    <col min="268" max="268" width="10.453125" style="1190" bestFit="1" customWidth="1"/>
    <col min="269" max="269" width="11.81640625" style="1190" bestFit="1" customWidth="1"/>
    <col min="270" max="512" width="10.1796875" style="1190"/>
    <col min="513" max="513" width="3.90625" style="1190" customWidth="1"/>
    <col min="514" max="514" width="33.36328125" style="1190" customWidth="1"/>
    <col min="515" max="520" width="10.453125" style="1190" customWidth="1"/>
    <col min="521" max="521" width="4.6328125" style="1190" customWidth="1"/>
    <col min="522" max="522" width="11.81640625" style="1190" bestFit="1" customWidth="1"/>
    <col min="523" max="523" width="10.1796875" style="1190"/>
    <col min="524" max="524" width="10.453125" style="1190" bestFit="1" customWidth="1"/>
    <col min="525" max="525" width="11.81640625" style="1190" bestFit="1" customWidth="1"/>
    <col min="526" max="768" width="10.1796875" style="1190"/>
    <col min="769" max="769" width="3.90625" style="1190" customWidth="1"/>
    <col min="770" max="770" width="33.36328125" style="1190" customWidth="1"/>
    <col min="771" max="776" width="10.453125" style="1190" customWidth="1"/>
    <col min="777" max="777" width="4.6328125" style="1190" customWidth="1"/>
    <col min="778" max="778" width="11.81640625" style="1190" bestFit="1" customWidth="1"/>
    <col min="779" max="779" width="10.1796875" style="1190"/>
    <col min="780" max="780" width="10.453125" style="1190" bestFit="1" customWidth="1"/>
    <col min="781" max="781" width="11.81640625" style="1190" bestFit="1" customWidth="1"/>
    <col min="782" max="1024" width="10.1796875" style="1190"/>
    <col min="1025" max="1025" width="3.90625" style="1190" customWidth="1"/>
    <col min="1026" max="1026" width="33.36328125" style="1190" customWidth="1"/>
    <col min="1027" max="1032" width="10.453125" style="1190" customWidth="1"/>
    <col min="1033" max="1033" width="4.6328125" style="1190" customWidth="1"/>
    <col min="1034" max="1034" width="11.81640625" style="1190" bestFit="1" customWidth="1"/>
    <col min="1035" max="1035" width="10.1796875" style="1190"/>
    <col min="1036" max="1036" width="10.453125" style="1190" bestFit="1" customWidth="1"/>
    <col min="1037" max="1037" width="11.81640625" style="1190" bestFit="1" customWidth="1"/>
    <col min="1038" max="1280" width="10.1796875" style="1190"/>
    <col min="1281" max="1281" width="3.90625" style="1190" customWidth="1"/>
    <col min="1282" max="1282" width="33.36328125" style="1190" customWidth="1"/>
    <col min="1283" max="1288" width="10.453125" style="1190" customWidth="1"/>
    <col min="1289" max="1289" width="4.6328125" style="1190" customWidth="1"/>
    <col min="1290" max="1290" width="11.81640625" style="1190" bestFit="1" customWidth="1"/>
    <col min="1291" max="1291" width="10.1796875" style="1190"/>
    <col min="1292" max="1292" width="10.453125" style="1190" bestFit="1" customWidth="1"/>
    <col min="1293" max="1293" width="11.81640625" style="1190" bestFit="1" customWidth="1"/>
    <col min="1294" max="1536" width="10.1796875" style="1190"/>
    <col min="1537" max="1537" width="3.90625" style="1190" customWidth="1"/>
    <col min="1538" max="1538" width="33.36328125" style="1190" customWidth="1"/>
    <col min="1539" max="1544" width="10.453125" style="1190" customWidth="1"/>
    <col min="1545" max="1545" width="4.6328125" style="1190" customWidth="1"/>
    <col min="1546" max="1546" width="11.81640625" style="1190" bestFit="1" customWidth="1"/>
    <col min="1547" max="1547" width="10.1796875" style="1190"/>
    <col min="1548" max="1548" width="10.453125" style="1190" bestFit="1" customWidth="1"/>
    <col min="1549" max="1549" width="11.81640625" style="1190" bestFit="1" customWidth="1"/>
    <col min="1550" max="1792" width="10.1796875" style="1190"/>
    <col min="1793" max="1793" width="3.90625" style="1190" customWidth="1"/>
    <col min="1794" max="1794" width="33.36328125" style="1190" customWidth="1"/>
    <col min="1795" max="1800" width="10.453125" style="1190" customWidth="1"/>
    <col min="1801" max="1801" width="4.6328125" style="1190" customWidth="1"/>
    <col min="1802" max="1802" width="11.81640625" style="1190" bestFit="1" customWidth="1"/>
    <col min="1803" max="1803" width="10.1796875" style="1190"/>
    <col min="1804" max="1804" width="10.453125" style="1190" bestFit="1" customWidth="1"/>
    <col min="1805" max="1805" width="11.81640625" style="1190" bestFit="1" customWidth="1"/>
    <col min="1806" max="2048" width="10.1796875" style="1190"/>
    <col min="2049" max="2049" width="3.90625" style="1190" customWidth="1"/>
    <col min="2050" max="2050" width="33.36328125" style="1190" customWidth="1"/>
    <col min="2051" max="2056" width="10.453125" style="1190" customWidth="1"/>
    <col min="2057" max="2057" width="4.6328125" style="1190" customWidth="1"/>
    <col min="2058" max="2058" width="11.81640625" style="1190" bestFit="1" customWidth="1"/>
    <col min="2059" max="2059" width="10.1796875" style="1190"/>
    <col min="2060" max="2060" width="10.453125" style="1190" bestFit="1" customWidth="1"/>
    <col min="2061" max="2061" width="11.81640625" style="1190" bestFit="1" customWidth="1"/>
    <col min="2062" max="2304" width="10.1796875" style="1190"/>
    <col min="2305" max="2305" width="3.90625" style="1190" customWidth="1"/>
    <col min="2306" max="2306" width="33.36328125" style="1190" customWidth="1"/>
    <col min="2307" max="2312" width="10.453125" style="1190" customWidth="1"/>
    <col min="2313" max="2313" width="4.6328125" style="1190" customWidth="1"/>
    <col min="2314" max="2314" width="11.81640625" style="1190" bestFit="1" customWidth="1"/>
    <col min="2315" max="2315" width="10.1796875" style="1190"/>
    <col min="2316" max="2316" width="10.453125" style="1190" bestFit="1" customWidth="1"/>
    <col min="2317" max="2317" width="11.81640625" style="1190" bestFit="1" customWidth="1"/>
    <col min="2318" max="2560" width="10.1796875" style="1190"/>
    <col min="2561" max="2561" width="3.90625" style="1190" customWidth="1"/>
    <col min="2562" max="2562" width="33.36328125" style="1190" customWidth="1"/>
    <col min="2563" max="2568" width="10.453125" style="1190" customWidth="1"/>
    <col min="2569" max="2569" width="4.6328125" style="1190" customWidth="1"/>
    <col min="2570" max="2570" width="11.81640625" style="1190" bestFit="1" customWidth="1"/>
    <col min="2571" max="2571" width="10.1796875" style="1190"/>
    <col min="2572" max="2572" width="10.453125" style="1190" bestFit="1" customWidth="1"/>
    <col min="2573" max="2573" width="11.81640625" style="1190" bestFit="1" customWidth="1"/>
    <col min="2574" max="2816" width="10.1796875" style="1190"/>
    <col min="2817" max="2817" width="3.90625" style="1190" customWidth="1"/>
    <col min="2818" max="2818" width="33.36328125" style="1190" customWidth="1"/>
    <col min="2819" max="2824" width="10.453125" style="1190" customWidth="1"/>
    <col min="2825" max="2825" width="4.6328125" style="1190" customWidth="1"/>
    <col min="2826" max="2826" width="11.81640625" style="1190" bestFit="1" customWidth="1"/>
    <col min="2827" max="2827" width="10.1796875" style="1190"/>
    <col min="2828" max="2828" width="10.453125" style="1190" bestFit="1" customWidth="1"/>
    <col min="2829" max="2829" width="11.81640625" style="1190" bestFit="1" customWidth="1"/>
    <col min="2830" max="3072" width="10.1796875" style="1190"/>
    <col min="3073" max="3073" width="3.90625" style="1190" customWidth="1"/>
    <col min="3074" max="3074" width="33.36328125" style="1190" customWidth="1"/>
    <col min="3075" max="3080" width="10.453125" style="1190" customWidth="1"/>
    <col min="3081" max="3081" width="4.6328125" style="1190" customWidth="1"/>
    <col min="3082" max="3082" width="11.81640625" style="1190" bestFit="1" customWidth="1"/>
    <col min="3083" max="3083" width="10.1796875" style="1190"/>
    <col min="3084" max="3084" width="10.453125" style="1190" bestFit="1" customWidth="1"/>
    <col min="3085" max="3085" width="11.81640625" style="1190" bestFit="1" customWidth="1"/>
    <col min="3086" max="3328" width="10.1796875" style="1190"/>
    <col min="3329" max="3329" width="3.90625" style="1190" customWidth="1"/>
    <col min="3330" max="3330" width="33.36328125" style="1190" customWidth="1"/>
    <col min="3331" max="3336" width="10.453125" style="1190" customWidth="1"/>
    <col min="3337" max="3337" width="4.6328125" style="1190" customWidth="1"/>
    <col min="3338" max="3338" width="11.81640625" style="1190" bestFit="1" customWidth="1"/>
    <col min="3339" max="3339" width="10.1796875" style="1190"/>
    <col min="3340" max="3340" width="10.453125" style="1190" bestFit="1" customWidth="1"/>
    <col min="3341" max="3341" width="11.81640625" style="1190" bestFit="1" customWidth="1"/>
    <col min="3342" max="3584" width="10.1796875" style="1190"/>
    <col min="3585" max="3585" width="3.90625" style="1190" customWidth="1"/>
    <col min="3586" max="3586" width="33.36328125" style="1190" customWidth="1"/>
    <col min="3587" max="3592" width="10.453125" style="1190" customWidth="1"/>
    <col min="3593" max="3593" width="4.6328125" style="1190" customWidth="1"/>
    <col min="3594" max="3594" width="11.81640625" style="1190" bestFit="1" customWidth="1"/>
    <col min="3595" max="3595" width="10.1796875" style="1190"/>
    <col min="3596" max="3596" width="10.453125" style="1190" bestFit="1" customWidth="1"/>
    <col min="3597" max="3597" width="11.81640625" style="1190" bestFit="1" customWidth="1"/>
    <col min="3598" max="3840" width="10.1796875" style="1190"/>
    <col min="3841" max="3841" width="3.90625" style="1190" customWidth="1"/>
    <col min="3842" max="3842" width="33.36328125" style="1190" customWidth="1"/>
    <col min="3843" max="3848" width="10.453125" style="1190" customWidth="1"/>
    <col min="3849" max="3849" width="4.6328125" style="1190" customWidth="1"/>
    <col min="3850" max="3850" width="11.81640625" style="1190" bestFit="1" customWidth="1"/>
    <col min="3851" max="3851" width="10.1796875" style="1190"/>
    <col min="3852" max="3852" width="10.453125" style="1190" bestFit="1" customWidth="1"/>
    <col min="3853" max="3853" width="11.81640625" style="1190" bestFit="1" customWidth="1"/>
    <col min="3854" max="4096" width="10.1796875" style="1190"/>
    <col min="4097" max="4097" width="3.90625" style="1190" customWidth="1"/>
    <col min="4098" max="4098" width="33.36328125" style="1190" customWidth="1"/>
    <col min="4099" max="4104" width="10.453125" style="1190" customWidth="1"/>
    <col min="4105" max="4105" width="4.6328125" style="1190" customWidth="1"/>
    <col min="4106" max="4106" width="11.81640625" style="1190" bestFit="1" customWidth="1"/>
    <col min="4107" max="4107" width="10.1796875" style="1190"/>
    <col min="4108" max="4108" width="10.453125" style="1190" bestFit="1" customWidth="1"/>
    <col min="4109" max="4109" width="11.81640625" style="1190" bestFit="1" customWidth="1"/>
    <col min="4110" max="4352" width="10.1796875" style="1190"/>
    <col min="4353" max="4353" width="3.90625" style="1190" customWidth="1"/>
    <col min="4354" max="4354" width="33.36328125" style="1190" customWidth="1"/>
    <col min="4355" max="4360" width="10.453125" style="1190" customWidth="1"/>
    <col min="4361" max="4361" width="4.6328125" style="1190" customWidth="1"/>
    <col min="4362" max="4362" width="11.81640625" style="1190" bestFit="1" customWidth="1"/>
    <col min="4363" max="4363" width="10.1796875" style="1190"/>
    <col min="4364" max="4364" width="10.453125" style="1190" bestFit="1" customWidth="1"/>
    <col min="4365" max="4365" width="11.81640625" style="1190" bestFit="1" customWidth="1"/>
    <col min="4366" max="4608" width="10.1796875" style="1190"/>
    <col min="4609" max="4609" width="3.90625" style="1190" customWidth="1"/>
    <col min="4610" max="4610" width="33.36328125" style="1190" customWidth="1"/>
    <col min="4611" max="4616" width="10.453125" style="1190" customWidth="1"/>
    <col min="4617" max="4617" width="4.6328125" style="1190" customWidth="1"/>
    <col min="4618" max="4618" width="11.81640625" style="1190" bestFit="1" customWidth="1"/>
    <col min="4619" max="4619" width="10.1796875" style="1190"/>
    <col min="4620" max="4620" width="10.453125" style="1190" bestFit="1" customWidth="1"/>
    <col min="4621" max="4621" width="11.81640625" style="1190" bestFit="1" customWidth="1"/>
    <col min="4622" max="4864" width="10.1796875" style="1190"/>
    <col min="4865" max="4865" width="3.90625" style="1190" customWidth="1"/>
    <col min="4866" max="4866" width="33.36328125" style="1190" customWidth="1"/>
    <col min="4867" max="4872" width="10.453125" style="1190" customWidth="1"/>
    <col min="4873" max="4873" width="4.6328125" style="1190" customWidth="1"/>
    <col min="4874" max="4874" width="11.81640625" style="1190" bestFit="1" customWidth="1"/>
    <col min="4875" max="4875" width="10.1796875" style="1190"/>
    <col min="4876" max="4876" width="10.453125" style="1190" bestFit="1" customWidth="1"/>
    <col min="4877" max="4877" width="11.81640625" style="1190" bestFit="1" customWidth="1"/>
    <col min="4878" max="5120" width="10.1796875" style="1190"/>
    <col min="5121" max="5121" width="3.90625" style="1190" customWidth="1"/>
    <col min="5122" max="5122" width="33.36328125" style="1190" customWidth="1"/>
    <col min="5123" max="5128" width="10.453125" style="1190" customWidth="1"/>
    <col min="5129" max="5129" width="4.6328125" style="1190" customWidth="1"/>
    <col min="5130" max="5130" width="11.81640625" style="1190" bestFit="1" customWidth="1"/>
    <col min="5131" max="5131" width="10.1796875" style="1190"/>
    <col min="5132" max="5132" width="10.453125" style="1190" bestFit="1" customWidth="1"/>
    <col min="5133" max="5133" width="11.81640625" style="1190" bestFit="1" customWidth="1"/>
    <col min="5134" max="5376" width="10.1796875" style="1190"/>
    <col min="5377" max="5377" width="3.90625" style="1190" customWidth="1"/>
    <col min="5378" max="5378" width="33.36328125" style="1190" customWidth="1"/>
    <col min="5379" max="5384" width="10.453125" style="1190" customWidth="1"/>
    <col min="5385" max="5385" width="4.6328125" style="1190" customWidth="1"/>
    <col min="5386" max="5386" width="11.81640625" style="1190" bestFit="1" customWidth="1"/>
    <col min="5387" max="5387" width="10.1796875" style="1190"/>
    <col min="5388" max="5388" width="10.453125" style="1190" bestFit="1" customWidth="1"/>
    <col min="5389" max="5389" width="11.81640625" style="1190" bestFit="1" customWidth="1"/>
    <col min="5390" max="5632" width="10.1796875" style="1190"/>
    <col min="5633" max="5633" width="3.90625" style="1190" customWidth="1"/>
    <col min="5634" max="5634" width="33.36328125" style="1190" customWidth="1"/>
    <col min="5635" max="5640" width="10.453125" style="1190" customWidth="1"/>
    <col min="5641" max="5641" width="4.6328125" style="1190" customWidth="1"/>
    <col min="5642" max="5642" width="11.81640625" style="1190" bestFit="1" customWidth="1"/>
    <col min="5643" max="5643" width="10.1796875" style="1190"/>
    <col min="5644" max="5644" width="10.453125" style="1190" bestFit="1" customWidth="1"/>
    <col min="5645" max="5645" width="11.81640625" style="1190" bestFit="1" customWidth="1"/>
    <col min="5646" max="5888" width="10.1796875" style="1190"/>
    <col min="5889" max="5889" width="3.90625" style="1190" customWidth="1"/>
    <col min="5890" max="5890" width="33.36328125" style="1190" customWidth="1"/>
    <col min="5891" max="5896" width="10.453125" style="1190" customWidth="1"/>
    <col min="5897" max="5897" width="4.6328125" style="1190" customWidth="1"/>
    <col min="5898" max="5898" width="11.81640625" style="1190" bestFit="1" customWidth="1"/>
    <col min="5899" max="5899" width="10.1796875" style="1190"/>
    <col min="5900" max="5900" width="10.453125" style="1190" bestFit="1" customWidth="1"/>
    <col min="5901" max="5901" width="11.81640625" style="1190" bestFit="1" customWidth="1"/>
    <col min="5902" max="6144" width="10.1796875" style="1190"/>
    <col min="6145" max="6145" width="3.90625" style="1190" customWidth="1"/>
    <col min="6146" max="6146" width="33.36328125" style="1190" customWidth="1"/>
    <col min="6147" max="6152" width="10.453125" style="1190" customWidth="1"/>
    <col min="6153" max="6153" width="4.6328125" style="1190" customWidth="1"/>
    <col min="6154" max="6154" width="11.81640625" style="1190" bestFit="1" customWidth="1"/>
    <col min="6155" max="6155" width="10.1796875" style="1190"/>
    <col min="6156" max="6156" width="10.453125" style="1190" bestFit="1" customWidth="1"/>
    <col min="6157" max="6157" width="11.81640625" style="1190" bestFit="1" customWidth="1"/>
    <col min="6158" max="6400" width="10.1796875" style="1190"/>
    <col min="6401" max="6401" width="3.90625" style="1190" customWidth="1"/>
    <col min="6402" max="6402" width="33.36328125" style="1190" customWidth="1"/>
    <col min="6403" max="6408" width="10.453125" style="1190" customWidth="1"/>
    <col min="6409" max="6409" width="4.6328125" style="1190" customWidth="1"/>
    <col min="6410" max="6410" width="11.81640625" style="1190" bestFit="1" customWidth="1"/>
    <col min="6411" max="6411" width="10.1796875" style="1190"/>
    <col min="6412" max="6412" width="10.453125" style="1190" bestFit="1" customWidth="1"/>
    <col min="6413" max="6413" width="11.81640625" style="1190" bestFit="1" customWidth="1"/>
    <col min="6414" max="6656" width="10.1796875" style="1190"/>
    <col min="6657" max="6657" width="3.90625" style="1190" customWidth="1"/>
    <col min="6658" max="6658" width="33.36328125" style="1190" customWidth="1"/>
    <col min="6659" max="6664" width="10.453125" style="1190" customWidth="1"/>
    <col min="6665" max="6665" width="4.6328125" style="1190" customWidth="1"/>
    <col min="6666" max="6666" width="11.81640625" style="1190" bestFit="1" customWidth="1"/>
    <col min="6667" max="6667" width="10.1796875" style="1190"/>
    <col min="6668" max="6668" width="10.453125" style="1190" bestFit="1" customWidth="1"/>
    <col min="6669" max="6669" width="11.81640625" style="1190" bestFit="1" customWidth="1"/>
    <col min="6670" max="6912" width="10.1796875" style="1190"/>
    <col min="6913" max="6913" width="3.90625" style="1190" customWidth="1"/>
    <col min="6914" max="6914" width="33.36328125" style="1190" customWidth="1"/>
    <col min="6915" max="6920" width="10.453125" style="1190" customWidth="1"/>
    <col min="6921" max="6921" width="4.6328125" style="1190" customWidth="1"/>
    <col min="6922" max="6922" width="11.81640625" style="1190" bestFit="1" customWidth="1"/>
    <col min="6923" max="6923" width="10.1796875" style="1190"/>
    <col min="6924" max="6924" width="10.453125" style="1190" bestFit="1" customWidth="1"/>
    <col min="6925" max="6925" width="11.81640625" style="1190" bestFit="1" customWidth="1"/>
    <col min="6926" max="7168" width="10.1796875" style="1190"/>
    <col min="7169" max="7169" width="3.90625" style="1190" customWidth="1"/>
    <col min="7170" max="7170" width="33.36328125" style="1190" customWidth="1"/>
    <col min="7171" max="7176" width="10.453125" style="1190" customWidth="1"/>
    <col min="7177" max="7177" width="4.6328125" style="1190" customWidth="1"/>
    <col min="7178" max="7178" width="11.81640625" style="1190" bestFit="1" customWidth="1"/>
    <col min="7179" max="7179" width="10.1796875" style="1190"/>
    <col min="7180" max="7180" width="10.453125" style="1190" bestFit="1" customWidth="1"/>
    <col min="7181" max="7181" width="11.81640625" style="1190" bestFit="1" customWidth="1"/>
    <col min="7182" max="7424" width="10.1796875" style="1190"/>
    <col min="7425" max="7425" width="3.90625" style="1190" customWidth="1"/>
    <col min="7426" max="7426" width="33.36328125" style="1190" customWidth="1"/>
    <col min="7427" max="7432" width="10.453125" style="1190" customWidth="1"/>
    <col min="7433" max="7433" width="4.6328125" style="1190" customWidth="1"/>
    <col min="7434" max="7434" width="11.81640625" style="1190" bestFit="1" customWidth="1"/>
    <col min="7435" max="7435" width="10.1796875" style="1190"/>
    <col min="7436" max="7436" width="10.453125" style="1190" bestFit="1" customWidth="1"/>
    <col min="7437" max="7437" width="11.81640625" style="1190" bestFit="1" customWidth="1"/>
    <col min="7438" max="7680" width="10.1796875" style="1190"/>
    <col min="7681" max="7681" width="3.90625" style="1190" customWidth="1"/>
    <col min="7682" max="7682" width="33.36328125" style="1190" customWidth="1"/>
    <col min="7683" max="7688" width="10.453125" style="1190" customWidth="1"/>
    <col min="7689" max="7689" width="4.6328125" style="1190" customWidth="1"/>
    <col min="7690" max="7690" width="11.81640625" style="1190" bestFit="1" customWidth="1"/>
    <col min="7691" max="7691" width="10.1796875" style="1190"/>
    <col min="7692" max="7692" width="10.453125" style="1190" bestFit="1" customWidth="1"/>
    <col min="7693" max="7693" width="11.81640625" style="1190" bestFit="1" customWidth="1"/>
    <col min="7694" max="7936" width="10.1796875" style="1190"/>
    <col min="7937" max="7937" width="3.90625" style="1190" customWidth="1"/>
    <col min="7938" max="7938" width="33.36328125" style="1190" customWidth="1"/>
    <col min="7939" max="7944" width="10.453125" style="1190" customWidth="1"/>
    <col min="7945" max="7945" width="4.6328125" style="1190" customWidth="1"/>
    <col min="7946" max="7946" width="11.81640625" style="1190" bestFit="1" customWidth="1"/>
    <col min="7947" max="7947" width="10.1796875" style="1190"/>
    <col min="7948" max="7948" width="10.453125" style="1190" bestFit="1" customWidth="1"/>
    <col min="7949" max="7949" width="11.81640625" style="1190" bestFit="1" customWidth="1"/>
    <col min="7950" max="8192" width="10.1796875" style="1190"/>
    <col min="8193" max="8193" width="3.90625" style="1190" customWidth="1"/>
    <col min="8194" max="8194" width="33.36328125" style="1190" customWidth="1"/>
    <col min="8195" max="8200" width="10.453125" style="1190" customWidth="1"/>
    <col min="8201" max="8201" width="4.6328125" style="1190" customWidth="1"/>
    <col min="8202" max="8202" width="11.81640625" style="1190" bestFit="1" customWidth="1"/>
    <col min="8203" max="8203" width="10.1796875" style="1190"/>
    <col min="8204" max="8204" width="10.453125" style="1190" bestFit="1" customWidth="1"/>
    <col min="8205" max="8205" width="11.81640625" style="1190" bestFit="1" customWidth="1"/>
    <col min="8206" max="8448" width="10.1796875" style="1190"/>
    <col min="8449" max="8449" width="3.90625" style="1190" customWidth="1"/>
    <col min="8450" max="8450" width="33.36328125" style="1190" customWidth="1"/>
    <col min="8451" max="8456" width="10.453125" style="1190" customWidth="1"/>
    <col min="8457" max="8457" width="4.6328125" style="1190" customWidth="1"/>
    <col min="8458" max="8458" width="11.81640625" style="1190" bestFit="1" customWidth="1"/>
    <col min="8459" max="8459" width="10.1796875" style="1190"/>
    <col min="8460" max="8460" width="10.453125" style="1190" bestFit="1" customWidth="1"/>
    <col min="8461" max="8461" width="11.81640625" style="1190" bestFit="1" customWidth="1"/>
    <col min="8462" max="8704" width="10.1796875" style="1190"/>
    <col min="8705" max="8705" width="3.90625" style="1190" customWidth="1"/>
    <col min="8706" max="8706" width="33.36328125" style="1190" customWidth="1"/>
    <col min="8707" max="8712" width="10.453125" style="1190" customWidth="1"/>
    <col min="8713" max="8713" width="4.6328125" style="1190" customWidth="1"/>
    <col min="8714" max="8714" width="11.81640625" style="1190" bestFit="1" customWidth="1"/>
    <col min="8715" max="8715" width="10.1796875" style="1190"/>
    <col min="8716" max="8716" width="10.453125" style="1190" bestFit="1" customWidth="1"/>
    <col min="8717" max="8717" width="11.81640625" style="1190" bestFit="1" customWidth="1"/>
    <col min="8718" max="8960" width="10.1796875" style="1190"/>
    <col min="8961" max="8961" width="3.90625" style="1190" customWidth="1"/>
    <col min="8962" max="8962" width="33.36328125" style="1190" customWidth="1"/>
    <col min="8963" max="8968" width="10.453125" style="1190" customWidth="1"/>
    <col min="8969" max="8969" width="4.6328125" style="1190" customWidth="1"/>
    <col min="8970" max="8970" width="11.81640625" style="1190" bestFit="1" customWidth="1"/>
    <col min="8971" max="8971" width="10.1796875" style="1190"/>
    <col min="8972" max="8972" width="10.453125" style="1190" bestFit="1" customWidth="1"/>
    <col min="8973" max="8973" width="11.81640625" style="1190" bestFit="1" customWidth="1"/>
    <col min="8974" max="9216" width="10.1796875" style="1190"/>
    <col min="9217" max="9217" width="3.90625" style="1190" customWidth="1"/>
    <col min="9218" max="9218" width="33.36328125" style="1190" customWidth="1"/>
    <col min="9219" max="9224" width="10.453125" style="1190" customWidth="1"/>
    <col min="9225" max="9225" width="4.6328125" style="1190" customWidth="1"/>
    <col min="9226" max="9226" width="11.81640625" style="1190" bestFit="1" customWidth="1"/>
    <col min="9227" max="9227" width="10.1796875" style="1190"/>
    <col min="9228" max="9228" width="10.453125" style="1190" bestFit="1" customWidth="1"/>
    <col min="9229" max="9229" width="11.81640625" style="1190" bestFit="1" customWidth="1"/>
    <col min="9230" max="9472" width="10.1796875" style="1190"/>
    <col min="9473" max="9473" width="3.90625" style="1190" customWidth="1"/>
    <col min="9474" max="9474" width="33.36328125" style="1190" customWidth="1"/>
    <col min="9475" max="9480" width="10.453125" style="1190" customWidth="1"/>
    <col min="9481" max="9481" width="4.6328125" style="1190" customWidth="1"/>
    <col min="9482" max="9482" width="11.81640625" style="1190" bestFit="1" customWidth="1"/>
    <col min="9483" max="9483" width="10.1796875" style="1190"/>
    <col min="9484" max="9484" width="10.453125" style="1190" bestFit="1" customWidth="1"/>
    <col min="9485" max="9485" width="11.81640625" style="1190" bestFit="1" customWidth="1"/>
    <col min="9486" max="9728" width="10.1796875" style="1190"/>
    <col min="9729" max="9729" width="3.90625" style="1190" customWidth="1"/>
    <col min="9730" max="9730" width="33.36328125" style="1190" customWidth="1"/>
    <col min="9731" max="9736" width="10.453125" style="1190" customWidth="1"/>
    <col min="9737" max="9737" width="4.6328125" style="1190" customWidth="1"/>
    <col min="9738" max="9738" width="11.81640625" style="1190" bestFit="1" customWidth="1"/>
    <col min="9739" max="9739" width="10.1796875" style="1190"/>
    <col min="9740" max="9740" width="10.453125" style="1190" bestFit="1" customWidth="1"/>
    <col min="9741" max="9741" width="11.81640625" style="1190" bestFit="1" customWidth="1"/>
    <col min="9742" max="9984" width="10.1796875" style="1190"/>
    <col min="9985" max="9985" width="3.90625" style="1190" customWidth="1"/>
    <col min="9986" max="9986" width="33.36328125" style="1190" customWidth="1"/>
    <col min="9987" max="9992" width="10.453125" style="1190" customWidth="1"/>
    <col min="9993" max="9993" width="4.6328125" style="1190" customWidth="1"/>
    <col min="9994" max="9994" width="11.81640625" style="1190" bestFit="1" customWidth="1"/>
    <col min="9995" max="9995" width="10.1796875" style="1190"/>
    <col min="9996" max="9996" width="10.453125" style="1190" bestFit="1" customWidth="1"/>
    <col min="9997" max="9997" width="11.81640625" style="1190" bestFit="1" customWidth="1"/>
    <col min="9998" max="10240" width="10.1796875" style="1190"/>
    <col min="10241" max="10241" width="3.90625" style="1190" customWidth="1"/>
    <col min="10242" max="10242" width="33.36328125" style="1190" customWidth="1"/>
    <col min="10243" max="10248" width="10.453125" style="1190" customWidth="1"/>
    <col min="10249" max="10249" width="4.6328125" style="1190" customWidth="1"/>
    <col min="10250" max="10250" width="11.81640625" style="1190" bestFit="1" customWidth="1"/>
    <col min="10251" max="10251" width="10.1796875" style="1190"/>
    <col min="10252" max="10252" width="10.453125" style="1190" bestFit="1" customWidth="1"/>
    <col min="10253" max="10253" width="11.81640625" style="1190" bestFit="1" customWidth="1"/>
    <col min="10254" max="10496" width="10.1796875" style="1190"/>
    <col min="10497" max="10497" width="3.90625" style="1190" customWidth="1"/>
    <col min="10498" max="10498" width="33.36328125" style="1190" customWidth="1"/>
    <col min="10499" max="10504" width="10.453125" style="1190" customWidth="1"/>
    <col min="10505" max="10505" width="4.6328125" style="1190" customWidth="1"/>
    <col min="10506" max="10506" width="11.81640625" style="1190" bestFit="1" customWidth="1"/>
    <col min="10507" max="10507" width="10.1796875" style="1190"/>
    <col min="10508" max="10508" width="10.453125" style="1190" bestFit="1" customWidth="1"/>
    <col min="10509" max="10509" width="11.81640625" style="1190" bestFit="1" customWidth="1"/>
    <col min="10510" max="10752" width="10.1796875" style="1190"/>
    <col min="10753" max="10753" width="3.90625" style="1190" customWidth="1"/>
    <col min="10754" max="10754" width="33.36328125" style="1190" customWidth="1"/>
    <col min="10755" max="10760" width="10.453125" style="1190" customWidth="1"/>
    <col min="10761" max="10761" width="4.6328125" style="1190" customWidth="1"/>
    <col min="10762" max="10762" width="11.81640625" style="1190" bestFit="1" customWidth="1"/>
    <col min="10763" max="10763" width="10.1796875" style="1190"/>
    <col min="10764" max="10764" width="10.453125" style="1190" bestFit="1" customWidth="1"/>
    <col min="10765" max="10765" width="11.81640625" style="1190" bestFit="1" customWidth="1"/>
    <col min="10766" max="11008" width="10.1796875" style="1190"/>
    <col min="11009" max="11009" width="3.90625" style="1190" customWidth="1"/>
    <col min="11010" max="11010" width="33.36328125" style="1190" customWidth="1"/>
    <col min="11011" max="11016" width="10.453125" style="1190" customWidth="1"/>
    <col min="11017" max="11017" width="4.6328125" style="1190" customWidth="1"/>
    <col min="11018" max="11018" width="11.81640625" style="1190" bestFit="1" customWidth="1"/>
    <col min="11019" max="11019" width="10.1796875" style="1190"/>
    <col min="11020" max="11020" width="10.453125" style="1190" bestFit="1" customWidth="1"/>
    <col min="11021" max="11021" width="11.81640625" style="1190" bestFit="1" customWidth="1"/>
    <col min="11022" max="11264" width="10.1796875" style="1190"/>
    <col min="11265" max="11265" width="3.90625" style="1190" customWidth="1"/>
    <col min="11266" max="11266" width="33.36328125" style="1190" customWidth="1"/>
    <col min="11267" max="11272" width="10.453125" style="1190" customWidth="1"/>
    <col min="11273" max="11273" width="4.6328125" style="1190" customWidth="1"/>
    <col min="11274" max="11274" width="11.81640625" style="1190" bestFit="1" customWidth="1"/>
    <col min="11275" max="11275" width="10.1796875" style="1190"/>
    <col min="11276" max="11276" width="10.453125" style="1190" bestFit="1" customWidth="1"/>
    <col min="11277" max="11277" width="11.81640625" style="1190" bestFit="1" customWidth="1"/>
    <col min="11278" max="11520" width="10.1796875" style="1190"/>
    <col min="11521" max="11521" width="3.90625" style="1190" customWidth="1"/>
    <col min="11522" max="11522" width="33.36328125" style="1190" customWidth="1"/>
    <col min="11523" max="11528" width="10.453125" style="1190" customWidth="1"/>
    <col min="11529" max="11529" width="4.6328125" style="1190" customWidth="1"/>
    <col min="11530" max="11530" width="11.81640625" style="1190" bestFit="1" customWidth="1"/>
    <col min="11531" max="11531" width="10.1796875" style="1190"/>
    <col min="11532" max="11532" width="10.453125" style="1190" bestFit="1" customWidth="1"/>
    <col min="11533" max="11533" width="11.81640625" style="1190" bestFit="1" customWidth="1"/>
    <col min="11534" max="11776" width="10.1796875" style="1190"/>
    <col min="11777" max="11777" width="3.90625" style="1190" customWidth="1"/>
    <col min="11778" max="11778" width="33.36328125" style="1190" customWidth="1"/>
    <col min="11779" max="11784" width="10.453125" style="1190" customWidth="1"/>
    <col min="11785" max="11785" width="4.6328125" style="1190" customWidth="1"/>
    <col min="11786" max="11786" width="11.81640625" style="1190" bestFit="1" customWidth="1"/>
    <col min="11787" max="11787" width="10.1796875" style="1190"/>
    <col min="11788" max="11788" width="10.453125" style="1190" bestFit="1" customWidth="1"/>
    <col min="11789" max="11789" width="11.81640625" style="1190" bestFit="1" customWidth="1"/>
    <col min="11790" max="12032" width="10.1796875" style="1190"/>
    <col min="12033" max="12033" width="3.90625" style="1190" customWidth="1"/>
    <col min="12034" max="12034" width="33.36328125" style="1190" customWidth="1"/>
    <col min="12035" max="12040" width="10.453125" style="1190" customWidth="1"/>
    <col min="12041" max="12041" width="4.6328125" style="1190" customWidth="1"/>
    <col min="12042" max="12042" width="11.81640625" style="1190" bestFit="1" customWidth="1"/>
    <col min="12043" max="12043" width="10.1796875" style="1190"/>
    <col min="12044" max="12044" width="10.453125" style="1190" bestFit="1" customWidth="1"/>
    <col min="12045" max="12045" width="11.81640625" style="1190" bestFit="1" customWidth="1"/>
    <col min="12046" max="12288" width="10.1796875" style="1190"/>
    <col min="12289" max="12289" width="3.90625" style="1190" customWidth="1"/>
    <col min="12290" max="12290" width="33.36328125" style="1190" customWidth="1"/>
    <col min="12291" max="12296" width="10.453125" style="1190" customWidth="1"/>
    <col min="12297" max="12297" width="4.6328125" style="1190" customWidth="1"/>
    <col min="12298" max="12298" width="11.81640625" style="1190" bestFit="1" customWidth="1"/>
    <col min="12299" max="12299" width="10.1796875" style="1190"/>
    <col min="12300" max="12300" width="10.453125" style="1190" bestFit="1" customWidth="1"/>
    <col min="12301" max="12301" width="11.81640625" style="1190" bestFit="1" customWidth="1"/>
    <col min="12302" max="12544" width="10.1796875" style="1190"/>
    <col min="12545" max="12545" width="3.90625" style="1190" customWidth="1"/>
    <col min="12546" max="12546" width="33.36328125" style="1190" customWidth="1"/>
    <col min="12547" max="12552" width="10.453125" style="1190" customWidth="1"/>
    <col min="12553" max="12553" width="4.6328125" style="1190" customWidth="1"/>
    <col min="12554" max="12554" width="11.81640625" style="1190" bestFit="1" customWidth="1"/>
    <col min="12555" max="12555" width="10.1796875" style="1190"/>
    <col min="12556" max="12556" width="10.453125" style="1190" bestFit="1" customWidth="1"/>
    <col min="12557" max="12557" width="11.81640625" style="1190" bestFit="1" customWidth="1"/>
    <col min="12558" max="12800" width="10.1796875" style="1190"/>
    <col min="12801" max="12801" width="3.90625" style="1190" customWidth="1"/>
    <col min="12802" max="12802" width="33.36328125" style="1190" customWidth="1"/>
    <col min="12803" max="12808" width="10.453125" style="1190" customWidth="1"/>
    <col min="12809" max="12809" width="4.6328125" style="1190" customWidth="1"/>
    <col min="12810" max="12810" width="11.81640625" style="1190" bestFit="1" customWidth="1"/>
    <col min="12811" max="12811" width="10.1796875" style="1190"/>
    <col min="12812" max="12812" width="10.453125" style="1190" bestFit="1" customWidth="1"/>
    <col min="12813" max="12813" width="11.81640625" style="1190" bestFit="1" customWidth="1"/>
    <col min="12814" max="13056" width="10.1796875" style="1190"/>
    <col min="13057" max="13057" width="3.90625" style="1190" customWidth="1"/>
    <col min="13058" max="13058" width="33.36328125" style="1190" customWidth="1"/>
    <col min="13059" max="13064" width="10.453125" style="1190" customWidth="1"/>
    <col min="13065" max="13065" width="4.6328125" style="1190" customWidth="1"/>
    <col min="13066" max="13066" width="11.81640625" style="1190" bestFit="1" customWidth="1"/>
    <col min="13067" max="13067" width="10.1796875" style="1190"/>
    <col min="13068" max="13068" width="10.453125" style="1190" bestFit="1" customWidth="1"/>
    <col min="13069" max="13069" width="11.81640625" style="1190" bestFit="1" customWidth="1"/>
    <col min="13070" max="13312" width="10.1796875" style="1190"/>
    <col min="13313" max="13313" width="3.90625" style="1190" customWidth="1"/>
    <col min="13314" max="13314" width="33.36328125" style="1190" customWidth="1"/>
    <col min="13315" max="13320" width="10.453125" style="1190" customWidth="1"/>
    <col min="13321" max="13321" width="4.6328125" style="1190" customWidth="1"/>
    <col min="13322" max="13322" width="11.81640625" style="1190" bestFit="1" customWidth="1"/>
    <col min="13323" max="13323" width="10.1796875" style="1190"/>
    <col min="13324" max="13324" width="10.453125" style="1190" bestFit="1" customWidth="1"/>
    <col min="13325" max="13325" width="11.81640625" style="1190" bestFit="1" customWidth="1"/>
    <col min="13326" max="13568" width="10.1796875" style="1190"/>
    <col min="13569" max="13569" width="3.90625" style="1190" customWidth="1"/>
    <col min="13570" max="13570" width="33.36328125" style="1190" customWidth="1"/>
    <col min="13571" max="13576" width="10.453125" style="1190" customWidth="1"/>
    <col min="13577" max="13577" width="4.6328125" style="1190" customWidth="1"/>
    <col min="13578" max="13578" width="11.81640625" style="1190" bestFit="1" customWidth="1"/>
    <col min="13579" max="13579" width="10.1796875" style="1190"/>
    <col min="13580" max="13580" width="10.453125" style="1190" bestFit="1" customWidth="1"/>
    <col min="13581" max="13581" width="11.81640625" style="1190" bestFit="1" customWidth="1"/>
    <col min="13582" max="13824" width="10.1796875" style="1190"/>
    <col min="13825" max="13825" width="3.90625" style="1190" customWidth="1"/>
    <col min="13826" max="13826" width="33.36328125" style="1190" customWidth="1"/>
    <col min="13827" max="13832" width="10.453125" style="1190" customWidth="1"/>
    <col min="13833" max="13833" width="4.6328125" style="1190" customWidth="1"/>
    <col min="13834" max="13834" width="11.81640625" style="1190" bestFit="1" customWidth="1"/>
    <col min="13835" max="13835" width="10.1796875" style="1190"/>
    <col min="13836" max="13836" width="10.453125" style="1190" bestFit="1" customWidth="1"/>
    <col min="13837" max="13837" width="11.81640625" style="1190" bestFit="1" customWidth="1"/>
    <col min="13838" max="14080" width="10.1796875" style="1190"/>
    <col min="14081" max="14081" width="3.90625" style="1190" customWidth="1"/>
    <col min="14082" max="14082" width="33.36328125" style="1190" customWidth="1"/>
    <col min="14083" max="14088" width="10.453125" style="1190" customWidth="1"/>
    <col min="14089" max="14089" width="4.6328125" style="1190" customWidth="1"/>
    <col min="14090" max="14090" width="11.81640625" style="1190" bestFit="1" customWidth="1"/>
    <col min="14091" max="14091" width="10.1796875" style="1190"/>
    <col min="14092" max="14092" width="10.453125" style="1190" bestFit="1" customWidth="1"/>
    <col min="14093" max="14093" width="11.81640625" style="1190" bestFit="1" customWidth="1"/>
    <col min="14094" max="14336" width="10.1796875" style="1190"/>
    <col min="14337" max="14337" width="3.90625" style="1190" customWidth="1"/>
    <col min="14338" max="14338" width="33.36328125" style="1190" customWidth="1"/>
    <col min="14339" max="14344" width="10.453125" style="1190" customWidth="1"/>
    <col min="14345" max="14345" width="4.6328125" style="1190" customWidth="1"/>
    <col min="14346" max="14346" width="11.81640625" style="1190" bestFit="1" customWidth="1"/>
    <col min="14347" max="14347" width="10.1796875" style="1190"/>
    <col min="14348" max="14348" width="10.453125" style="1190" bestFit="1" customWidth="1"/>
    <col min="14349" max="14349" width="11.81640625" style="1190" bestFit="1" customWidth="1"/>
    <col min="14350" max="14592" width="10.1796875" style="1190"/>
    <col min="14593" max="14593" width="3.90625" style="1190" customWidth="1"/>
    <col min="14594" max="14594" width="33.36328125" style="1190" customWidth="1"/>
    <col min="14595" max="14600" width="10.453125" style="1190" customWidth="1"/>
    <col min="14601" max="14601" width="4.6328125" style="1190" customWidth="1"/>
    <col min="14602" max="14602" width="11.81640625" style="1190" bestFit="1" customWidth="1"/>
    <col min="14603" max="14603" width="10.1796875" style="1190"/>
    <col min="14604" max="14604" width="10.453125" style="1190" bestFit="1" customWidth="1"/>
    <col min="14605" max="14605" width="11.81640625" style="1190" bestFit="1" customWidth="1"/>
    <col min="14606" max="14848" width="10.1796875" style="1190"/>
    <col min="14849" max="14849" width="3.90625" style="1190" customWidth="1"/>
    <col min="14850" max="14850" width="33.36328125" style="1190" customWidth="1"/>
    <col min="14851" max="14856" width="10.453125" style="1190" customWidth="1"/>
    <col min="14857" max="14857" width="4.6328125" style="1190" customWidth="1"/>
    <col min="14858" max="14858" width="11.81640625" style="1190" bestFit="1" customWidth="1"/>
    <col min="14859" max="14859" width="10.1796875" style="1190"/>
    <col min="14860" max="14860" width="10.453125" style="1190" bestFit="1" customWidth="1"/>
    <col min="14861" max="14861" width="11.81640625" style="1190" bestFit="1" customWidth="1"/>
    <col min="14862" max="15104" width="10.1796875" style="1190"/>
    <col min="15105" max="15105" width="3.90625" style="1190" customWidth="1"/>
    <col min="15106" max="15106" width="33.36328125" style="1190" customWidth="1"/>
    <col min="15107" max="15112" width="10.453125" style="1190" customWidth="1"/>
    <col min="15113" max="15113" width="4.6328125" style="1190" customWidth="1"/>
    <col min="15114" max="15114" width="11.81640625" style="1190" bestFit="1" customWidth="1"/>
    <col min="15115" max="15115" width="10.1796875" style="1190"/>
    <col min="15116" max="15116" width="10.453125" style="1190" bestFit="1" customWidth="1"/>
    <col min="15117" max="15117" width="11.81640625" style="1190" bestFit="1" customWidth="1"/>
    <col min="15118" max="15360" width="10.1796875" style="1190"/>
    <col min="15361" max="15361" width="3.90625" style="1190" customWidth="1"/>
    <col min="15362" max="15362" width="33.36328125" style="1190" customWidth="1"/>
    <col min="15363" max="15368" width="10.453125" style="1190" customWidth="1"/>
    <col min="15369" max="15369" width="4.6328125" style="1190" customWidth="1"/>
    <col min="15370" max="15370" width="11.81640625" style="1190" bestFit="1" customWidth="1"/>
    <col min="15371" max="15371" width="10.1796875" style="1190"/>
    <col min="15372" max="15372" width="10.453125" style="1190" bestFit="1" customWidth="1"/>
    <col min="15373" max="15373" width="11.81640625" style="1190" bestFit="1" customWidth="1"/>
    <col min="15374" max="15616" width="10.1796875" style="1190"/>
    <col min="15617" max="15617" width="3.90625" style="1190" customWidth="1"/>
    <col min="15618" max="15618" width="33.36328125" style="1190" customWidth="1"/>
    <col min="15619" max="15624" width="10.453125" style="1190" customWidth="1"/>
    <col min="15625" max="15625" width="4.6328125" style="1190" customWidth="1"/>
    <col min="15626" max="15626" width="11.81640625" style="1190" bestFit="1" customWidth="1"/>
    <col min="15627" max="15627" width="10.1796875" style="1190"/>
    <col min="15628" max="15628" width="10.453125" style="1190" bestFit="1" customWidth="1"/>
    <col min="15629" max="15629" width="11.81640625" style="1190" bestFit="1" customWidth="1"/>
    <col min="15630" max="15872" width="10.1796875" style="1190"/>
    <col min="15873" max="15873" width="3.90625" style="1190" customWidth="1"/>
    <col min="15874" max="15874" width="33.36328125" style="1190" customWidth="1"/>
    <col min="15875" max="15880" width="10.453125" style="1190" customWidth="1"/>
    <col min="15881" max="15881" width="4.6328125" style="1190" customWidth="1"/>
    <col min="15882" max="15882" width="11.81640625" style="1190" bestFit="1" customWidth="1"/>
    <col min="15883" max="15883" width="10.1796875" style="1190"/>
    <col min="15884" max="15884" width="10.453125" style="1190" bestFit="1" customWidth="1"/>
    <col min="15885" max="15885" width="11.81640625" style="1190" bestFit="1" customWidth="1"/>
    <col min="15886" max="16128" width="10.1796875" style="1190"/>
    <col min="16129" max="16129" width="3.90625" style="1190" customWidth="1"/>
    <col min="16130" max="16130" width="33.36328125" style="1190" customWidth="1"/>
    <col min="16131" max="16136" width="10.453125" style="1190" customWidth="1"/>
    <col min="16137" max="16137" width="4.6328125" style="1190" customWidth="1"/>
    <col min="16138" max="16138" width="11.81640625" style="1190" bestFit="1" customWidth="1"/>
    <col min="16139" max="16139" width="10.1796875" style="1190"/>
    <col min="16140" max="16140" width="10.453125" style="1190" bestFit="1" customWidth="1"/>
    <col min="16141" max="16141" width="11.81640625" style="1190" bestFit="1" customWidth="1"/>
    <col min="16142" max="16384" width="10.1796875" style="1190"/>
  </cols>
  <sheetData>
    <row r="1" spans="1:10" s="1185" customFormat="1" ht="13" customHeight="1">
      <c r="A1" s="5323" t="s">
        <v>1934</v>
      </c>
      <c r="B1" s="1180"/>
      <c r="C1" s="1181"/>
      <c r="D1" s="1181"/>
      <c r="E1" s="1180"/>
      <c r="F1" s="1180"/>
      <c r="G1" s="1182"/>
      <c r="H1" s="1180"/>
      <c r="I1" s="5324" t="s">
        <v>3790</v>
      </c>
      <c r="J1" s="1184"/>
    </row>
    <row r="2" spans="1:10" ht="13" customHeight="1">
      <c r="A2" s="1186" t="s">
        <v>3797</v>
      </c>
      <c r="B2" s="1187"/>
      <c r="C2" s="1187"/>
      <c r="D2" s="1187"/>
      <c r="E2" s="1187"/>
      <c r="F2" s="1187"/>
      <c r="G2" s="1187"/>
      <c r="H2" s="1187"/>
      <c r="I2" s="1188"/>
    </row>
    <row r="3" spans="1:10" ht="13" customHeight="1">
      <c r="A3" s="1191" t="s">
        <v>808</v>
      </c>
      <c r="B3" s="1192"/>
      <c r="C3" s="1193"/>
      <c r="D3" s="1192"/>
      <c r="E3" s="1192"/>
      <c r="F3" s="1192"/>
      <c r="G3" s="1192"/>
      <c r="H3" s="1192"/>
      <c r="I3" s="1194"/>
    </row>
    <row r="4" spans="1:10" ht="12" customHeight="1">
      <c r="A4" s="2262" t="s">
        <v>1601</v>
      </c>
      <c r="B4" s="1195"/>
      <c r="C4" s="1195"/>
      <c r="D4" s="1195"/>
      <c r="E4" s="1195"/>
      <c r="F4" s="1195"/>
      <c r="G4" s="1195"/>
      <c r="H4" s="1195"/>
      <c r="I4" s="1196"/>
    </row>
    <row r="5" spans="1:10" ht="12" customHeight="1">
      <c r="A5" s="2263" t="s">
        <v>1602</v>
      </c>
      <c r="B5" s="1198"/>
      <c r="C5" s="1198"/>
      <c r="D5" s="1198"/>
      <c r="E5" s="1198"/>
      <c r="F5" s="1198"/>
      <c r="G5" s="1198"/>
      <c r="H5" s="1198"/>
      <c r="I5" s="1199"/>
    </row>
    <row r="6" spans="1:10" ht="12" customHeight="1">
      <c r="A6" s="2263" t="s">
        <v>1603</v>
      </c>
      <c r="B6" s="1198"/>
      <c r="C6" s="1198"/>
      <c r="D6" s="1198"/>
      <c r="E6" s="1198"/>
      <c r="F6" s="1198"/>
      <c r="G6" s="1198"/>
      <c r="H6" s="1198"/>
      <c r="I6" s="1199"/>
    </row>
    <row r="7" spans="1:10" ht="12" customHeight="1">
      <c r="A7" s="2263" t="s">
        <v>1604</v>
      </c>
      <c r="B7" s="1198"/>
      <c r="C7" s="1198"/>
      <c r="D7" s="1198"/>
      <c r="E7" s="1198"/>
      <c r="F7" s="1198"/>
      <c r="G7" s="1198"/>
      <c r="H7" s="1198"/>
      <c r="I7" s="1199"/>
    </row>
    <row r="8" spans="1:10" ht="12" customHeight="1">
      <c r="A8" s="2263" t="s">
        <v>1605</v>
      </c>
      <c r="B8" s="1198"/>
      <c r="C8" s="1198"/>
      <c r="D8" s="1198"/>
      <c r="E8" s="1198"/>
      <c r="F8" s="1198"/>
      <c r="G8" s="1198"/>
      <c r="H8" s="1198"/>
      <c r="I8" s="1199"/>
    </row>
    <row r="9" spans="1:10" ht="12" customHeight="1">
      <c r="A9" s="2263" t="s">
        <v>1606</v>
      </c>
      <c r="B9" s="1198"/>
      <c r="C9" s="1198"/>
      <c r="D9" s="1198"/>
      <c r="E9" s="1198"/>
      <c r="F9" s="1198"/>
      <c r="G9" s="1198"/>
      <c r="H9" s="1198"/>
      <c r="I9" s="1199"/>
    </row>
    <row r="10" spans="1:10" ht="12" customHeight="1">
      <c r="A10" s="2263" t="s">
        <v>1607</v>
      </c>
      <c r="B10" s="1198"/>
      <c r="C10" s="1198"/>
      <c r="D10" s="1198"/>
      <c r="E10" s="1198"/>
      <c r="F10" s="1198"/>
      <c r="G10" s="1198"/>
      <c r="H10" s="1198"/>
      <c r="I10" s="1199"/>
    </row>
    <row r="11" spans="1:10" ht="12" customHeight="1">
      <c r="A11" s="2263" t="s">
        <v>1608</v>
      </c>
      <c r="B11" s="1198"/>
      <c r="C11" s="1198"/>
      <c r="D11" s="1198"/>
      <c r="E11" s="1198"/>
      <c r="F11" s="1198"/>
      <c r="G11" s="1198"/>
      <c r="H11" s="1198"/>
      <c r="I11" s="1199"/>
    </row>
    <row r="12" spans="1:10" ht="12" customHeight="1">
      <c r="A12" s="2263" t="s">
        <v>1609</v>
      </c>
      <c r="B12" s="1198"/>
      <c r="C12" s="1198"/>
      <c r="D12" s="1198"/>
      <c r="E12" s="1198"/>
      <c r="F12" s="1198"/>
      <c r="G12" s="1198"/>
      <c r="H12" s="1198"/>
      <c r="I12" s="1199"/>
    </row>
    <row r="13" spans="1:10" ht="12" customHeight="1">
      <c r="A13" s="2263" t="s">
        <v>1610</v>
      </c>
      <c r="B13" s="1198"/>
      <c r="C13" s="1198"/>
      <c r="D13" s="1198"/>
      <c r="E13" s="1198"/>
      <c r="F13" s="1198"/>
      <c r="G13" s="1198"/>
      <c r="H13" s="1198"/>
      <c r="I13" s="1199"/>
    </row>
    <row r="14" spans="1:10" ht="12" customHeight="1">
      <c r="A14" s="2263" t="s">
        <v>1611</v>
      </c>
      <c r="B14" s="1198"/>
      <c r="C14" s="1198"/>
      <c r="D14" s="1198"/>
      <c r="E14" s="1198"/>
      <c r="F14" s="1198"/>
      <c r="G14" s="1198"/>
      <c r="H14" s="1198"/>
      <c r="I14" s="1199"/>
    </row>
    <row r="15" spans="1:10" ht="4.1500000000000004" customHeight="1">
      <c r="A15" s="2263"/>
      <c r="B15" s="1198"/>
      <c r="C15" s="1198"/>
      <c r="D15" s="1198"/>
      <c r="E15" s="1198"/>
      <c r="F15" s="1198"/>
      <c r="G15" s="1198"/>
      <c r="H15" s="1198"/>
      <c r="I15" s="1199"/>
    </row>
    <row r="16" spans="1:10" ht="12" customHeight="1">
      <c r="A16" s="2263" t="s">
        <v>1612</v>
      </c>
      <c r="B16" s="1198"/>
      <c r="C16" s="1198"/>
      <c r="D16" s="1198"/>
      <c r="E16" s="1198"/>
      <c r="F16" s="1198"/>
      <c r="G16" s="1198"/>
      <c r="H16" s="1198"/>
      <c r="I16" s="1199"/>
    </row>
    <row r="17" spans="1:9" ht="12" customHeight="1">
      <c r="A17" s="2263" t="s">
        <v>1613</v>
      </c>
      <c r="B17" s="1198"/>
      <c r="C17" s="1198"/>
      <c r="D17" s="1198"/>
      <c r="E17" s="1198"/>
      <c r="F17" s="1198"/>
      <c r="G17" s="1198"/>
      <c r="H17" s="1198"/>
      <c r="I17" s="1199"/>
    </row>
    <row r="18" spans="1:9" ht="4.1500000000000004" customHeight="1">
      <c r="A18" s="2263"/>
      <c r="B18" s="1198"/>
      <c r="C18" s="1198"/>
      <c r="D18" s="1198"/>
      <c r="E18" s="1198"/>
      <c r="F18" s="1198"/>
      <c r="G18" s="1198"/>
      <c r="H18" s="1198"/>
      <c r="I18" s="1199"/>
    </row>
    <row r="19" spans="1:9" ht="12" customHeight="1">
      <c r="A19" s="2263" t="s">
        <v>1614</v>
      </c>
      <c r="B19" s="1198"/>
      <c r="C19" s="1198"/>
      <c r="D19" s="1198"/>
      <c r="E19" s="1198"/>
      <c r="F19" s="1198"/>
      <c r="G19" s="1198"/>
      <c r="H19" s="1198"/>
      <c r="I19" s="1199"/>
    </row>
    <row r="20" spans="1:9" ht="12" customHeight="1">
      <c r="A20" s="2263" t="s">
        <v>1615</v>
      </c>
      <c r="B20" s="1198"/>
      <c r="C20" s="1198"/>
      <c r="D20" s="1198"/>
      <c r="E20" s="1198"/>
      <c r="F20" s="1198"/>
      <c r="G20" s="1198"/>
      <c r="H20" s="1198"/>
      <c r="I20" s="1199"/>
    </row>
    <row r="21" spans="1:9" ht="4.1500000000000004" customHeight="1">
      <c r="A21" s="2263"/>
      <c r="B21" s="1198"/>
      <c r="C21" s="1198"/>
      <c r="D21" s="1198"/>
      <c r="E21" s="1198"/>
      <c r="F21" s="1198"/>
      <c r="G21" s="1198"/>
      <c r="H21" s="1198"/>
      <c r="I21" s="1199"/>
    </row>
    <row r="22" spans="1:9" ht="12" customHeight="1">
      <c r="A22" s="2263" t="s">
        <v>1616</v>
      </c>
      <c r="B22" s="1198"/>
      <c r="C22" s="1198"/>
      <c r="D22" s="1198"/>
      <c r="E22" s="1198"/>
      <c r="F22" s="1198"/>
      <c r="G22" s="1198"/>
      <c r="H22" s="1198"/>
      <c r="I22" s="1199"/>
    </row>
    <row r="23" spans="1:9" ht="12" customHeight="1">
      <c r="A23" s="2263" t="s">
        <v>1617</v>
      </c>
      <c r="B23" s="1198"/>
      <c r="C23" s="1198"/>
      <c r="D23" s="1198"/>
      <c r="E23" s="1198"/>
      <c r="F23" s="1198"/>
      <c r="G23" s="1198"/>
      <c r="H23" s="1198"/>
      <c r="I23" s="1199"/>
    </row>
    <row r="24" spans="1:9" ht="4.1500000000000004" customHeight="1">
      <c r="A24" s="2263"/>
      <c r="B24" s="1198"/>
      <c r="C24" s="1198"/>
      <c r="D24" s="1198"/>
      <c r="E24" s="1198"/>
      <c r="F24" s="1198"/>
      <c r="G24" s="1198"/>
      <c r="H24" s="1198"/>
      <c r="I24" s="1199"/>
    </row>
    <row r="25" spans="1:9" ht="12" customHeight="1">
      <c r="A25" s="2263" t="s">
        <v>1618</v>
      </c>
      <c r="B25" s="1198"/>
      <c r="C25" s="1198"/>
      <c r="D25" s="1198"/>
      <c r="E25" s="1198"/>
      <c r="F25" s="1198"/>
      <c r="G25" s="1198"/>
      <c r="H25" s="1198"/>
      <c r="I25" s="1199"/>
    </row>
    <row r="26" spans="1:9" ht="12" customHeight="1">
      <c r="A26" s="2263" t="s">
        <v>1619</v>
      </c>
      <c r="B26" s="1198"/>
      <c r="C26" s="1198"/>
      <c r="D26" s="1198"/>
      <c r="E26" s="1198"/>
      <c r="F26" s="1198"/>
      <c r="G26" s="1198"/>
      <c r="H26" s="1198"/>
      <c r="I26" s="1199"/>
    </row>
    <row r="27" spans="1:9" ht="4.1500000000000004" customHeight="1">
      <c r="A27" s="1197"/>
      <c r="B27" s="1198"/>
      <c r="C27" s="1198"/>
      <c r="D27" s="1198"/>
      <c r="E27" s="1198"/>
      <c r="F27" s="1198"/>
      <c r="G27" s="1198"/>
      <c r="H27" s="1198"/>
      <c r="I27" s="1199"/>
    </row>
    <row r="28" spans="1:9" ht="12.65" customHeight="1">
      <c r="A28" s="1200"/>
      <c r="B28" s="1201"/>
      <c r="C28" s="1202" t="s">
        <v>1023</v>
      </c>
      <c r="D28" s="1203"/>
      <c r="E28" s="1204"/>
      <c r="F28" s="1202" t="s">
        <v>1024</v>
      </c>
      <c r="G28" s="1203"/>
      <c r="H28" s="1204"/>
      <c r="I28" s="1200"/>
    </row>
    <row r="29" spans="1:9" ht="12.65" customHeight="1">
      <c r="A29" s="1205"/>
      <c r="B29" s="1206"/>
      <c r="C29" s="1202" t="s">
        <v>1025</v>
      </c>
      <c r="D29" s="1204"/>
      <c r="E29" s="1207" t="s">
        <v>1026</v>
      </c>
      <c r="F29" s="1202" t="s">
        <v>1025</v>
      </c>
      <c r="G29" s="1204"/>
      <c r="H29" s="1207" t="s">
        <v>1026</v>
      </c>
      <c r="I29" s="1208"/>
    </row>
    <row r="30" spans="1:9" ht="12" customHeight="1">
      <c r="A30" s="1205"/>
      <c r="B30" s="1209"/>
      <c r="C30" s="2260" t="s">
        <v>1620</v>
      </c>
      <c r="D30" s="2260" t="s">
        <v>1622</v>
      </c>
      <c r="E30" s="2261" t="s">
        <v>1027</v>
      </c>
      <c r="F30" s="1207"/>
      <c r="G30" s="1207"/>
      <c r="H30" s="1207" t="s">
        <v>1027</v>
      </c>
      <c r="I30" s="1208"/>
    </row>
    <row r="31" spans="1:9" ht="12" customHeight="1">
      <c r="A31" s="1205" t="s">
        <v>704</v>
      </c>
      <c r="B31" s="1206" t="s">
        <v>509</v>
      </c>
      <c r="C31" s="1207" t="s">
        <v>1621</v>
      </c>
      <c r="D31" s="1207" t="s">
        <v>1623</v>
      </c>
      <c r="E31" s="1207" t="s">
        <v>1028</v>
      </c>
      <c r="F31" s="1207" t="s">
        <v>1621</v>
      </c>
      <c r="G31" s="1207" t="s">
        <v>1623</v>
      </c>
      <c r="H31" s="1207" t="s">
        <v>1028</v>
      </c>
      <c r="I31" s="1205" t="s">
        <v>704</v>
      </c>
    </row>
    <row r="32" spans="1:9" ht="12" customHeight="1">
      <c r="A32" s="1205" t="s">
        <v>750</v>
      </c>
      <c r="B32" s="1209"/>
      <c r="C32" s="1207" t="s">
        <v>639</v>
      </c>
      <c r="D32" s="1207" t="s">
        <v>639</v>
      </c>
      <c r="E32" s="1207" t="s">
        <v>1029</v>
      </c>
      <c r="F32" s="1207" t="s">
        <v>639</v>
      </c>
      <c r="G32" s="1207" t="s">
        <v>639</v>
      </c>
      <c r="H32" s="1207" t="s">
        <v>1029</v>
      </c>
      <c r="I32" s="1205" t="s">
        <v>750</v>
      </c>
    </row>
    <row r="33" spans="1:13" ht="12" customHeight="1" thickBot="1">
      <c r="A33" s="1210"/>
      <c r="B33" s="1211" t="s">
        <v>756</v>
      </c>
      <c r="C33" s="1212" t="s">
        <v>757</v>
      </c>
      <c r="D33" s="1212" t="s">
        <v>640</v>
      </c>
      <c r="E33" s="1213" t="s">
        <v>641</v>
      </c>
      <c r="F33" s="1212" t="s">
        <v>642</v>
      </c>
      <c r="G33" s="1212" t="s">
        <v>643</v>
      </c>
      <c r="H33" s="1212" t="s">
        <v>644</v>
      </c>
      <c r="I33" s="1210"/>
    </row>
    <row r="34" spans="1:13" ht="12" customHeight="1">
      <c r="A34" s="1208"/>
      <c r="B34" s="1214" t="s">
        <v>1030</v>
      </c>
      <c r="C34" s="1215"/>
      <c r="D34" s="1216"/>
      <c r="E34" s="1209"/>
      <c r="F34" s="1215"/>
      <c r="G34" s="1216"/>
      <c r="H34" s="1217"/>
      <c r="I34" s="1208"/>
    </row>
    <row r="35" spans="1:13" ht="12" customHeight="1">
      <c r="A35" s="1212">
        <v>1</v>
      </c>
      <c r="B35" s="1218" t="s">
        <v>727</v>
      </c>
      <c r="C35" s="5325">
        <v>0</v>
      </c>
      <c r="D35" s="5326">
        <v>0</v>
      </c>
      <c r="E35" s="5327">
        <v>0</v>
      </c>
      <c r="F35" s="5328">
        <v>0</v>
      </c>
      <c r="G35" s="5329">
        <v>0</v>
      </c>
      <c r="H35" s="5330">
        <v>0</v>
      </c>
      <c r="I35" s="1219">
        <v>1</v>
      </c>
      <c r="K35" s="1220"/>
      <c r="L35" s="1220"/>
      <c r="M35" s="1221"/>
    </row>
    <row r="36" spans="1:13" ht="12" customHeight="1">
      <c r="A36" s="1222">
        <v>2</v>
      </c>
      <c r="B36" s="1218" t="s">
        <v>728</v>
      </c>
      <c r="C36" s="5325">
        <v>0</v>
      </c>
      <c r="D36" s="5326">
        <v>0</v>
      </c>
      <c r="E36" s="5327">
        <v>0</v>
      </c>
      <c r="F36" s="5328">
        <v>0</v>
      </c>
      <c r="G36" s="5329">
        <v>0</v>
      </c>
      <c r="H36" s="5330">
        <v>0</v>
      </c>
      <c r="I36" s="1219">
        <v>2</v>
      </c>
    </row>
    <row r="37" spans="1:13" ht="12" customHeight="1">
      <c r="A37" s="1222">
        <v>3</v>
      </c>
      <c r="B37" s="1218" t="s">
        <v>765</v>
      </c>
      <c r="C37" s="5325">
        <v>0</v>
      </c>
      <c r="D37" s="5326">
        <v>0</v>
      </c>
      <c r="E37" s="5327">
        <v>0</v>
      </c>
      <c r="F37" s="5328">
        <v>0</v>
      </c>
      <c r="G37" s="5329">
        <v>0</v>
      </c>
      <c r="H37" s="5330">
        <v>0</v>
      </c>
      <c r="I37" s="1219">
        <v>3</v>
      </c>
    </row>
    <row r="38" spans="1:13" ht="12" customHeight="1">
      <c r="A38" s="1222">
        <v>4</v>
      </c>
      <c r="B38" s="1218" t="s">
        <v>1624</v>
      </c>
      <c r="C38" s="5325">
        <v>0</v>
      </c>
      <c r="D38" s="5326">
        <v>0</v>
      </c>
      <c r="E38" s="5327">
        <v>0</v>
      </c>
      <c r="F38" s="5328">
        <v>0</v>
      </c>
      <c r="G38" s="5329">
        <v>0</v>
      </c>
      <c r="H38" s="5330">
        <v>0</v>
      </c>
      <c r="I38" s="1219">
        <v>4</v>
      </c>
    </row>
    <row r="39" spans="1:13" ht="12" customHeight="1">
      <c r="A39" s="1222">
        <v>5</v>
      </c>
      <c r="B39" s="1218" t="s">
        <v>767</v>
      </c>
      <c r="C39" s="5325">
        <v>0</v>
      </c>
      <c r="D39" s="5326">
        <v>0</v>
      </c>
      <c r="E39" s="5331">
        <v>0</v>
      </c>
      <c r="F39" s="5328">
        <v>0</v>
      </c>
      <c r="G39" s="5329">
        <v>0</v>
      </c>
      <c r="H39" s="5332">
        <v>0</v>
      </c>
      <c r="I39" s="1219">
        <v>5</v>
      </c>
    </row>
    <row r="40" spans="1:13" ht="12" customHeight="1">
      <c r="A40" s="1222">
        <v>6</v>
      </c>
      <c r="B40" s="1218" t="s">
        <v>768</v>
      </c>
      <c r="C40" s="5325">
        <v>0</v>
      </c>
      <c r="D40" s="5326">
        <v>0</v>
      </c>
      <c r="E40" s="5327">
        <v>0</v>
      </c>
      <c r="F40" s="5328">
        <v>0</v>
      </c>
      <c r="G40" s="5329">
        <v>0</v>
      </c>
      <c r="H40" s="5332">
        <v>0</v>
      </c>
      <c r="I40" s="1219">
        <v>6</v>
      </c>
    </row>
    <row r="41" spans="1:13" ht="12" customHeight="1">
      <c r="A41" s="1222">
        <v>7</v>
      </c>
      <c r="B41" s="1218" t="s">
        <v>769</v>
      </c>
      <c r="C41" s="5325">
        <v>0</v>
      </c>
      <c r="D41" s="5326">
        <v>0</v>
      </c>
      <c r="E41" s="5327">
        <v>0</v>
      </c>
      <c r="F41" s="5328">
        <v>0</v>
      </c>
      <c r="G41" s="5329">
        <v>0</v>
      </c>
      <c r="H41" s="5330">
        <v>0</v>
      </c>
      <c r="I41" s="1219">
        <v>7</v>
      </c>
    </row>
    <row r="42" spans="1:13" ht="12" customHeight="1">
      <c r="A42" s="1222">
        <v>8</v>
      </c>
      <c r="B42" s="1218" t="s">
        <v>770</v>
      </c>
      <c r="C42" s="5325">
        <v>0</v>
      </c>
      <c r="D42" s="5326">
        <v>0</v>
      </c>
      <c r="E42" s="5327">
        <v>0</v>
      </c>
      <c r="F42" s="5328">
        <v>0</v>
      </c>
      <c r="G42" s="5329">
        <v>0</v>
      </c>
      <c r="H42" s="5330">
        <v>0</v>
      </c>
      <c r="I42" s="1219">
        <v>8</v>
      </c>
    </row>
    <row r="43" spans="1:13" ht="12" customHeight="1">
      <c r="A43" s="1222">
        <v>9</v>
      </c>
      <c r="B43" s="1218" t="s">
        <v>1625</v>
      </c>
      <c r="C43" s="5325">
        <v>0</v>
      </c>
      <c r="D43" s="5326">
        <v>0</v>
      </c>
      <c r="E43" s="5327">
        <v>0</v>
      </c>
      <c r="F43" s="5328">
        <v>0</v>
      </c>
      <c r="G43" s="5329">
        <v>0</v>
      </c>
      <c r="H43" s="5330">
        <v>0</v>
      </c>
      <c r="I43" s="1219">
        <v>9</v>
      </c>
    </row>
    <row r="44" spans="1:13" ht="12" customHeight="1">
      <c r="A44" s="1222">
        <v>10</v>
      </c>
      <c r="B44" s="1218" t="s">
        <v>1031</v>
      </c>
      <c r="C44" s="5325">
        <v>0</v>
      </c>
      <c r="D44" s="5326">
        <v>0</v>
      </c>
      <c r="E44" s="5327">
        <v>0</v>
      </c>
      <c r="F44" s="5328">
        <v>0</v>
      </c>
      <c r="G44" s="5329">
        <v>0</v>
      </c>
      <c r="H44" s="5330">
        <v>0</v>
      </c>
      <c r="I44" s="1219">
        <v>10</v>
      </c>
    </row>
    <row r="45" spans="1:13" ht="12" customHeight="1">
      <c r="A45" s="1222">
        <v>11</v>
      </c>
      <c r="B45" s="1218" t="s">
        <v>773</v>
      </c>
      <c r="C45" s="5325">
        <v>0</v>
      </c>
      <c r="D45" s="5326">
        <v>0</v>
      </c>
      <c r="E45" s="5327">
        <v>0</v>
      </c>
      <c r="F45" s="5328">
        <v>0</v>
      </c>
      <c r="G45" s="5329">
        <v>0</v>
      </c>
      <c r="H45" s="5330">
        <v>0</v>
      </c>
      <c r="I45" s="1219">
        <v>11</v>
      </c>
    </row>
    <row r="46" spans="1:13" ht="12" customHeight="1">
      <c r="A46" s="1222">
        <v>12</v>
      </c>
      <c r="B46" s="1218" t="s">
        <v>774</v>
      </c>
      <c r="C46" s="5325">
        <v>0</v>
      </c>
      <c r="D46" s="5326">
        <v>0</v>
      </c>
      <c r="E46" s="5327">
        <v>0</v>
      </c>
      <c r="F46" s="5328">
        <v>0</v>
      </c>
      <c r="G46" s="5329">
        <v>0</v>
      </c>
      <c r="H46" s="5330">
        <v>0</v>
      </c>
      <c r="I46" s="1219">
        <v>12</v>
      </c>
    </row>
    <row r="47" spans="1:13" ht="12" customHeight="1">
      <c r="A47" s="1222">
        <v>13</v>
      </c>
      <c r="B47" s="1218" t="s">
        <v>775</v>
      </c>
      <c r="C47" s="5325">
        <v>0</v>
      </c>
      <c r="D47" s="5326">
        <v>0</v>
      </c>
      <c r="E47" s="5327">
        <v>0</v>
      </c>
      <c r="F47" s="5328">
        <v>0</v>
      </c>
      <c r="G47" s="5329">
        <v>0</v>
      </c>
      <c r="H47" s="5330">
        <v>0</v>
      </c>
      <c r="I47" s="1219">
        <v>13</v>
      </c>
    </row>
    <row r="48" spans="1:13" ht="12" customHeight="1">
      <c r="A48" s="1222">
        <v>14</v>
      </c>
      <c r="B48" s="1218" t="s">
        <v>776</v>
      </c>
      <c r="C48" s="5325">
        <v>0</v>
      </c>
      <c r="D48" s="5326">
        <v>0</v>
      </c>
      <c r="E48" s="5327">
        <v>0</v>
      </c>
      <c r="F48" s="5328">
        <v>0</v>
      </c>
      <c r="G48" s="5329">
        <v>0</v>
      </c>
      <c r="H48" s="5330">
        <v>0</v>
      </c>
      <c r="I48" s="1219">
        <v>14</v>
      </c>
    </row>
    <row r="49" spans="1:13" ht="12" customHeight="1">
      <c r="A49" s="1222">
        <v>15</v>
      </c>
      <c r="B49" s="1218" t="s">
        <v>777</v>
      </c>
      <c r="C49" s="5325">
        <v>0</v>
      </c>
      <c r="D49" s="5326">
        <v>0</v>
      </c>
      <c r="E49" s="5331">
        <v>0</v>
      </c>
      <c r="F49" s="5328">
        <v>0</v>
      </c>
      <c r="G49" s="5329">
        <v>0</v>
      </c>
      <c r="H49" s="5330">
        <v>0</v>
      </c>
      <c r="I49" s="1219">
        <v>15</v>
      </c>
    </row>
    <row r="50" spans="1:13" ht="12" customHeight="1">
      <c r="A50" s="1222">
        <v>16</v>
      </c>
      <c r="B50" s="1218" t="s">
        <v>778</v>
      </c>
      <c r="C50" s="5325">
        <v>0</v>
      </c>
      <c r="D50" s="5326">
        <v>0</v>
      </c>
      <c r="E50" s="5327">
        <v>0</v>
      </c>
      <c r="F50" s="5328">
        <v>0</v>
      </c>
      <c r="G50" s="5329">
        <v>0</v>
      </c>
      <c r="H50" s="5330">
        <v>0</v>
      </c>
      <c r="I50" s="1219">
        <v>16</v>
      </c>
    </row>
    <row r="51" spans="1:13" ht="12" customHeight="1">
      <c r="A51" s="1222">
        <v>17</v>
      </c>
      <c r="B51" s="1218" t="s">
        <v>779</v>
      </c>
      <c r="C51" s="5325">
        <v>0</v>
      </c>
      <c r="D51" s="5326">
        <v>0</v>
      </c>
      <c r="E51" s="5327">
        <v>0</v>
      </c>
      <c r="F51" s="5328">
        <v>0</v>
      </c>
      <c r="G51" s="5329">
        <v>0</v>
      </c>
      <c r="H51" s="5330">
        <v>0</v>
      </c>
      <c r="I51" s="1219">
        <v>17</v>
      </c>
    </row>
    <row r="52" spans="1:13" ht="12" customHeight="1">
      <c r="A52" s="1222">
        <v>18</v>
      </c>
      <c r="B52" s="1218" t="s">
        <v>1032</v>
      </c>
      <c r="C52" s="5325">
        <v>0</v>
      </c>
      <c r="D52" s="5326">
        <v>0</v>
      </c>
      <c r="E52" s="5327">
        <v>0</v>
      </c>
      <c r="F52" s="5328">
        <v>0</v>
      </c>
      <c r="G52" s="5329">
        <v>0</v>
      </c>
      <c r="H52" s="5330">
        <v>0</v>
      </c>
      <c r="I52" s="1219">
        <v>18</v>
      </c>
    </row>
    <row r="53" spans="1:13" ht="12" customHeight="1">
      <c r="A53" s="1222">
        <v>19</v>
      </c>
      <c r="B53" s="1218" t="s">
        <v>781</v>
      </c>
      <c r="C53" s="5325">
        <v>2190</v>
      </c>
      <c r="D53" s="5326">
        <v>2190</v>
      </c>
      <c r="E53" s="5327">
        <v>2.7</v>
      </c>
      <c r="F53" s="5328">
        <v>0</v>
      </c>
      <c r="G53" s="5329">
        <v>0</v>
      </c>
      <c r="H53" s="5330">
        <v>0</v>
      </c>
      <c r="I53" s="1219">
        <v>19</v>
      </c>
    </row>
    <row r="54" spans="1:13" ht="12" customHeight="1">
      <c r="A54" s="1222">
        <v>20</v>
      </c>
      <c r="B54" s="1218" t="s">
        <v>782</v>
      </c>
      <c r="C54" s="5325">
        <v>0</v>
      </c>
      <c r="D54" s="5326">
        <v>0</v>
      </c>
      <c r="E54" s="5327">
        <v>0</v>
      </c>
      <c r="F54" s="5328">
        <v>0</v>
      </c>
      <c r="G54" s="5329">
        <v>0</v>
      </c>
      <c r="H54" s="5330">
        <v>0</v>
      </c>
      <c r="I54" s="1219">
        <v>20</v>
      </c>
    </row>
    <row r="55" spans="1:13" ht="12" customHeight="1">
      <c r="A55" s="1222">
        <v>21</v>
      </c>
      <c r="B55" s="1218" t="s">
        <v>783</v>
      </c>
      <c r="C55" s="5325">
        <v>0</v>
      </c>
      <c r="D55" s="5326">
        <v>0</v>
      </c>
      <c r="E55" s="5327">
        <v>0</v>
      </c>
      <c r="F55" s="5328">
        <v>0</v>
      </c>
      <c r="G55" s="5329">
        <v>0</v>
      </c>
      <c r="H55" s="5330">
        <v>0</v>
      </c>
      <c r="I55" s="1219">
        <v>21</v>
      </c>
    </row>
    <row r="56" spans="1:13" ht="12" customHeight="1">
      <c r="A56" s="1222">
        <v>22</v>
      </c>
      <c r="B56" s="1218" t="s">
        <v>1033</v>
      </c>
      <c r="C56" s="5325">
        <v>0</v>
      </c>
      <c r="D56" s="5326">
        <v>0</v>
      </c>
      <c r="E56" s="5327">
        <v>0</v>
      </c>
      <c r="F56" s="5328">
        <v>0</v>
      </c>
      <c r="G56" s="5329">
        <v>0</v>
      </c>
      <c r="H56" s="5330">
        <v>0</v>
      </c>
      <c r="I56" s="1219">
        <v>22</v>
      </c>
    </row>
    <row r="57" spans="1:13" ht="12" customHeight="1">
      <c r="A57" s="1222">
        <v>23</v>
      </c>
      <c r="B57" s="1218" t="s">
        <v>784</v>
      </c>
      <c r="C57" s="5325">
        <v>0</v>
      </c>
      <c r="D57" s="5326">
        <v>0</v>
      </c>
      <c r="E57" s="5327">
        <v>0</v>
      </c>
      <c r="F57" s="5328">
        <v>0</v>
      </c>
      <c r="G57" s="5329">
        <v>0</v>
      </c>
      <c r="H57" s="5330">
        <v>0</v>
      </c>
      <c r="I57" s="1219">
        <v>23</v>
      </c>
    </row>
    <row r="58" spans="1:13" ht="12" customHeight="1">
      <c r="A58" s="1222">
        <v>24</v>
      </c>
      <c r="B58" s="1218" t="s">
        <v>785</v>
      </c>
      <c r="C58" s="5325">
        <v>0</v>
      </c>
      <c r="D58" s="5326">
        <v>0</v>
      </c>
      <c r="E58" s="5327">
        <v>0</v>
      </c>
      <c r="F58" s="5328">
        <v>0</v>
      </c>
      <c r="G58" s="5329">
        <v>0</v>
      </c>
      <c r="H58" s="5330">
        <v>0</v>
      </c>
      <c r="I58" s="1219">
        <v>24</v>
      </c>
    </row>
    <row r="59" spans="1:13" ht="12" customHeight="1">
      <c r="A59" s="1222">
        <v>25</v>
      </c>
      <c r="B59" s="1218" t="s">
        <v>786</v>
      </c>
      <c r="C59" s="5325">
        <v>0</v>
      </c>
      <c r="D59" s="5326">
        <v>0</v>
      </c>
      <c r="E59" s="5327">
        <v>0</v>
      </c>
      <c r="F59" s="5328">
        <v>0</v>
      </c>
      <c r="G59" s="5329">
        <v>0</v>
      </c>
      <c r="H59" s="5330">
        <v>0</v>
      </c>
      <c r="I59" s="1219">
        <v>25</v>
      </c>
    </row>
    <row r="60" spans="1:13" ht="12" customHeight="1">
      <c r="A60" s="1222">
        <v>26</v>
      </c>
      <c r="B60" s="1218" t="s">
        <v>787</v>
      </c>
      <c r="C60" s="5325">
        <v>0</v>
      </c>
      <c r="D60" s="5326">
        <v>0</v>
      </c>
      <c r="E60" s="5327">
        <v>0</v>
      </c>
      <c r="F60" s="5328">
        <v>0</v>
      </c>
      <c r="G60" s="5329">
        <v>0</v>
      </c>
      <c r="H60" s="5330">
        <v>0</v>
      </c>
      <c r="I60" s="1219">
        <v>26</v>
      </c>
    </row>
    <row r="61" spans="1:13" ht="12" customHeight="1">
      <c r="A61" s="1222">
        <v>27</v>
      </c>
      <c r="B61" s="1218" t="s">
        <v>1034</v>
      </c>
      <c r="C61" s="5325">
        <v>0</v>
      </c>
      <c r="D61" s="5326">
        <v>0</v>
      </c>
      <c r="E61" s="5327">
        <v>0</v>
      </c>
      <c r="F61" s="5328">
        <v>0</v>
      </c>
      <c r="G61" s="5329">
        <v>0</v>
      </c>
      <c r="H61" s="5330">
        <v>0</v>
      </c>
      <c r="I61" s="1219">
        <v>27</v>
      </c>
    </row>
    <row r="62" spans="1:13" ht="12" customHeight="1">
      <c r="A62" s="1222">
        <v>28</v>
      </c>
      <c r="B62" s="1218" t="s">
        <v>1035</v>
      </c>
      <c r="C62" s="5325">
        <v>0</v>
      </c>
      <c r="D62" s="5326">
        <v>0</v>
      </c>
      <c r="E62" s="5333">
        <v>0</v>
      </c>
      <c r="F62" s="5328">
        <v>0</v>
      </c>
      <c r="G62" s="5329">
        <v>0</v>
      </c>
      <c r="H62" s="5330">
        <v>0</v>
      </c>
      <c r="I62" s="1219">
        <v>28</v>
      </c>
    </row>
    <row r="63" spans="1:13" ht="12" customHeight="1">
      <c r="A63" s="1222">
        <v>29</v>
      </c>
      <c r="B63" s="1218" t="s">
        <v>1036</v>
      </c>
      <c r="C63" s="5325">
        <v>0</v>
      </c>
      <c r="D63" s="5326">
        <v>0</v>
      </c>
      <c r="E63" s="5333">
        <v>0</v>
      </c>
      <c r="F63" s="5328">
        <v>0</v>
      </c>
      <c r="G63" s="5329">
        <v>0</v>
      </c>
      <c r="H63" s="5330">
        <v>0</v>
      </c>
      <c r="I63" s="1219">
        <v>29</v>
      </c>
    </row>
    <row r="64" spans="1:13" ht="12" customHeight="1" thickBot="1">
      <c r="A64" s="1223">
        <v>30</v>
      </c>
      <c r="B64" s="1224" t="s">
        <v>1037</v>
      </c>
      <c r="C64" s="5334">
        <f>SUM(C35:C63)</f>
        <v>2190</v>
      </c>
      <c r="D64" s="5335">
        <f>SUM(D35:D63)</f>
        <v>2190</v>
      </c>
      <c r="E64" s="5336">
        <v>2.7</v>
      </c>
      <c r="F64" s="5337">
        <f>SUM(F35:F63)</f>
        <v>0</v>
      </c>
      <c r="G64" s="5338">
        <f>SUM(G35:G63)</f>
        <v>0</v>
      </c>
      <c r="H64" s="5339">
        <v>0</v>
      </c>
      <c r="I64" s="1225">
        <v>30</v>
      </c>
      <c r="K64" s="1226"/>
      <c r="L64" s="1220"/>
      <c r="M64" s="1221"/>
    </row>
    <row r="65" spans="1:11" ht="12" customHeight="1" thickTop="1">
      <c r="A65" s="1205"/>
      <c r="B65" s="1214" t="s">
        <v>1038</v>
      </c>
      <c r="C65" s="5340"/>
      <c r="D65" s="5341"/>
      <c r="E65" s="5342"/>
      <c r="F65" s="5343"/>
      <c r="G65" s="5344"/>
      <c r="H65" s="5345"/>
      <c r="I65" s="1227"/>
      <c r="K65" s="1226"/>
    </row>
    <row r="66" spans="1:11" ht="12" customHeight="1">
      <c r="A66" s="1212">
        <v>31</v>
      </c>
      <c r="B66" s="1218" t="s">
        <v>790</v>
      </c>
      <c r="C66" s="5325">
        <v>2077</v>
      </c>
      <c r="D66" s="5326">
        <v>2350</v>
      </c>
      <c r="E66" s="5327">
        <v>5.43</v>
      </c>
      <c r="F66" s="5328">
        <v>0</v>
      </c>
      <c r="G66" s="5329">
        <v>0</v>
      </c>
      <c r="H66" s="5330">
        <v>0</v>
      </c>
      <c r="I66" s="1219">
        <v>31</v>
      </c>
      <c r="K66" s="1226"/>
    </row>
    <row r="67" spans="1:11" ht="12" customHeight="1">
      <c r="A67" s="1222">
        <v>32</v>
      </c>
      <c r="B67" s="1218" t="s">
        <v>1067</v>
      </c>
      <c r="C67" s="5325">
        <v>0</v>
      </c>
      <c r="D67" s="5326">
        <v>0</v>
      </c>
      <c r="E67" s="5327">
        <v>0</v>
      </c>
      <c r="F67" s="5328">
        <v>0</v>
      </c>
      <c r="G67" s="5329">
        <v>0</v>
      </c>
      <c r="H67" s="5330">
        <v>0</v>
      </c>
      <c r="I67" s="1219">
        <v>32</v>
      </c>
      <c r="K67" s="1226"/>
    </row>
    <row r="68" spans="1:11" ht="12" customHeight="1">
      <c r="A68" s="1222">
        <v>33</v>
      </c>
      <c r="B68" s="1218" t="s">
        <v>1039</v>
      </c>
      <c r="C68" s="5325">
        <v>0</v>
      </c>
      <c r="D68" s="5326">
        <v>0</v>
      </c>
      <c r="E68" s="5327">
        <v>0</v>
      </c>
      <c r="F68" s="5328">
        <v>0</v>
      </c>
      <c r="G68" s="5329">
        <v>0</v>
      </c>
      <c r="H68" s="5330">
        <v>0</v>
      </c>
      <c r="I68" s="1219">
        <v>33</v>
      </c>
      <c r="K68" s="1226"/>
    </row>
    <row r="69" spans="1:11" ht="12" customHeight="1">
      <c r="A69" s="1222">
        <v>34</v>
      </c>
      <c r="B69" s="1218" t="s">
        <v>791</v>
      </c>
      <c r="C69" s="5325">
        <v>0</v>
      </c>
      <c r="D69" s="5326">
        <v>0</v>
      </c>
      <c r="E69" s="5327">
        <v>0</v>
      </c>
      <c r="F69" s="5328">
        <v>0</v>
      </c>
      <c r="G69" s="5329">
        <v>0</v>
      </c>
      <c r="H69" s="5330">
        <v>0</v>
      </c>
      <c r="I69" s="1219">
        <v>34</v>
      </c>
      <c r="K69" s="1226"/>
    </row>
    <row r="70" spans="1:11" ht="12" customHeight="1">
      <c r="A70" s="1222">
        <v>35</v>
      </c>
      <c r="B70" s="1218" t="s">
        <v>792</v>
      </c>
      <c r="C70" s="5325">
        <v>0</v>
      </c>
      <c r="D70" s="5326">
        <v>0</v>
      </c>
      <c r="E70" s="5327">
        <v>0</v>
      </c>
      <c r="F70" s="5328">
        <v>0</v>
      </c>
      <c r="G70" s="5329">
        <v>0</v>
      </c>
      <c r="H70" s="5330">
        <v>0</v>
      </c>
      <c r="I70" s="1219">
        <v>35</v>
      </c>
      <c r="K70" s="1226"/>
    </row>
    <row r="71" spans="1:11" ht="12" customHeight="1">
      <c r="A71" s="1222">
        <v>36</v>
      </c>
      <c r="B71" s="1218" t="s">
        <v>793</v>
      </c>
      <c r="C71" s="5325">
        <v>0</v>
      </c>
      <c r="D71" s="5326">
        <v>0</v>
      </c>
      <c r="E71" s="5327">
        <v>0</v>
      </c>
      <c r="F71" s="5328">
        <v>0</v>
      </c>
      <c r="G71" s="5329">
        <v>0</v>
      </c>
      <c r="H71" s="5330">
        <v>0</v>
      </c>
      <c r="I71" s="1219">
        <v>36</v>
      </c>
      <c r="K71" s="1226"/>
    </row>
    <row r="72" spans="1:11" ht="12" customHeight="1">
      <c r="A72" s="1222">
        <v>37</v>
      </c>
      <c r="B72" s="1218" t="s">
        <v>794</v>
      </c>
      <c r="C72" s="5325">
        <v>0</v>
      </c>
      <c r="D72" s="5326">
        <v>0</v>
      </c>
      <c r="E72" s="5327">
        <v>0</v>
      </c>
      <c r="F72" s="5328">
        <v>0</v>
      </c>
      <c r="G72" s="5329">
        <v>0</v>
      </c>
      <c r="H72" s="5330">
        <v>0</v>
      </c>
      <c r="I72" s="1219">
        <v>37</v>
      </c>
      <c r="K72" s="1226"/>
    </row>
    <row r="73" spans="1:11" ht="12" customHeight="1">
      <c r="A73" s="1222">
        <v>38</v>
      </c>
      <c r="B73" s="1218" t="s">
        <v>1068</v>
      </c>
      <c r="C73" s="5325">
        <v>34422</v>
      </c>
      <c r="D73" s="5326">
        <v>35627</v>
      </c>
      <c r="E73" s="5327">
        <v>7.17</v>
      </c>
      <c r="F73" s="5328">
        <v>0</v>
      </c>
      <c r="G73" s="5329">
        <v>0</v>
      </c>
      <c r="H73" s="5330">
        <v>0</v>
      </c>
      <c r="I73" s="1219">
        <v>38</v>
      </c>
      <c r="K73" s="1226"/>
    </row>
    <row r="74" spans="1:11" ht="12" customHeight="1" thickBot="1">
      <c r="A74" s="1223">
        <v>39</v>
      </c>
      <c r="B74" s="1224" t="s">
        <v>625</v>
      </c>
      <c r="C74" s="5334">
        <f>SUM(C66:C73)</f>
        <v>36499</v>
      </c>
      <c r="D74" s="5335">
        <f>SUM(D66:D73)</f>
        <v>37977</v>
      </c>
      <c r="E74" s="5346">
        <v>12.6</v>
      </c>
      <c r="F74" s="5347">
        <f>SUM(F66:F73)</f>
        <v>0</v>
      </c>
      <c r="G74" s="5348">
        <f>SUM(G66:G73)</f>
        <v>0</v>
      </c>
      <c r="H74" s="5339">
        <v>0</v>
      </c>
      <c r="I74" s="1225">
        <v>39</v>
      </c>
      <c r="K74" s="1226"/>
    </row>
    <row r="75" spans="1:11" ht="12" customHeight="1" thickTop="1" thickBot="1">
      <c r="A75" s="1212">
        <v>40</v>
      </c>
      <c r="B75" s="1228" t="s">
        <v>1019</v>
      </c>
      <c r="C75" s="5349">
        <f>C74+C64</f>
        <v>38689</v>
      </c>
      <c r="D75" s="5350">
        <f>D74+D64</f>
        <v>40167</v>
      </c>
      <c r="E75" s="5351">
        <v>15.3</v>
      </c>
      <c r="F75" s="5352">
        <f>F74+F64</f>
        <v>0</v>
      </c>
      <c r="G75" s="5350">
        <f>G74+G64</f>
        <v>0</v>
      </c>
      <c r="H75" s="5353" t="s">
        <v>621</v>
      </c>
      <c r="I75" s="1229">
        <v>40</v>
      </c>
      <c r="K75" s="1226"/>
    </row>
    <row r="76" spans="1:11" ht="13" customHeight="1">
      <c r="A76" s="1230"/>
      <c r="B76" s="1230"/>
      <c r="C76" s="1230"/>
      <c r="D76" s="1230"/>
      <c r="E76" s="1230"/>
      <c r="F76" s="1230"/>
      <c r="G76" s="1230"/>
      <c r="H76" s="1230"/>
      <c r="I76" s="1231" t="s">
        <v>3795</v>
      </c>
    </row>
    <row r="77" spans="1:11">
      <c r="A77" s="1232"/>
      <c r="B77" s="1232"/>
      <c r="C77" s="1233"/>
      <c r="D77" s="1233"/>
      <c r="E77" s="1233"/>
      <c r="F77" s="1233"/>
      <c r="G77" s="1232"/>
      <c r="H77" s="1232"/>
      <c r="I77" s="1232"/>
    </row>
    <row r="78" spans="1:11">
      <c r="A78" s="1232"/>
      <c r="B78" s="1232"/>
      <c r="C78" s="1232"/>
      <c r="D78" s="1232"/>
      <c r="E78" s="1232"/>
      <c r="F78" s="1232"/>
      <c r="G78" s="1232"/>
      <c r="H78" s="1232"/>
      <c r="I78" s="1232"/>
    </row>
    <row r="79" spans="1:11">
      <c r="E79" s="1221"/>
    </row>
  </sheetData>
  <printOptions horizontalCentered="1"/>
  <pageMargins left="0.196850393700787" right="0.196850393700787" top="0.35" bottom="0" header="0" footer="0"/>
  <pageSetup scale="81" orientation="portrait" horizontalDpi="4294967292" verticalDpi="4294967292" r:id="rId1"/>
  <headerFooter alignWithMargins="0">
    <oddHeader xml:space="preserve">&amp;C </oddHeader>
    <oddFooter xml:space="preserve">&amp;C </oddFooter>
  </headerFooter>
</worksheet>
</file>

<file path=xl/worksheets/sheet109.xml><?xml version="1.0" encoding="utf-8"?>
<worksheet xmlns="http://schemas.openxmlformats.org/spreadsheetml/2006/main" xmlns:r="http://schemas.openxmlformats.org/officeDocument/2006/relationships">
  <sheetPr>
    <tabColor rgb="FF92D050"/>
    <pageSetUpPr fitToPage="1"/>
  </sheetPr>
  <dimension ref="A1:T79"/>
  <sheetViews>
    <sheetView showGridLines="0" zoomScaleNormal="100" workbookViewId="0">
      <selection activeCell="B25" activeCellId="1" sqref="A1 B25"/>
    </sheetView>
  </sheetViews>
  <sheetFormatPr defaultColWidth="10.1796875" defaultRowHeight="13"/>
  <cols>
    <col min="1" max="1" width="3.54296875" style="1244" customWidth="1"/>
    <col min="2" max="2" width="4.453125" style="1244" customWidth="1"/>
    <col min="3" max="3" width="26.453125" style="1244" customWidth="1"/>
    <col min="4" max="4" width="2" style="1244" customWidth="1"/>
    <col min="5" max="5" width="8.26953125" style="1244" customWidth="1"/>
    <col min="6" max="6" width="8.54296875" style="1338" customWidth="1"/>
    <col min="7" max="7" width="1.90625" style="1338" customWidth="1"/>
    <col min="8" max="8" width="7.453125" style="1338" customWidth="1"/>
    <col min="9" max="9" width="8.54296875" style="1338" customWidth="1"/>
    <col min="10" max="10" width="2" style="1338" customWidth="1"/>
    <col min="11" max="11" width="8" style="1338" customWidth="1"/>
    <col min="12" max="12" width="2" style="1244" customWidth="1"/>
    <col min="13" max="13" width="8.26953125" style="1244" customWidth="1"/>
    <col min="14" max="14" width="3.54296875" style="1244" customWidth="1"/>
    <col min="15" max="256" width="10.1796875" style="1244"/>
    <col min="257" max="257" width="3.54296875" style="1244" customWidth="1"/>
    <col min="258" max="258" width="4.453125" style="1244" customWidth="1"/>
    <col min="259" max="259" width="26.453125" style="1244" customWidth="1"/>
    <col min="260" max="260" width="2" style="1244" customWidth="1"/>
    <col min="261" max="261" width="8.26953125" style="1244" customWidth="1"/>
    <col min="262" max="262" width="8.54296875" style="1244" customWidth="1"/>
    <col min="263" max="263" width="1.90625" style="1244" customWidth="1"/>
    <col min="264" max="264" width="7.453125" style="1244" customWidth="1"/>
    <col min="265" max="265" width="8.54296875" style="1244" customWidth="1"/>
    <col min="266" max="266" width="2" style="1244" customWidth="1"/>
    <col min="267" max="267" width="8" style="1244" customWidth="1"/>
    <col min="268" max="268" width="2" style="1244" customWidth="1"/>
    <col min="269" max="269" width="8.26953125" style="1244" customWidth="1"/>
    <col min="270" max="270" width="3.54296875" style="1244" customWidth="1"/>
    <col min="271" max="512" width="10.1796875" style="1244"/>
    <col min="513" max="513" width="3.54296875" style="1244" customWidth="1"/>
    <col min="514" max="514" width="4.453125" style="1244" customWidth="1"/>
    <col min="515" max="515" width="26.453125" style="1244" customWidth="1"/>
    <col min="516" max="516" width="2" style="1244" customWidth="1"/>
    <col min="517" max="517" width="8.26953125" style="1244" customWidth="1"/>
    <col min="518" max="518" width="8.54296875" style="1244" customWidth="1"/>
    <col min="519" max="519" width="1.90625" style="1244" customWidth="1"/>
    <col min="520" max="520" width="7.453125" style="1244" customWidth="1"/>
    <col min="521" max="521" width="8.54296875" style="1244" customWidth="1"/>
    <col min="522" max="522" width="2" style="1244" customWidth="1"/>
    <col min="523" max="523" width="8" style="1244" customWidth="1"/>
    <col min="524" max="524" width="2" style="1244" customWidth="1"/>
    <col min="525" max="525" width="8.26953125" style="1244" customWidth="1"/>
    <col min="526" max="526" width="3.54296875" style="1244" customWidth="1"/>
    <col min="527" max="768" width="10.1796875" style="1244"/>
    <col min="769" max="769" width="3.54296875" style="1244" customWidth="1"/>
    <col min="770" max="770" width="4.453125" style="1244" customWidth="1"/>
    <col min="771" max="771" width="26.453125" style="1244" customWidth="1"/>
    <col min="772" max="772" width="2" style="1244" customWidth="1"/>
    <col min="773" max="773" width="8.26953125" style="1244" customWidth="1"/>
    <col min="774" max="774" width="8.54296875" style="1244" customWidth="1"/>
    <col min="775" max="775" width="1.90625" style="1244" customWidth="1"/>
    <col min="776" max="776" width="7.453125" style="1244" customWidth="1"/>
    <col min="777" max="777" width="8.54296875" style="1244" customWidth="1"/>
    <col min="778" max="778" width="2" style="1244" customWidth="1"/>
    <col min="779" max="779" width="8" style="1244" customWidth="1"/>
    <col min="780" max="780" width="2" style="1244" customWidth="1"/>
    <col min="781" max="781" width="8.26953125" style="1244" customWidth="1"/>
    <col min="782" max="782" width="3.54296875" style="1244" customWidth="1"/>
    <col min="783" max="1024" width="10.1796875" style="1244"/>
    <col min="1025" max="1025" width="3.54296875" style="1244" customWidth="1"/>
    <col min="1026" max="1026" width="4.453125" style="1244" customWidth="1"/>
    <col min="1027" max="1027" width="26.453125" style="1244" customWidth="1"/>
    <col min="1028" max="1028" width="2" style="1244" customWidth="1"/>
    <col min="1029" max="1029" width="8.26953125" style="1244" customWidth="1"/>
    <col min="1030" max="1030" width="8.54296875" style="1244" customWidth="1"/>
    <col min="1031" max="1031" width="1.90625" style="1244" customWidth="1"/>
    <col min="1032" max="1032" width="7.453125" style="1244" customWidth="1"/>
    <col min="1033" max="1033" width="8.54296875" style="1244" customWidth="1"/>
    <col min="1034" max="1034" width="2" style="1244" customWidth="1"/>
    <col min="1035" max="1035" width="8" style="1244" customWidth="1"/>
    <col min="1036" max="1036" width="2" style="1244" customWidth="1"/>
    <col min="1037" max="1037" width="8.26953125" style="1244" customWidth="1"/>
    <col min="1038" max="1038" width="3.54296875" style="1244" customWidth="1"/>
    <col min="1039" max="1280" width="10.1796875" style="1244"/>
    <col min="1281" max="1281" width="3.54296875" style="1244" customWidth="1"/>
    <col min="1282" max="1282" width="4.453125" style="1244" customWidth="1"/>
    <col min="1283" max="1283" width="26.453125" style="1244" customWidth="1"/>
    <col min="1284" max="1284" width="2" style="1244" customWidth="1"/>
    <col min="1285" max="1285" width="8.26953125" style="1244" customWidth="1"/>
    <col min="1286" max="1286" width="8.54296875" style="1244" customWidth="1"/>
    <col min="1287" max="1287" width="1.90625" style="1244" customWidth="1"/>
    <col min="1288" max="1288" width="7.453125" style="1244" customWidth="1"/>
    <col min="1289" max="1289" width="8.54296875" style="1244" customWidth="1"/>
    <col min="1290" max="1290" width="2" style="1244" customWidth="1"/>
    <col min="1291" max="1291" width="8" style="1244" customWidth="1"/>
    <col min="1292" max="1292" width="2" style="1244" customWidth="1"/>
    <col min="1293" max="1293" width="8.26953125" style="1244" customWidth="1"/>
    <col min="1294" max="1294" width="3.54296875" style="1244" customWidth="1"/>
    <col min="1295" max="1536" width="10.1796875" style="1244"/>
    <col min="1537" max="1537" width="3.54296875" style="1244" customWidth="1"/>
    <col min="1538" max="1538" width="4.453125" style="1244" customWidth="1"/>
    <col min="1539" max="1539" width="26.453125" style="1244" customWidth="1"/>
    <col min="1540" max="1540" width="2" style="1244" customWidth="1"/>
    <col min="1541" max="1541" width="8.26953125" style="1244" customWidth="1"/>
    <col min="1542" max="1542" width="8.54296875" style="1244" customWidth="1"/>
    <col min="1543" max="1543" width="1.90625" style="1244" customWidth="1"/>
    <col min="1544" max="1544" width="7.453125" style="1244" customWidth="1"/>
    <col min="1545" max="1545" width="8.54296875" style="1244" customWidth="1"/>
    <col min="1546" max="1546" width="2" style="1244" customWidth="1"/>
    <col min="1547" max="1547" width="8" style="1244" customWidth="1"/>
    <col min="1548" max="1548" width="2" style="1244" customWidth="1"/>
    <col min="1549" max="1549" width="8.26953125" style="1244" customWidth="1"/>
    <col min="1550" max="1550" width="3.54296875" style="1244" customWidth="1"/>
    <col min="1551" max="1792" width="10.1796875" style="1244"/>
    <col min="1793" max="1793" width="3.54296875" style="1244" customWidth="1"/>
    <col min="1794" max="1794" width="4.453125" style="1244" customWidth="1"/>
    <col min="1795" max="1795" width="26.453125" style="1244" customWidth="1"/>
    <col min="1796" max="1796" width="2" style="1244" customWidth="1"/>
    <col min="1797" max="1797" width="8.26953125" style="1244" customWidth="1"/>
    <col min="1798" max="1798" width="8.54296875" style="1244" customWidth="1"/>
    <col min="1799" max="1799" width="1.90625" style="1244" customWidth="1"/>
    <col min="1800" max="1800" width="7.453125" style="1244" customWidth="1"/>
    <col min="1801" max="1801" width="8.54296875" style="1244" customWidth="1"/>
    <col min="1802" max="1802" width="2" style="1244" customWidth="1"/>
    <col min="1803" max="1803" width="8" style="1244" customWidth="1"/>
    <col min="1804" max="1804" width="2" style="1244" customWidth="1"/>
    <col min="1805" max="1805" width="8.26953125" style="1244" customWidth="1"/>
    <col min="1806" max="1806" width="3.54296875" style="1244" customWidth="1"/>
    <col min="1807" max="2048" width="10.1796875" style="1244"/>
    <col min="2049" max="2049" width="3.54296875" style="1244" customWidth="1"/>
    <col min="2050" max="2050" width="4.453125" style="1244" customWidth="1"/>
    <col min="2051" max="2051" width="26.453125" style="1244" customWidth="1"/>
    <col min="2052" max="2052" width="2" style="1244" customWidth="1"/>
    <col min="2053" max="2053" width="8.26953125" style="1244" customWidth="1"/>
    <col min="2054" max="2054" width="8.54296875" style="1244" customWidth="1"/>
    <col min="2055" max="2055" width="1.90625" style="1244" customWidth="1"/>
    <col min="2056" max="2056" width="7.453125" style="1244" customWidth="1"/>
    <col min="2057" max="2057" width="8.54296875" style="1244" customWidth="1"/>
    <col min="2058" max="2058" width="2" style="1244" customWidth="1"/>
    <col min="2059" max="2059" width="8" style="1244" customWidth="1"/>
    <col min="2060" max="2060" width="2" style="1244" customWidth="1"/>
    <col min="2061" max="2061" width="8.26953125" style="1244" customWidth="1"/>
    <col min="2062" max="2062" width="3.54296875" style="1244" customWidth="1"/>
    <col min="2063" max="2304" width="10.1796875" style="1244"/>
    <col min="2305" max="2305" width="3.54296875" style="1244" customWidth="1"/>
    <col min="2306" max="2306" width="4.453125" style="1244" customWidth="1"/>
    <col min="2307" max="2307" width="26.453125" style="1244" customWidth="1"/>
    <col min="2308" max="2308" width="2" style="1244" customWidth="1"/>
    <col min="2309" max="2309" width="8.26953125" style="1244" customWidth="1"/>
    <col min="2310" max="2310" width="8.54296875" style="1244" customWidth="1"/>
    <col min="2311" max="2311" width="1.90625" style="1244" customWidth="1"/>
    <col min="2312" max="2312" width="7.453125" style="1244" customWidth="1"/>
    <col min="2313" max="2313" width="8.54296875" style="1244" customWidth="1"/>
    <col min="2314" max="2314" width="2" style="1244" customWidth="1"/>
    <col min="2315" max="2315" width="8" style="1244" customWidth="1"/>
    <col min="2316" max="2316" width="2" style="1244" customWidth="1"/>
    <col min="2317" max="2317" width="8.26953125" style="1244" customWidth="1"/>
    <col min="2318" max="2318" width="3.54296875" style="1244" customWidth="1"/>
    <col min="2319" max="2560" width="10.1796875" style="1244"/>
    <col min="2561" max="2561" width="3.54296875" style="1244" customWidth="1"/>
    <col min="2562" max="2562" width="4.453125" style="1244" customWidth="1"/>
    <col min="2563" max="2563" width="26.453125" style="1244" customWidth="1"/>
    <col min="2564" max="2564" width="2" style="1244" customWidth="1"/>
    <col min="2565" max="2565" width="8.26953125" style="1244" customWidth="1"/>
    <col min="2566" max="2566" width="8.54296875" style="1244" customWidth="1"/>
    <col min="2567" max="2567" width="1.90625" style="1244" customWidth="1"/>
    <col min="2568" max="2568" width="7.453125" style="1244" customWidth="1"/>
    <col min="2569" max="2569" width="8.54296875" style="1244" customWidth="1"/>
    <col min="2570" max="2570" width="2" style="1244" customWidth="1"/>
    <col min="2571" max="2571" width="8" style="1244" customWidth="1"/>
    <col min="2572" max="2572" width="2" style="1244" customWidth="1"/>
    <col min="2573" max="2573" width="8.26953125" style="1244" customWidth="1"/>
    <col min="2574" max="2574" width="3.54296875" style="1244" customWidth="1"/>
    <col min="2575" max="2816" width="10.1796875" style="1244"/>
    <col min="2817" max="2817" width="3.54296875" style="1244" customWidth="1"/>
    <col min="2818" max="2818" width="4.453125" style="1244" customWidth="1"/>
    <col min="2819" max="2819" width="26.453125" style="1244" customWidth="1"/>
    <col min="2820" max="2820" width="2" style="1244" customWidth="1"/>
    <col min="2821" max="2821" width="8.26953125" style="1244" customWidth="1"/>
    <col min="2822" max="2822" width="8.54296875" style="1244" customWidth="1"/>
    <col min="2823" max="2823" width="1.90625" style="1244" customWidth="1"/>
    <col min="2824" max="2824" width="7.453125" style="1244" customWidth="1"/>
    <col min="2825" max="2825" width="8.54296875" style="1244" customWidth="1"/>
    <col min="2826" max="2826" width="2" style="1244" customWidth="1"/>
    <col min="2827" max="2827" width="8" style="1244" customWidth="1"/>
    <col min="2828" max="2828" width="2" style="1244" customWidth="1"/>
    <col min="2829" max="2829" width="8.26953125" style="1244" customWidth="1"/>
    <col min="2830" max="2830" width="3.54296875" style="1244" customWidth="1"/>
    <col min="2831" max="3072" width="10.1796875" style="1244"/>
    <col min="3073" max="3073" width="3.54296875" style="1244" customWidth="1"/>
    <col min="3074" max="3074" width="4.453125" style="1244" customWidth="1"/>
    <col min="3075" max="3075" width="26.453125" style="1244" customWidth="1"/>
    <col min="3076" max="3076" width="2" style="1244" customWidth="1"/>
    <col min="3077" max="3077" width="8.26953125" style="1244" customWidth="1"/>
    <col min="3078" max="3078" width="8.54296875" style="1244" customWidth="1"/>
    <col min="3079" max="3079" width="1.90625" style="1244" customWidth="1"/>
    <col min="3080" max="3080" width="7.453125" style="1244" customWidth="1"/>
    <col min="3081" max="3081" width="8.54296875" style="1244" customWidth="1"/>
    <col min="3082" max="3082" width="2" style="1244" customWidth="1"/>
    <col min="3083" max="3083" width="8" style="1244" customWidth="1"/>
    <col min="3084" max="3084" width="2" style="1244" customWidth="1"/>
    <col min="3085" max="3085" width="8.26953125" style="1244" customWidth="1"/>
    <col min="3086" max="3086" width="3.54296875" style="1244" customWidth="1"/>
    <col min="3087" max="3328" width="10.1796875" style="1244"/>
    <col min="3329" max="3329" width="3.54296875" style="1244" customWidth="1"/>
    <col min="3330" max="3330" width="4.453125" style="1244" customWidth="1"/>
    <col min="3331" max="3331" width="26.453125" style="1244" customWidth="1"/>
    <col min="3332" max="3332" width="2" style="1244" customWidth="1"/>
    <col min="3333" max="3333" width="8.26953125" style="1244" customWidth="1"/>
    <col min="3334" max="3334" width="8.54296875" style="1244" customWidth="1"/>
    <col min="3335" max="3335" width="1.90625" style="1244" customWidth="1"/>
    <col min="3336" max="3336" width="7.453125" style="1244" customWidth="1"/>
    <col min="3337" max="3337" width="8.54296875" style="1244" customWidth="1"/>
    <col min="3338" max="3338" width="2" style="1244" customWidth="1"/>
    <col min="3339" max="3339" width="8" style="1244" customWidth="1"/>
    <col min="3340" max="3340" width="2" style="1244" customWidth="1"/>
    <col min="3341" max="3341" width="8.26953125" style="1244" customWidth="1"/>
    <col min="3342" max="3342" width="3.54296875" style="1244" customWidth="1"/>
    <col min="3343" max="3584" width="10.1796875" style="1244"/>
    <col min="3585" max="3585" width="3.54296875" style="1244" customWidth="1"/>
    <col min="3586" max="3586" width="4.453125" style="1244" customWidth="1"/>
    <col min="3587" max="3587" width="26.453125" style="1244" customWidth="1"/>
    <col min="3588" max="3588" width="2" style="1244" customWidth="1"/>
    <col min="3589" max="3589" width="8.26953125" style="1244" customWidth="1"/>
    <col min="3590" max="3590" width="8.54296875" style="1244" customWidth="1"/>
    <col min="3591" max="3591" width="1.90625" style="1244" customWidth="1"/>
    <col min="3592" max="3592" width="7.453125" style="1244" customWidth="1"/>
    <col min="3593" max="3593" width="8.54296875" style="1244" customWidth="1"/>
    <col min="3594" max="3594" width="2" style="1244" customWidth="1"/>
    <col min="3595" max="3595" width="8" style="1244" customWidth="1"/>
    <col min="3596" max="3596" width="2" style="1244" customWidth="1"/>
    <col min="3597" max="3597" width="8.26953125" style="1244" customWidth="1"/>
    <col min="3598" max="3598" width="3.54296875" style="1244" customWidth="1"/>
    <col min="3599" max="3840" width="10.1796875" style="1244"/>
    <col min="3841" max="3841" width="3.54296875" style="1244" customWidth="1"/>
    <col min="3842" max="3842" width="4.453125" style="1244" customWidth="1"/>
    <col min="3843" max="3843" width="26.453125" style="1244" customWidth="1"/>
    <col min="3844" max="3844" width="2" style="1244" customWidth="1"/>
    <col min="3845" max="3845" width="8.26953125" style="1244" customWidth="1"/>
    <col min="3846" max="3846" width="8.54296875" style="1244" customWidth="1"/>
    <col min="3847" max="3847" width="1.90625" style="1244" customWidth="1"/>
    <col min="3848" max="3848" width="7.453125" style="1244" customWidth="1"/>
    <col min="3849" max="3849" width="8.54296875" style="1244" customWidth="1"/>
    <col min="3850" max="3850" width="2" style="1244" customWidth="1"/>
    <col min="3851" max="3851" width="8" style="1244" customWidth="1"/>
    <col min="3852" max="3852" width="2" style="1244" customWidth="1"/>
    <col min="3853" max="3853" width="8.26953125" style="1244" customWidth="1"/>
    <col min="3854" max="3854" width="3.54296875" style="1244" customWidth="1"/>
    <col min="3855" max="4096" width="10.1796875" style="1244"/>
    <col min="4097" max="4097" width="3.54296875" style="1244" customWidth="1"/>
    <col min="4098" max="4098" width="4.453125" style="1244" customWidth="1"/>
    <col min="4099" max="4099" width="26.453125" style="1244" customWidth="1"/>
    <col min="4100" max="4100" width="2" style="1244" customWidth="1"/>
    <col min="4101" max="4101" width="8.26953125" style="1244" customWidth="1"/>
    <col min="4102" max="4102" width="8.54296875" style="1244" customWidth="1"/>
    <col min="4103" max="4103" width="1.90625" style="1244" customWidth="1"/>
    <col min="4104" max="4104" width="7.453125" style="1244" customWidth="1"/>
    <col min="4105" max="4105" width="8.54296875" style="1244" customWidth="1"/>
    <col min="4106" max="4106" width="2" style="1244" customWidth="1"/>
    <col min="4107" max="4107" width="8" style="1244" customWidth="1"/>
    <col min="4108" max="4108" width="2" style="1244" customWidth="1"/>
    <col min="4109" max="4109" width="8.26953125" style="1244" customWidth="1"/>
    <col min="4110" max="4110" width="3.54296875" style="1244" customWidth="1"/>
    <col min="4111" max="4352" width="10.1796875" style="1244"/>
    <col min="4353" max="4353" width="3.54296875" style="1244" customWidth="1"/>
    <col min="4354" max="4354" width="4.453125" style="1244" customWidth="1"/>
    <col min="4355" max="4355" width="26.453125" style="1244" customWidth="1"/>
    <col min="4356" max="4356" width="2" style="1244" customWidth="1"/>
    <col min="4357" max="4357" width="8.26953125" style="1244" customWidth="1"/>
    <col min="4358" max="4358" width="8.54296875" style="1244" customWidth="1"/>
    <col min="4359" max="4359" width="1.90625" style="1244" customWidth="1"/>
    <col min="4360" max="4360" width="7.453125" style="1244" customWidth="1"/>
    <col min="4361" max="4361" width="8.54296875" style="1244" customWidth="1"/>
    <col min="4362" max="4362" width="2" style="1244" customWidth="1"/>
    <col min="4363" max="4363" width="8" style="1244" customWidth="1"/>
    <col min="4364" max="4364" width="2" style="1244" customWidth="1"/>
    <col min="4365" max="4365" width="8.26953125" style="1244" customWidth="1"/>
    <col min="4366" max="4366" width="3.54296875" style="1244" customWidth="1"/>
    <col min="4367" max="4608" width="10.1796875" style="1244"/>
    <col min="4609" max="4609" width="3.54296875" style="1244" customWidth="1"/>
    <col min="4610" max="4610" width="4.453125" style="1244" customWidth="1"/>
    <col min="4611" max="4611" width="26.453125" style="1244" customWidth="1"/>
    <col min="4612" max="4612" width="2" style="1244" customWidth="1"/>
    <col min="4613" max="4613" width="8.26953125" style="1244" customWidth="1"/>
    <col min="4614" max="4614" width="8.54296875" style="1244" customWidth="1"/>
    <col min="4615" max="4615" width="1.90625" style="1244" customWidth="1"/>
    <col min="4616" max="4616" width="7.453125" style="1244" customWidth="1"/>
    <col min="4617" max="4617" width="8.54296875" style="1244" customWidth="1"/>
    <col min="4618" max="4618" width="2" style="1244" customWidth="1"/>
    <col min="4619" max="4619" width="8" style="1244" customWidth="1"/>
    <col min="4620" max="4620" width="2" style="1244" customWidth="1"/>
    <col min="4621" max="4621" width="8.26953125" style="1244" customWidth="1"/>
    <col min="4622" max="4622" width="3.54296875" style="1244" customWidth="1"/>
    <col min="4623" max="4864" width="10.1796875" style="1244"/>
    <col min="4865" max="4865" width="3.54296875" style="1244" customWidth="1"/>
    <col min="4866" max="4866" width="4.453125" style="1244" customWidth="1"/>
    <col min="4867" max="4867" width="26.453125" style="1244" customWidth="1"/>
    <col min="4868" max="4868" width="2" style="1244" customWidth="1"/>
    <col min="4869" max="4869" width="8.26953125" style="1244" customWidth="1"/>
    <col min="4870" max="4870" width="8.54296875" style="1244" customWidth="1"/>
    <col min="4871" max="4871" width="1.90625" style="1244" customWidth="1"/>
    <col min="4872" max="4872" width="7.453125" style="1244" customWidth="1"/>
    <col min="4873" max="4873" width="8.54296875" style="1244" customWidth="1"/>
    <col min="4874" max="4874" width="2" style="1244" customWidth="1"/>
    <col min="4875" max="4875" width="8" style="1244" customWidth="1"/>
    <col min="4876" max="4876" width="2" style="1244" customWidth="1"/>
    <col min="4877" max="4877" width="8.26953125" style="1244" customWidth="1"/>
    <col min="4878" max="4878" width="3.54296875" style="1244" customWidth="1"/>
    <col min="4879" max="5120" width="10.1796875" style="1244"/>
    <col min="5121" max="5121" width="3.54296875" style="1244" customWidth="1"/>
    <col min="5122" max="5122" width="4.453125" style="1244" customWidth="1"/>
    <col min="5123" max="5123" width="26.453125" style="1244" customWidth="1"/>
    <col min="5124" max="5124" width="2" style="1244" customWidth="1"/>
    <col min="5125" max="5125" width="8.26953125" style="1244" customWidth="1"/>
    <col min="5126" max="5126" width="8.54296875" style="1244" customWidth="1"/>
    <col min="5127" max="5127" width="1.90625" style="1244" customWidth="1"/>
    <col min="5128" max="5128" width="7.453125" style="1244" customWidth="1"/>
    <col min="5129" max="5129" width="8.54296875" style="1244" customWidth="1"/>
    <col min="5130" max="5130" width="2" style="1244" customWidth="1"/>
    <col min="5131" max="5131" width="8" style="1244" customWidth="1"/>
    <col min="5132" max="5132" width="2" style="1244" customWidth="1"/>
    <col min="5133" max="5133" width="8.26953125" style="1244" customWidth="1"/>
    <col min="5134" max="5134" width="3.54296875" style="1244" customWidth="1"/>
    <col min="5135" max="5376" width="10.1796875" style="1244"/>
    <col min="5377" max="5377" width="3.54296875" style="1244" customWidth="1"/>
    <col min="5378" max="5378" width="4.453125" style="1244" customWidth="1"/>
    <col min="5379" max="5379" width="26.453125" style="1244" customWidth="1"/>
    <col min="5380" max="5380" width="2" style="1244" customWidth="1"/>
    <col min="5381" max="5381" width="8.26953125" style="1244" customWidth="1"/>
    <col min="5382" max="5382" width="8.54296875" style="1244" customWidth="1"/>
    <col min="5383" max="5383" width="1.90625" style="1244" customWidth="1"/>
    <col min="5384" max="5384" width="7.453125" style="1244" customWidth="1"/>
    <col min="5385" max="5385" width="8.54296875" style="1244" customWidth="1"/>
    <col min="5386" max="5386" width="2" style="1244" customWidth="1"/>
    <col min="5387" max="5387" width="8" style="1244" customWidth="1"/>
    <col min="5388" max="5388" width="2" style="1244" customWidth="1"/>
    <col min="5389" max="5389" width="8.26953125" style="1244" customWidth="1"/>
    <col min="5390" max="5390" width="3.54296875" style="1244" customWidth="1"/>
    <col min="5391" max="5632" width="10.1796875" style="1244"/>
    <col min="5633" max="5633" width="3.54296875" style="1244" customWidth="1"/>
    <col min="5634" max="5634" width="4.453125" style="1244" customWidth="1"/>
    <col min="5635" max="5635" width="26.453125" style="1244" customWidth="1"/>
    <col min="5636" max="5636" width="2" style="1244" customWidth="1"/>
    <col min="5637" max="5637" width="8.26953125" style="1244" customWidth="1"/>
    <col min="5638" max="5638" width="8.54296875" style="1244" customWidth="1"/>
    <col min="5639" max="5639" width="1.90625" style="1244" customWidth="1"/>
    <col min="5640" max="5640" width="7.453125" style="1244" customWidth="1"/>
    <col min="5641" max="5641" width="8.54296875" style="1244" customWidth="1"/>
    <col min="5642" max="5642" width="2" style="1244" customWidth="1"/>
    <col min="5643" max="5643" width="8" style="1244" customWidth="1"/>
    <col min="5644" max="5644" width="2" style="1244" customWidth="1"/>
    <col min="5645" max="5645" width="8.26953125" style="1244" customWidth="1"/>
    <col min="5646" max="5646" width="3.54296875" style="1244" customWidth="1"/>
    <col min="5647" max="5888" width="10.1796875" style="1244"/>
    <col min="5889" max="5889" width="3.54296875" style="1244" customWidth="1"/>
    <col min="5890" max="5890" width="4.453125" style="1244" customWidth="1"/>
    <col min="5891" max="5891" width="26.453125" style="1244" customWidth="1"/>
    <col min="5892" max="5892" width="2" style="1244" customWidth="1"/>
    <col min="5893" max="5893" width="8.26953125" style="1244" customWidth="1"/>
    <col min="5894" max="5894" width="8.54296875" style="1244" customWidth="1"/>
    <col min="5895" max="5895" width="1.90625" style="1244" customWidth="1"/>
    <col min="5896" max="5896" width="7.453125" style="1244" customWidth="1"/>
    <col min="5897" max="5897" width="8.54296875" style="1244" customWidth="1"/>
    <col min="5898" max="5898" width="2" style="1244" customWidth="1"/>
    <col min="5899" max="5899" width="8" style="1244" customWidth="1"/>
    <col min="5900" max="5900" width="2" style="1244" customWidth="1"/>
    <col min="5901" max="5901" width="8.26953125" style="1244" customWidth="1"/>
    <col min="5902" max="5902" width="3.54296875" style="1244" customWidth="1"/>
    <col min="5903" max="6144" width="10.1796875" style="1244"/>
    <col min="6145" max="6145" width="3.54296875" style="1244" customWidth="1"/>
    <col min="6146" max="6146" width="4.453125" style="1244" customWidth="1"/>
    <col min="6147" max="6147" width="26.453125" style="1244" customWidth="1"/>
    <col min="6148" max="6148" width="2" style="1244" customWidth="1"/>
    <col min="6149" max="6149" width="8.26953125" style="1244" customWidth="1"/>
    <col min="6150" max="6150" width="8.54296875" style="1244" customWidth="1"/>
    <col min="6151" max="6151" width="1.90625" style="1244" customWidth="1"/>
    <col min="6152" max="6152" width="7.453125" style="1244" customWidth="1"/>
    <col min="6153" max="6153" width="8.54296875" style="1244" customWidth="1"/>
    <col min="6154" max="6154" width="2" style="1244" customWidth="1"/>
    <col min="6155" max="6155" width="8" style="1244" customWidth="1"/>
    <col min="6156" max="6156" width="2" style="1244" customWidth="1"/>
    <col min="6157" max="6157" width="8.26953125" style="1244" customWidth="1"/>
    <col min="6158" max="6158" width="3.54296875" style="1244" customWidth="1"/>
    <col min="6159" max="6400" width="10.1796875" style="1244"/>
    <col min="6401" max="6401" width="3.54296875" style="1244" customWidth="1"/>
    <col min="6402" max="6402" width="4.453125" style="1244" customWidth="1"/>
    <col min="6403" max="6403" width="26.453125" style="1244" customWidth="1"/>
    <col min="6404" max="6404" width="2" style="1244" customWidth="1"/>
    <col min="6405" max="6405" width="8.26953125" style="1244" customWidth="1"/>
    <col min="6406" max="6406" width="8.54296875" style="1244" customWidth="1"/>
    <col min="6407" max="6407" width="1.90625" style="1244" customWidth="1"/>
    <col min="6408" max="6408" width="7.453125" style="1244" customWidth="1"/>
    <col min="6409" max="6409" width="8.54296875" style="1244" customWidth="1"/>
    <col min="6410" max="6410" width="2" style="1244" customWidth="1"/>
    <col min="6411" max="6411" width="8" style="1244" customWidth="1"/>
    <col min="6412" max="6412" width="2" style="1244" customWidth="1"/>
    <col min="6413" max="6413" width="8.26953125" style="1244" customWidth="1"/>
    <col min="6414" max="6414" width="3.54296875" style="1244" customWidth="1"/>
    <col min="6415" max="6656" width="10.1796875" style="1244"/>
    <col min="6657" max="6657" width="3.54296875" style="1244" customWidth="1"/>
    <col min="6658" max="6658" width="4.453125" style="1244" customWidth="1"/>
    <col min="6659" max="6659" width="26.453125" style="1244" customWidth="1"/>
    <col min="6660" max="6660" width="2" style="1244" customWidth="1"/>
    <col min="6661" max="6661" width="8.26953125" style="1244" customWidth="1"/>
    <col min="6662" max="6662" width="8.54296875" style="1244" customWidth="1"/>
    <col min="6663" max="6663" width="1.90625" style="1244" customWidth="1"/>
    <col min="6664" max="6664" width="7.453125" style="1244" customWidth="1"/>
    <col min="6665" max="6665" width="8.54296875" style="1244" customWidth="1"/>
    <col min="6666" max="6666" width="2" style="1244" customWidth="1"/>
    <col min="6667" max="6667" width="8" style="1244" customWidth="1"/>
    <col min="6668" max="6668" width="2" style="1244" customWidth="1"/>
    <col min="6669" max="6669" width="8.26953125" style="1244" customWidth="1"/>
    <col min="6670" max="6670" width="3.54296875" style="1244" customWidth="1"/>
    <col min="6671" max="6912" width="10.1796875" style="1244"/>
    <col min="6913" max="6913" width="3.54296875" style="1244" customWidth="1"/>
    <col min="6914" max="6914" width="4.453125" style="1244" customWidth="1"/>
    <col min="6915" max="6915" width="26.453125" style="1244" customWidth="1"/>
    <col min="6916" max="6916" width="2" style="1244" customWidth="1"/>
    <col min="6917" max="6917" width="8.26953125" style="1244" customWidth="1"/>
    <col min="6918" max="6918" width="8.54296875" style="1244" customWidth="1"/>
    <col min="6919" max="6919" width="1.90625" style="1244" customWidth="1"/>
    <col min="6920" max="6920" width="7.453125" style="1244" customWidth="1"/>
    <col min="6921" max="6921" width="8.54296875" style="1244" customWidth="1"/>
    <col min="6922" max="6922" width="2" style="1244" customWidth="1"/>
    <col min="6923" max="6923" width="8" style="1244" customWidth="1"/>
    <col min="6924" max="6924" width="2" style="1244" customWidth="1"/>
    <col min="6925" max="6925" width="8.26953125" style="1244" customWidth="1"/>
    <col min="6926" max="6926" width="3.54296875" style="1244" customWidth="1"/>
    <col min="6927" max="7168" width="10.1796875" style="1244"/>
    <col min="7169" max="7169" width="3.54296875" style="1244" customWidth="1"/>
    <col min="7170" max="7170" width="4.453125" style="1244" customWidth="1"/>
    <col min="7171" max="7171" width="26.453125" style="1244" customWidth="1"/>
    <col min="7172" max="7172" width="2" style="1244" customWidth="1"/>
    <col min="7173" max="7173" width="8.26953125" style="1244" customWidth="1"/>
    <col min="7174" max="7174" width="8.54296875" style="1244" customWidth="1"/>
    <col min="7175" max="7175" width="1.90625" style="1244" customWidth="1"/>
    <col min="7176" max="7176" width="7.453125" style="1244" customWidth="1"/>
    <col min="7177" max="7177" width="8.54296875" style="1244" customWidth="1"/>
    <col min="7178" max="7178" width="2" style="1244" customWidth="1"/>
    <col min="7179" max="7179" width="8" style="1244" customWidth="1"/>
    <col min="7180" max="7180" width="2" style="1244" customWidth="1"/>
    <col min="7181" max="7181" width="8.26953125" style="1244" customWidth="1"/>
    <col min="7182" max="7182" width="3.54296875" style="1244" customWidth="1"/>
    <col min="7183" max="7424" width="10.1796875" style="1244"/>
    <col min="7425" max="7425" width="3.54296875" style="1244" customWidth="1"/>
    <col min="7426" max="7426" width="4.453125" style="1244" customWidth="1"/>
    <col min="7427" max="7427" width="26.453125" style="1244" customWidth="1"/>
    <col min="7428" max="7428" width="2" style="1244" customWidth="1"/>
    <col min="7429" max="7429" width="8.26953125" style="1244" customWidth="1"/>
    <col min="7430" max="7430" width="8.54296875" style="1244" customWidth="1"/>
    <col min="7431" max="7431" width="1.90625" style="1244" customWidth="1"/>
    <col min="7432" max="7432" width="7.453125" style="1244" customWidth="1"/>
    <col min="7433" max="7433" width="8.54296875" style="1244" customWidth="1"/>
    <col min="7434" max="7434" width="2" style="1244" customWidth="1"/>
    <col min="7435" max="7435" width="8" style="1244" customWidth="1"/>
    <col min="7436" max="7436" width="2" style="1244" customWidth="1"/>
    <col min="7437" max="7437" width="8.26953125" style="1244" customWidth="1"/>
    <col min="7438" max="7438" width="3.54296875" style="1244" customWidth="1"/>
    <col min="7439" max="7680" width="10.1796875" style="1244"/>
    <col min="7681" max="7681" width="3.54296875" style="1244" customWidth="1"/>
    <col min="7682" max="7682" width="4.453125" style="1244" customWidth="1"/>
    <col min="7683" max="7683" width="26.453125" style="1244" customWidth="1"/>
    <col min="7684" max="7684" width="2" style="1244" customWidth="1"/>
    <col min="7685" max="7685" width="8.26953125" style="1244" customWidth="1"/>
    <col min="7686" max="7686" width="8.54296875" style="1244" customWidth="1"/>
    <col min="7687" max="7687" width="1.90625" style="1244" customWidth="1"/>
    <col min="7688" max="7688" width="7.453125" style="1244" customWidth="1"/>
    <col min="7689" max="7689" width="8.54296875" style="1244" customWidth="1"/>
    <col min="7690" max="7690" width="2" style="1244" customWidth="1"/>
    <col min="7691" max="7691" width="8" style="1244" customWidth="1"/>
    <col min="7692" max="7692" width="2" style="1244" customWidth="1"/>
    <col min="7693" max="7693" width="8.26953125" style="1244" customWidth="1"/>
    <col min="7694" max="7694" width="3.54296875" style="1244" customWidth="1"/>
    <col min="7695" max="7936" width="10.1796875" style="1244"/>
    <col min="7937" max="7937" width="3.54296875" style="1244" customWidth="1"/>
    <col min="7938" max="7938" width="4.453125" style="1244" customWidth="1"/>
    <col min="7939" max="7939" width="26.453125" style="1244" customWidth="1"/>
    <col min="7940" max="7940" width="2" style="1244" customWidth="1"/>
    <col min="7941" max="7941" width="8.26953125" style="1244" customWidth="1"/>
    <col min="7942" max="7942" width="8.54296875" style="1244" customWidth="1"/>
    <col min="7943" max="7943" width="1.90625" style="1244" customWidth="1"/>
    <col min="7944" max="7944" width="7.453125" style="1244" customWidth="1"/>
    <col min="7945" max="7945" width="8.54296875" style="1244" customWidth="1"/>
    <col min="7946" max="7946" width="2" style="1244" customWidth="1"/>
    <col min="7947" max="7947" width="8" style="1244" customWidth="1"/>
    <col min="7948" max="7948" width="2" style="1244" customWidth="1"/>
    <col min="7949" max="7949" width="8.26953125" style="1244" customWidth="1"/>
    <col min="7950" max="7950" width="3.54296875" style="1244" customWidth="1"/>
    <col min="7951" max="8192" width="10.1796875" style="1244"/>
    <col min="8193" max="8193" width="3.54296875" style="1244" customWidth="1"/>
    <col min="8194" max="8194" width="4.453125" style="1244" customWidth="1"/>
    <col min="8195" max="8195" width="26.453125" style="1244" customWidth="1"/>
    <col min="8196" max="8196" width="2" style="1244" customWidth="1"/>
    <col min="8197" max="8197" width="8.26953125" style="1244" customWidth="1"/>
    <col min="8198" max="8198" width="8.54296875" style="1244" customWidth="1"/>
    <col min="8199" max="8199" width="1.90625" style="1244" customWidth="1"/>
    <col min="8200" max="8200" width="7.453125" style="1244" customWidth="1"/>
    <col min="8201" max="8201" width="8.54296875" style="1244" customWidth="1"/>
    <col min="8202" max="8202" width="2" style="1244" customWidth="1"/>
    <col min="8203" max="8203" width="8" style="1244" customWidth="1"/>
    <col min="8204" max="8204" width="2" style="1244" customWidth="1"/>
    <col min="8205" max="8205" width="8.26953125" style="1244" customWidth="1"/>
    <col min="8206" max="8206" width="3.54296875" style="1244" customWidth="1"/>
    <col min="8207" max="8448" width="10.1796875" style="1244"/>
    <col min="8449" max="8449" width="3.54296875" style="1244" customWidth="1"/>
    <col min="8450" max="8450" width="4.453125" style="1244" customWidth="1"/>
    <col min="8451" max="8451" width="26.453125" style="1244" customWidth="1"/>
    <col min="8452" max="8452" width="2" style="1244" customWidth="1"/>
    <col min="8453" max="8453" width="8.26953125" style="1244" customWidth="1"/>
    <col min="8454" max="8454" width="8.54296875" style="1244" customWidth="1"/>
    <col min="8455" max="8455" width="1.90625" style="1244" customWidth="1"/>
    <col min="8456" max="8456" width="7.453125" style="1244" customWidth="1"/>
    <col min="8457" max="8457" width="8.54296875" style="1244" customWidth="1"/>
    <col min="8458" max="8458" width="2" style="1244" customWidth="1"/>
    <col min="8459" max="8459" width="8" style="1244" customWidth="1"/>
    <col min="8460" max="8460" width="2" style="1244" customWidth="1"/>
    <col min="8461" max="8461" width="8.26953125" style="1244" customWidth="1"/>
    <col min="8462" max="8462" width="3.54296875" style="1244" customWidth="1"/>
    <col min="8463" max="8704" width="10.1796875" style="1244"/>
    <col min="8705" max="8705" width="3.54296875" style="1244" customWidth="1"/>
    <col min="8706" max="8706" width="4.453125" style="1244" customWidth="1"/>
    <col min="8707" max="8707" width="26.453125" style="1244" customWidth="1"/>
    <col min="8708" max="8708" width="2" style="1244" customWidth="1"/>
    <col min="8709" max="8709" width="8.26953125" style="1244" customWidth="1"/>
    <col min="8710" max="8710" width="8.54296875" style="1244" customWidth="1"/>
    <col min="8711" max="8711" width="1.90625" style="1244" customWidth="1"/>
    <col min="8712" max="8712" width="7.453125" style="1244" customWidth="1"/>
    <col min="8713" max="8713" width="8.54296875" style="1244" customWidth="1"/>
    <col min="8714" max="8714" width="2" style="1244" customWidth="1"/>
    <col min="8715" max="8715" width="8" style="1244" customWidth="1"/>
    <col min="8716" max="8716" width="2" style="1244" customWidth="1"/>
    <col min="8717" max="8717" width="8.26953125" style="1244" customWidth="1"/>
    <col min="8718" max="8718" width="3.54296875" style="1244" customWidth="1"/>
    <col min="8719" max="8960" width="10.1796875" style="1244"/>
    <col min="8961" max="8961" width="3.54296875" style="1244" customWidth="1"/>
    <col min="8962" max="8962" width="4.453125" style="1244" customWidth="1"/>
    <col min="8963" max="8963" width="26.453125" style="1244" customWidth="1"/>
    <col min="8964" max="8964" width="2" style="1244" customWidth="1"/>
    <col min="8965" max="8965" width="8.26953125" style="1244" customWidth="1"/>
    <col min="8966" max="8966" width="8.54296875" style="1244" customWidth="1"/>
    <col min="8967" max="8967" width="1.90625" style="1244" customWidth="1"/>
    <col min="8968" max="8968" width="7.453125" style="1244" customWidth="1"/>
    <col min="8969" max="8969" width="8.54296875" style="1244" customWidth="1"/>
    <col min="8970" max="8970" width="2" style="1244" customWidth="1"/>
    <col min="8971" max="8971" width="8" style="1244" customWidth="1"/>
    <col min="8972" max="8972" width="2" style="1244" customWidth="1"/>
    <col min="8973" max="8973" width="8.26953125" style="1244" customWidth="1"/>
    <col min="8974" max="8974" width="3.54296875" style="1244" customWidth="1"/>
    <col min="8975" max="9216" width="10.1796875" style="1244"/>
    <col min="9217" max="9217" width="3.54296875" style="1244" customWidth="1"/>
    <col min="9218" max="9218" width="4.453125" style="1244" customWidth="1"/>
    <col min="9219" max="9219" width="26.453125" style="1244" customWidth="1"/>
    <col min="9220" max="9220" width="2" style="1244" customWidth="1"/>
    <col min="9221" max="9221" width="8.26953125" style="1244" customWidth="1"/>
    <col min="9222" max="9222" width="8.54296875" style="1244" customWidth="1"/>
    <col min="9223" max="9223" width="1.90625" style="1244" customWidth="1"/>
    <col min="9224" max="9224" width="7.453125" style="1244" customWidth="1"/>
    <col min="9225" max="9225" width="8.54296875" style="1244" customWidth="1"/>
    <col min="9226" max="9226" width="2" style="1244" customWidth="1"/>
    <col min="9227" max="9227" width="8" style="1244" customWidth="1"/>
    <col min="9228" max="9228" width="2" style="1244" customWidth="1"/>
    <col min="9229" max="9229" width="8.26953125" style="1244" customWidth="1"/>
    <col min="9230" max="9230" width="3.54296875" style="1244" customWidth="1"/>
    <col min="9231" max="9472" width="10.1796875" style="1244"/>
    <col min="9473" max="9473" width="3.54296875" style="1244" customWidth="1"/>
    <col min="9474" max="9474" width="4.453125" style="1244" customWidth="1"/>
    <col min="9475" max="9475" width="26.453125" style="1244" customWidth="1"/>
    <col min="9476" max="9476" width="2" style="1244" customWidth="1"/>
    <col min="9477" max="9477" width="8.26953125" style="1244" customWidth="1"/>
    <col min="9478" max="9478" width="8.54296875" style="1244" customWidth="1"/>
    <col min="9479" max="9479" width="1.90625" style="1244" customWidth="1"/>
    <col min="9480" max="9480" width="7.453125" style="1244" customWidth="1"/>
    <col min="9481" max="9481" width="8.54296875" style="1244" customWidth="1"/>
    <col min="9482" max="9482" width="2" style="1244" customWidth="1"/>
    <col min="9483" max="9483" width="8" style="1244" customWidth="1"/>
    <col min="9484" max="9484" width="2" style="1244" customWidth="1"/>
    <col min="9485" max="9485" width="8.26953125" style="1244" customWidth="1"/>
    <col min="9486" max="9486" width="3.54296875" style="1244" customWidth="1"/>
    <col min="9487" max="9728" width="10.1796875" style="1244"/>
    <col min="9729" max="9729" width="3.54296875" style="1244" customWidth="1"/>
    <col min="9730" max="9730" width="4.453125" style="1244" customWidth="1"/>
    <col min="9731" max="9731" width="26.453125" style="1244" customWidth="1"/>
    <col min="9732" max="9732" width="2" style="1244" customWidth="1"/>
    <col min="9733" max="9733" width="8.26953125" style="1244" customWidth="1"/>
    <col min="9734" max="9734" width="8.54296875" style="1244" customWidth="1"/>
    <col min="9735" max="9735" width="1.90625" style="1244" customWidth="1"/>
    <col min="9736" max="9736" width="7.453125" style="1244" customWidth="1"/>
    <col min="9737" max="9737" width="8.54296875" style="1244" customWidth="1"/>
    <col min="9738" max="9738" width="2" style="1244" customWidth="1"/>
    <col min="9739" max="9739" width="8" style="1244" customWidth="1"/>
    <col min="9740" max="9740" width="2" style="1244" customWidth="1"/>
    <col min="9741" max="9741" width="8.26953125" style="1244" customWidth="1"/>
    <col min="9742" max="9742" width="3.54296875" style="1244" customWidth="1"/>
    <col min="9743" max="9984" width="10.1796875" style="1244"/>
    <col min="9985" max="9985" width="3.54296875" style="1244" customWidth="1"/>
    <col min="9986" max="9986" width="4.453125" style="1244" customWidth="1"/>
    <col min="9987" max="9987" width="26.453125" style="1244" customWidth="1"/>
    <col min="9988" max="9988" width="2" style="1244" customWidth="1"/>
    <col min="9989" max="9989" width="8.26953125" style="1244" customWidth="1"/>
    <col min="9990" max="9990" width="8.54296875" style="1244" customWidth="1"/>
    <col min="9991" max="9991" width="1.90625" style="1244" customWidth="1"/>
    <col min="9992" max="9992" width="7.453125" style="1244" customWidth="1"/>
    <col min="9993" max="9993" width="8.54296875" style="1244" customWidth="1"/>
    <col min="9994" max="9994" width="2" style="1244" customWidth="1"/>
    <col min="9995" max="9995" width="8" style="1244" customWidth="1"/>
    <col min="9996" max="9996" width="2" style="1244" customWidth="1"/>
    <col min="9997" max="9997" width="8.26953125" style="1244" customWidth="1"/>
    <col min="9998" max="9998" width="3.54296875" style="1244" customWidth="1"/>
    <col min="9999" max="10240" width="10.1796875" style="1244"/>
    <col min="10241" max="10241" width="3.54296875" style="1244" customWidth="1"/>
    <col min="10242" max="10242" width="4.453125" style="1244" customWidth="1"/>
    <col min="10243" max="10243" width="26.453125" style="1244" customWidth="1"/>
    <col min="10244" max="10244" width="2" style="1244" customWidth="1"/>
    <col min="10245" max="10245" width="8.26953125" style="1244" customWidth="1"/>
    <col min="10246" max="10246" width="8.54296875" style="1244" customWidth="1"/>
    <col min="10247" max="10247" width="1.90625" style="1244" customWidth="1"/>
    <col min="10248" max="10248" width="7.453125" style="1244" customWidth="1"/>
    <col min="10249" max="10249" width="8.54296875" style="1244" customWidth="1"/>
    <col min="10250" max="10250" width="2" style="1244" customWidth="1"/>
    <col min="10251" max="10251" width="8" style="1244" customWidth="1"/>
    <col min="10252" max="10252" width="2" style="1244" customWidth="1"/>
    <col min="10253" max="10253" width="8.26953125" style="1244" customWidth="1"/>
    <col min="10254" max="10254" width="3.54296875" style="1244" customWidth="1"/>
    <col min="10255" max="10496" width="10.1796875" style="1244"/>
    <col min="10497" max="10497" width="3.54296875" style="1244" customWidth="1"/>
    <col min="10498" max="10498" width="4.453125" style="1244" customWidth="1"/>
    <col min="10499" max="10499" width="26.453125" style="1244" customWidth="1"/>
    <col min="10500" max="10500" width="2" style="1244" customWidth="1"/>
    <col min="10501" max="10501" width="8.26953125" style="1244" customWidth="1"/>
    <col min="10502" max="10502" width="8.54296875" style="1244" customWidth="1"/>
    <col min="10503" max="10503" width="1.90625" style="1244" customWidth="1"/>
    <col min="10504" max="10504" width="7.453125" style="1244" customWidth="1"/>
    <col min="10505" max="10505" width="8.54296875" style="1244" customWidth="1"/>
    <col min="10506" max="10506" width="2" style="1244" customWidth="1"/>
    <col min="10507" max="10507" width="8" style="1244" customWidth="1"/>
    <col min="10508" max="10508" width="2" style="1244" customWidth="1"/>
    <col min="10509" max="10509" width="8.26953125" style="1244" customWidth="1"/>
    <col min="10510" max="10510" width="3.54296875" style="1244" customWidth="1"/>
    <col min="10511" max="10752" width="10.1796875" style="1244"/>
    <col min="10753" max="10753" width="3.54296875" style="1244" customWidth="1"/>
    <col min="10754" max="10754" width="4.453125" style="1244" customWidth="1"/>
    <col min="10755" max="10755" width="26.453125" style="1244" customWidth="1"/>
    <col min="10756" max="10756" width="2" style="1244" customWidth="1"/>
    <col min="10757" max="10757" width="8.26953125" style="1244" customWidth="1"/>
    <col min="10758" max="10758" width="8.54296875" style="1244" customWidth="1"/>
    <col min="10759" max="10759" width="1.90625" style="1244" customWidth="1"/>
    <col min="10760" max="10760" width="7.453125" style="1244" customWidth="1"/>
    <col min="10761" max="10761" width="8.54296875" style="1244" customWidth="1"/>
    <col min="10762" max="10762" width="2" style="1244" customWidth="1"/>
    <col min="10763" max="10763" width="8" style="1244" customWidth="1"/>
    <col min="10764" max="10764" width="2" style="1244" customWidth="1"/>
    <col min="10765" max="10765" width="8.26953125" style="1244" customWidth="1"/>
    <col min="10766" max="10766" width="3.54296875" style="1244" customWidth="1"/>
    <col min="10767" max="11008" width="10.1796875" style="1244"/>
    <col min="11009" max="11009" width="3.54296875" style="1244" customWidth="1"/>
    <col min="11010" max="11010" width="4.453125" style="1244" customWidth="1"/>
    <col min="11011" max="11011" width="26.453125" style="1244" customWidth="1"/>
    <col min="11012" max="11012" width="2" style="1244" customWidth="1"/>
    <col min="11013" max="11013" width="8.26953125" style="1244" customWidth="1"/>
    <col min="11014" max="11014" width="8.54296875" style="1244" customWidth="1"/>
    <col min="11015" max="11015" width="1.90625" style="1244" customWidth="1"/>
    <col min="11016" max="11016" width="7.453125" style="1244" customWidth="1"/>
    <col min="11017" max="11017" width="8.54296875" style="1244" customWidth="1"/>
    <col min="11018" max="11018" width="2" style="1244" customWidth="1"/>
    <col min="11019" max="11019" width="8" style="1244" customWidth="1"/>
    <col min="11020" max="11020" width="2" style="1244" customWidth="1"/>
    <col min="11021" max="11021" width="8.26953125" style="1244" customWidth="1"/>
    <col min="11022" max="11022" width="3.54296875" style="1244" customWidth="1"/>
    <col min="11023" max="11264" width="10.1796875" style="1244"/>
    <col min="11265" max="11265" width="3.54296875" style="1244" customWidth="1"/>
    <col min="11266" max="11266" width="4.453125" style="1244" customWidth="1"/>
    <col min="11267" max="11267" width="26.453125" style="1244" customWidth="1"/>
    <col min="11268" max="11268" width="2" style="1244" customWidth="1"/>
    <col min="11269" max="11269" width="8.26953125" style="1244" customWidth="1"/>
    <col min="11270" max="11270" width="8.54296875" style="1244" customWidth="1"/>
    <col min="11271" max="11271" width="1.90625" style="1244" customWidth="1"/>
    <col min="11272" max="11272" width="7.453125" style="1244" customWidth="1"/>
    <col min="11273" max="11273" width="8.54296875" style="1244" customWidth="1"/>
    <col min="11274" max="11274" width="2" style="1244" customWidth="1"/>
    <col min="11275" max="11275" width="8" style="1244" customWidth="1"/>
    <col min="11276" max="11276" width="2" style="1244" customWidth="1"/>
    <col min="11277" max="11277" width="8.26953125" style="1244" customWidth="1"/>
    <col min="11278" max="11278" width="3.54296875" style="1244" customWidth="1"/>
    <col min="11279" max="11520" width="10.1796875" style="1244"/>
    <col min="11521" max="11521" width="3.54296875" style="1244" customWidth="1"/>
    <col min="11522" max="11522" width="4.453125" style="1244" customWidth="1"/>
    <col min="11523" max="11523" width="26.453125" style="1244" customWidth="1"/>
    <col min="11524" max="11524" width="2" style="1244" customWidth="1"/>
    <col min="11525" max="11525" width="8.26953125" style="1244" customWidth="1"/>
    <col min="11526" max="11526" width="8.54296875" style="1244" customWidth="1"/>
    <col min="11527" max="11527" width="1.90625" style="1244" customWidth="1"/>
    <col min="11528" max="11528" width="7.453125" style="1244" customWidth="1"/>
    <col min="11529" max="11529" width="8.54296875" style="1244" customWidth="1"/>
    <col min="11530" max="11530" width="2" style="1244" customWidth="1"/>
    <col min="11531" max="11531" width="8" style="1244" customWidth="1"/>
    <col min="11532" max="11532" width="2" style="1244" customWidth="1"/>
    <col min="11533" max="11533" width="8.26953125" style="1244" customWidth="1"/>
    <col min="11534" max="11534" width="3.54296875" style="1244" customWidth="1"/>
    <col min="11535" max="11776" width="10.1796875" style="1244"/>
    <col min="11777" max="11777" width="3.54296875" style="1244" customWidth="1"/>
    <col min="11778" max="11778" width="4.453125" style="1244" customWidth="1"/>
    <col min="11779" max="11779" width="26.453125" style="1244" customWidth="1"/>
    <col min="11780" max="11780" width="2" style="1244" customWidth="1"/>
    <col min="11781" max="11781" width="8.26953125" style="1244" customWidth="1"/>
    <col min="11782" max="11782" width="8.54296875" style="1244" customWidth="1"/>
    <col min="11783" max="11783" width="1.90625" style="1244" customWidth="1"/>
    <col min="11784" max="11784" width="7.453125" style="1244" customWidth="1"/>
    <col min="11785" max="11785" width="8.54296875" style="1244" customWidth="1"/>
    <col min="11786" max="11786" width="2" style="1244" customWidth="1"/>
    <col min="11787" max="11787" width="8" style="1244" customWidth="1"/>
    <col min="11788" max="11788" width="2" style="1244" customWidth="1"/>
    <col min="11789" max="11789" width="8.26953125" style="1244" customWidth="1"/>
    <col min="11790" max="11790" width="3.54296875" style="1244" customWidth="1"/>
    <col min="11791" max="12032" width="10.1796875" style="1244"/>
    <col min="12033" max="12033" width="3.54296875" style="1244" customWidth="1"/>
    <col min="12034" max="12034" width="4.453125" style="1244" customWidth="1"/>
    <col min="12035" max="12035" width="26.453125" style="1244" customWidth="1"/>
    <col min="12036" max="12036" width="2" style="1244" customWidth="1"/>
    <col min="12037" max="12037" width="8.26953125" style="1244" customWidth="1"/>
    <col min="12038" max="12038" width="8.54296875" style="1244" customWidth="1"/>
    <col min="12039" max="12039" width="1.90625" style="1244" customWidth="1"/>
    <col min="12040" max="12040" width="7.453125" style="1244" customWidth="1"/>
    <col min="12041" max="12041" width="8.54296875" style="1244" customWidth="1"/>
    <col min="12042" max="12042" width="2" style="1244" customWidth="1"/>
    <col min="12043" max="12043" width="8" style="1244" customWidth="1"/>
    <col min="12044" max="12044" width="2" style="1244" customWidth="1"/>
    <col min="12045" max="12045" width="8.26953125" style="1244" customWidth="1"/>
    <col min="12046" max="12046" width="3.54296875" style="1244" customWidth="1"/>
    <col min="12047" max="12288" width="10.1796875" style="1244"/>
    <col min="12289" max="12289" width="3.54296875" style="1244" customWidth="1"/>
    <col min="12290" max="12290" width="4.453125" style="1244" customWidth="1"/>
    <col min="12291" max="12291" width="26.453125" style="1244" customWidth="1"/>
    <col min="12292" max="12292" width="2" style="1244" customWidth="1"/>
    <col min="12293" max="12293" width="8.26953125" style="1244" customWidth="1"/>
    <col min="12294" max="12294" width="8.54296875" style="1244" customWidth="1"/>
    <col min="12295" max="12295" width="1.90625" style="1244" customWidth="1"/>
    <col min="12296" max="12296" width="7.453125" style="1244" customWidth="1"/>
    <col min="12297" max="12297" width="8.54296875" style="1244" customWidth="1"/>
    <col min="12298" max="12298" width="2" style="1244" customWidth="1"/>
    <col min="12299" max="12299" width="8" style="1244" customWidth="1"/>
    <col min="12300" max="12300" width="2" style="1244" customWidth="1"/>
    <col min="12301" max="12301" width="8.26953125" style="1244" customWidth="1"/>
    <col min="12302" max="12302" width="3.54296875" style="1244" customWidth="1"/>
    <col min="12303" max="12544" width="10.1796875" style="1244"/>
    <col min="12545" max="12545" width="3.54296875" style="1244" customWidth="1"/>
    <col min="12546" max="12546" width="4.453125" style="1244" customWidth="1"/>
    <col min="12547" max="12547" width="26.453125" style="1244" customWidth="1"/>
    <col min="12548" max="12548" width="2" style="1244" customWidth="1"/>
    <col min="12549" max="12549" width="8.26953125" style="1244" customWidth="1"/>
    <col min="12550" max="12550" width="8.54296875" style="1244" customWidth="1"/>
    <col min="12551" max="12551" width="1.90625" style="1244" customWidth="1"/>
    <col min="12552" max="12552" width="7.453125" style="1244" customWidth="1"/>
    <col min="12553" max="12553" width="8.54296875" style="1244" customWidth="1"/>
    <col min="12554" max="12554" width="2" style="1244" customWidth="1"/>
    <col min="12555" max="12555" width="8" style="1244" customWidth="1"/>
    <col min="12556" max="12556" width="2" style="1244" customWidth="1"/>
    <col min="12557" max="12557" width="8.26953125" style="1244" customWidth="1"/>
    <col min="12558" max="12558" width="3.54296875" style="1244" customWidth="1"/>
    <col min="12559" max="12800" width="10.1796875" style="1244"/>
    <col min="12801" max="12801" width="3.54296875" style="1244" customWidth="1"/>
    <col min="12802" max="12802" width="4.453125" style="1244" customWidth="1"/>
    <col min="12803" max="12803" width="26.453125" style="1244" customWidth="1"/>
    <col min="12804" max="12804" width="2" style="1244" customWidth="1"/>
    <col min="12805" max="12805" width="8.26953125" style="1244" customWidth="1"/>
    <col min="12806" max="12806" width="8.54296875" style="1244" customWidth="1"/>
    <col min="12807" max="12807" width="1.90625" style="1244" customWidth="1"/>
    <col min="12808" max="12808" width="7.453125" style="1244" customWidth="1"/>
    <col min="12809" max="12809" width="8.54296875" style="1244" customWidth="1"/>
    <col min="12810" max="12810" width="2" style="1244" customWidth="1"/>
    <col min="12811" max="12811" width="8" style="1244" customWidth="1"/>
    <col min="12812" max="12812" width="2" style="1244" customWidth="1"/>
    <col min="12813" max="12813" width="8.26953125" style="1244" customWidth="1"/>
    <col min="12814" max="12814" width="3.54296875" style="1244" customWidth="1"/>
    <col min="12815" max="13056" width="10.1796875" style="1244"/>
    <col min="13057" max="13057" width="3.54296875" style="1244" customWidth="1"/>
    <col min="13058" max="13058" width="4.453125" style="1244" customWidth="1"/>
    <col min="13059" max="13059" width="26.453125" style="1244" customWidth="1"/>
    <col min="13060" max="13060" width="2" style="1244" customWidth="1"/>
    <col min="13061" max="13061" width="8.26953125" style="1244" customWidth="1"/>
    <col min="13062" max="13062" width="8.54296875" style="1244" customWidth="1"/>
    <col min="13063" max="13063" width="1.90625" style="1244" customWidth="1"/>
    <col min="13064" max="13064" width="7.453125" style="1244" customWidth="1"/>
    <col min="13065" max="13065" width="8.54296875" style="1244" customWidth="1"/>
    <col min="13066" max="13066" width="2" style="1244" customWidth="1"/>
    <col min="13067" max="13067" width="8" style="1244" customWidth="1"/>
    <col min="13068" max="13068" width="2" style="1244" customWidth="1"/>
    <col min="13069" max="13069" width="8.26953125" style="1244" customWidth="1"/>
    <col min="13070" max="13070" width="3.54296875" style="1244" customWidth="1"/>
    <col min="13071" max="13312" width="10.1796875" style="1244"/>
    <col min="13313" max="13313" width="3.54296875" style="1244" customWidth="1"/>
    <col min="13314" max="13314" width="4.453125" style="1244" customWidth="1"/>
    <col min="13315" max="13315" width="26.453125" style="1244" customWidth="1"/>
    <col min="13316" max="13316" width="2" style="1244" customWidth="1"/>
    <col min="13317" max="13317" width="8.26953125" style="1244" customWidth="1"/>
    <col min="13318" max="13318" width="8.54296875" style="1244" customWidth="1"/>
    <col min="13319" max="13319" width="1.90625" style="1244" customWidth="1"/>
    <col min="13320" max="13320" width="7.453125" style="1244" customWidth="1"/>
    <col min="13321" max="13321" width="8.54296875" style="1244" customWidth="1"/>
    <col min="13322" max="13322" width="2" style="1244" customWidth="1"/>
    <col min="13323" max="13323" width="8" style="1244" customWidth="1"/>
    <col min="13324" max="13324" width="2" style="1244" customWidth="1"/>
    <col min="13325" max="13325" width="8.26953125" style="1244" customWidth="1"/>
    <col min="13326" max="13326" width="3.54296875" style="1244" customWidth="1"/>
    <col min="13327" max="13568" width="10.1796875" style="1244"/>
    <col min="13569" max="13569" width="3.54296875" style="1244" customWidth="1"/>
    <col min="13570" max="13570" width="4.453125" style="1244" customWidth="1"/>
    <col min="13571" max="13571" width="26.453125" style="1244" customWidth="1"/>
    <col min="13572" max="13572" width="2" style="1244" customWidth="1"/>
    <col min="13573" max="13573" width="8.26953125" style="1244" customWidth="1"/>
    <col min="13574" max="13574" width="8.54296875" style="1244" customWidth="1"/>
    <col min="13575" max="13575" width="1.90625" style="1244" customWidth="1"/>
    <col min="13576" max="13576" width="7.453125" style="1244" customWidth="1"/>
    <col min="13577" max="13577" width="8.54296875" style="1244" customWidth="1"/>
    <col min="13578" max="13578" width="2" style="1244" customWidth="1"/>
    <col min="13579" max="13579" width="8" style="1244" customWidth="1"/>
    <col min="13580" max="13580" width="2" style="1244" customWidth="1"/>
    <col min="13581" max="13581" width="8.26953125" style="1244" customWidth="1"/>
    <col min="13582" max="13582" width="3.54296875" style="1244" customWidth="1"/>
    <col min="13583" max="13824" width="10.1796875" style="1244"/>
    <col min="13825" max="13825" width="3.54296875" style="1244" customWidth="1"/>
    <col min="13826" max="13826" width="4.453125" style="1244" customWidth="1"/>
    <col min="13827" max="13827" width="26.453125" style="1244" customWidth="1"/>
    <col min="13828" max="13828" width="2" style="1244" customWidth="1"/>
    <col min="13829" max="13829" width="8.26953125" style="1244" customWidth="1"/>
    <col min="13830" max="13830" width="8.54296875" style="1244" customWidth="1"/>
    <col min="13831" max="13831" width="1.90625" style="1244" customWidth="1"/>
    <col min="13832" max="13832" width="7.453125" style="1244" customWidth="1"/>
    <col min="13833" max="13833" width="8.54296875" style="1244" customWidth="1"/>
    <col min="13834" max="13834" width="2" style="1244" customWidth="1"/>
    <col min="13835" max="13835" width="8" style="1244" customWidth="1"/>
    <col min="13836" max="13836" width="2" style="1244" customWidth="1"/>
    <col min="13837" max="13837" width="8.26953125" style="1244" customWidth="1"/>
    <col min="13838" max="13838" width="3.54296875" style="1244" customWidth="1"/>
    <col min="13839" max="14080" width="10.1796875" style="1244"/>
    <col min="14081" max="14081" width="3.54296875" style="1244" customWidth="1"/>
    <col min="14082" max="14082" width="4.453125" style="1244" customWidth="1"/>
    <col min="14083" max="14083" width="26.453125" style="1244" customWidth="1"/>
    <col min="14084" max="14084" width="2" style="1244" customWidth="1"/>
    <col min="14085" max="14085" width="8.26953125" style="1244" customWidth="1"/>
    <col min="14086" max="14086" width="8.54296875" style="1244" customWidth="1"/>
    <col min="14087" max="14087" width="1.90625" style="1244" customWidth="1"/>
    <col min="14088" max="14088" width="7.453125" style="1244" customWidth="1"/>
    <col min="14089" max="14089" width="8.54296875" style="1244" customWidth="1"/>
    <col min="14090" max="14090" width="2" style="1244" customWidth="1"/>
    <col min="14091" max="14091" width="8" style="1244" customWidth="1"/>
    <col min="14092" max="14092" width="2" style="1244" customWidth="1"/>
    <col min="14093" max="14093" width="8.26953125" style="1244" customWidth="1"/>
    <col min="14094" max="14094" width="3.54296875" style="1244" customWidth="1"/>
    <col min="14095" max="14336" width="10.1796875" style="1244"/>
    <col min="14337" max="14337" width="3.54296875" style="1244" customWidth="1"/>
    <col min="14338" max="14338" width="4.453125" style="1244" customWidth="1"/>
    <col min="14339" max="14339" width="26.453125" style="1244" customWidth="1"/>
    <col min="14340" max="14340" width="2" style="1244" customWidth="1"/>
    <col min="14341" max="14341" width="8.26953125" style="1244" customWidth="1"/>
    <col min="14342" max="14342" width="8.54296875" style="1244" customWidth="1"/>
    <col min="14343" max="14343" width="1.90625" style="1244" customWidth="1"/>
    <col min="14344" max="14344" width="7.453125" style="1244" customWidth="1"/>
    <col min="14345" max="14345" width="8.54296875" style="1244" customWidth="1"/>
    <col min="14346" max="14346" width="2" style="1244" customWidth="1"/>
    <col min="14347" max="14347" width="8" style="1244" customWidth="1"/>
    <col min="14348" max="14348" width="2" style="1244" customWidth="1"/>
    <col min="14349" max="14349" width="8.26953125" style="1244" customWidth="1"/>
    <col min="14350" max="14350" width="3.54296875" style="1244" customWidth="1"/>
    <col min="14351" max="14592" width="10.1796875" style="1244"/>
    <col min="14593" max="14593" width="3.54296875" style="1244" customWidth="1"/>
    <col min="14594" max="14594" width="4.453125" style="1244" customWidth="1"/>
    <col min="14595" max="14595" width="26.453125" style="1244" customWidth="1"/>
    <col min="14596" max="14596" width="2" style="1244" customWidth="1"/>
    <col min="14597" max="14597" width="8.26953125" style="1244" customWidth="1"/>
    <col min="14598" max="14598" width="8.54296875" style="1244" customWidth="1"/>
    <col min="14599" max="14599" width="1.90625" style="1244" customWidth="1"/>
    <col min="14600" max="14600" width="7.453125" style="1244" customWidth="1"/>
    <col min="14601" max="14601" width="8.54296875" style="1244" customWidth="1"/>
    <col min="14602" max="14602" width="2" style="1244" customWidth="1"/>
    <col min="14603" max="14603" width="8" style="1244" customWidth="1"/>
    <col min="14604" max="14604" width="2" style="1244" customWidth="1"/>
    <col min="14605" max="14605" width="8.26953125" style="1244" customWidth="1"/>
    <col min="14606" max="14606" width="3.54296875" style="1244" customWidth="1"/>
    <col min="14607" max="14848" width="10.1796875" style="1244"/>
    <col min="14849" max="14849" width="3.54296875" style="1244" customWidth="1"/>
    <col min="14850" max="14850" width="4.453125" style="1244" customWidth="1"/>
    <col min="14851" max="14851" width="26.453125" style="1244" customWidth="1"/>
    <col min="14852" max="14852" width="2" style="1244" customWidth="1"/>
    <col min="14853" max="14853" width="8.26953125" style="1244" customWidth="1"/>
    <col min="14854" max="14854" width="8.54296875" style="1244" customWidth="1"/>
    <col min="14855" max="14855" width="1.90625" style="1244" customWidth="1"/>
    <col min="14856" max="14856" width="7.453125" style="1244" customWidth="1"/>
    <col min="14857" max="14857" width="8.54296875" style="1244" customWidth="1"/>
    <col min="14858" max="14858" width="2" style="1244" customWidth="1"/>
    <col min="14859" max="14859" width="8" style="1244" customWidth="1"/>
    <col min="14860" max="14860" width="2" style="1244" customWidth="1"/>
    <col min="14861" max="14861" width="8.26953125" style="1244" customWidth="1"/>
    <col min="14862" max="14862" width="3.54296875" style="1244" customWidth="1"/>
    <col min="14863" max="15104" width="10.1796875" style="1244"/>
    <col min="15105" max="15105" width="3.54296875" style="1244" customWidth="1"/>
    <col min="15106" max="15106" width="4.453125" style="1244" customWidth="1"/>
    <col min="15107" max="15107" width="26.453125" style="1244" customWidth="1"/>
    <col min="15108" max="15108" width="2" style="1244" customWidth="1"/>
    <col min="15109" max="15109" width="8.26953125" style="1244" customWidth="1"/>
    <col min="15110" max="15110" width="8.54296875" style="1244" customWidth="1"/>
    <col min="15111" max="15111" width="1.90625" style="1244" customWidth="1"/>
    <col min="15112" max="15112" width="7.453125" style="1244" customWidth="1"/>
    <col min="15113" max="15113" width="8.54296875" style="1244" customWidth="1"/>
    <col min="15114" max="15114" width="2" style="1244" customWidth="1"/>
    <col min="15115" max="15115" width="8" style="1244" customWidth="1"/>
    <col min="15116" max="15116" width="2" style="1244" customWidth="1"/>
    <col min="15117" max="15117" width="8.26953125" style="1244" customWidth="1"/>
    <col min="15118" max="15118" width="3.54296875" style="1244" customWidth="1"/>
    <col min="15119" max="15360" width="10.1796875" style="1244"/>
    <col min="15361" max="15361" width="3.54296875" style="1244" customWidth="1"/>
    <col min="15362" max="15362" width="4.453125" style="1244" customWidth="1"/>
    <col min="15363" max="15363" width="26.453125" style="1244" customWidth="1"/>
    <col min="15364" max="15364" width="2" style="1244" customWidth="1"/>
    <col min="15365" max="15365" width="8.26953125" style="1244" customWidth="1"/>
    <col min="15366" max="15366" width="8.54296875" style="1244" customWidth="1"/>
    <col min="15367" max="15367" width="1.90625" style="1244" customWidth="1"/>
    <col min="15368" max="15368" width="7.453125" style="1244" customWidth="1"/>
    <col min="15369" max="15369" width="8.54296875" style="1244" customWidth="1"/>
    <col min="15370" max="15370" width="2" style="1244" customWidth="1"/>
    <col min="15371" max="15371" width="8" style="1244" customWidth="1"/>
    <col min="15372" max="15372" width="2" style="1244" customWidth="1"/>
    <col min="15373" max="15373" width="8.26953125" style="1244" customWidth="1"/>
    <col min="15374" max="15374" width="3.54296875" style="1244" customWidth="1"/>
    <col min="15375" max="15616" width="10.1796875" style="1244"/>
    <col min="15617" max="15617" width="3.54296875" style="1244" customWidth="1"/>
    <col min="15618" max="15618" width="4.453125" style="1244" customWidth="1"/>
    <col min="15619" max="15619" width="26.453125" style="1244" customWidth="1"/>
    <col min="15620" max="15620" width="2" style="1244" customWidth="1"/>
    <col min="15621" max="15621" width="8.26953125" style="1244" customWidth="1"/>
    <col min="15622" max="15622" width="8.54296875" style="1244" customWidth="1"/>
    <col min="15623" max="15623" width="1.90625" style="1244" customWidth="1"/>
    <col min="15624" max="15624" width="7.453125" style="1244" customWidth="1"/>
    <col min="15625" max="15625" width="8.54296875" style="1244" customWidth="1"/>
    <col min="15626" max="15626" width="2" style="1244" customWidth="1"/>
    <col min="15627" max="15627" width="8" style="1244" customWidth="1"/>
    <col min="15628" max="15628" width="2" style="1244" customWidth="1"/>
    <col min="15629" max="15629" width="8.26953125" style="1244" customWidth="1"/>
    <col min="15630" max="15630" width="3.54296875" style="1244" customWidth="1"/>
    <col min="15631" max="15872" width="10.1796875" style="1244"/>
    <col min="15873" max="15873" width="3.54296875" style="1244" customWidth="1"/>
    <col min="15874" max="15874" width="4.453125" style="1244" customWidth="1"/>
    <col min="15875" max="15875" width="26.453125" style="1244" customWidth="1"/>
    <col min="15876" max="15876" width="2" style="1244" customWidth="1"/>
    <col min="15877" max="15877" width="8.26953125" style="1244" customWidth="1"/>
    <col min="15878" max="15878" width="8.54296875" style="1244" customWidth="1"/>
    <col min="15879" max="15879" width="1.90625" style="1244" customWidth="1"/>
    <col min="15880" max="15880" width="7.453125" style="1244" customWidth="1"/>
    <col min="15881" max="15881" width="8.54296875" style="1244" customWidth="1"/>
    <col min="15882" max="15882" width="2" style="1244" customWidth="1"/>
    <col min="15883" max="15883" width="8" style="1244" customWidth="1"/>
    <col min="15884" max="15884" width="2" style="1244" customWidth="1"/>
    <col min="15885" max="15885" width="8.26953125" style="1244" customWidth="1"/>
    <col min="15886" max="15886" width="3.54296875" style="1244" customWidth="1"/>
    <col min="15887" max="16128" width="10.1796875" style="1244"/>
    <col min="16129" max="16129" width="3.54296875" style="1244" customWidth="1"/>
    <col min="16130" max="16130" width="4.453125" style="1244" customWidth="1"/>
    <col min="16131" max="16131" width="26.453125" style="1244" customWidth="1"/>
    <col min="16132" max="16132" width="2" style="1244" customWidth="1"/>
    <col min="16133" max="16133" width="8.26953125" style="1244" customWidth="1"/>
    <col min="16134" max="16134" width="8.54296875" style="1244" customWidth="1"/>
    <col min="16135" max="16135" width="1.90625" style="1244" customWidth="1"/>
    <col min="16136" max="16136" width="7.453125" style="1244" customWidth="1"/>
    <col min="16137" max="16137" width="8.54296875" style="1244" customWidth="1"/>
    <col min="16138" max="16138" width="2" style="1244" customWidth="1"/>
    <col min="16139" max="16139" width="8" style="1244" customWidth="1"/>
    <col min="16140" max="16140" width="2" style="1244" customWidth="1"/>
    <col min="16141" max="16141" width="8.26953125" style="1244" customWidth="1"/>
    <col min="16142" max="16142" width="3.54296875" style="1244" customWidth="1"/>
    <col min="16143" max="16384" width="10.1796875" style="1244"/>
  </cols>
  <sheetData>
    <row r="1" spans="1:14" s="1238" customFormat="1" ht="10.5" customHeight="1">
      <c r="A1" s="5354" t="s">
        <v>3790</v>
      </c>
      <c r="B1" s="1235"/>
      <c r="C1" s="1235"/>
      <c r="D1" s="1236"/>
      <c r="E1" s="1236"/>
      <c r="F1" s="1236"/>
      <c r="G1" s="1236"/>
      <c r="H1" s="1236"/>
      <c r="I1" s="1236"/>
      <c r="J1" s="1236"/>
      <c r="K1" s="1236"/>
      <c r="L1" s="1236"/>
      <c r="M1" s="1236"/>
      <c r="N1" s="1237">
        <v>102</v>
      </c>
    </row>
    <row r="2" spans="1:14" ht="6" customHeight="1">
      <c r="A2" s="1239"/>
      <c r="B2" s="1240"/>
      <c r="C2" s="1240"/>
      <c r="D2" s="1240"/>
      <c r="E2" s="1240"/>
      <c r="F2" s="1241"/>
      <c r="G2" s="1241"/>
      <c r="H2" s="1241"/>
      <c r="I2" s="1241"/>
      <c r="J2" s="1242"/>
      <c r="K2" s="1241"/>
      <c r="L2" s="1240"/>
      <c r="M2" s="1240"/>
      <c r="N2" s="1243"/>
    </row>
    <row r="3" spans="1:14" ht="10.5" customHeight="1">
      <c r="A3" s="1245" t="s">
        <v>3798</v>
      </c>
      <c r="B3" s="1246"/>
      <c r="C3" s="1246"/>
      <c r="D3" s="1246"/>
      <c r="E3" s="1246"/>
      <c r="F3" s="1247"/>
      <c r="G3" s="1247"/>
      <c r="H3" s="1247"/>
      <c r="I3" s="1247"/>
      <c r="J3" s="1247"/>
      <c r="K3" s="1247"/>
      <c r="L3" s="1246"/>
      <c r="M3" s="1246"/>
      <c r="N3" s="1248"/>
    </row>
    <row r="4" spans="1:14" ht="10.5" customHeight="1">
      <c r="A4" s="1249" t="s">
        <v>808</v>
      </c>
      <c r="B4" s="1246"/>
      <c r="C4" s="1246"/>
      <c r="D4" s="1246"/>
      <c r="E4" s="1246"/>
      <c r="F4" s="1247"/>
      <c r="G4" s="1247"/>
      <c r="H4" s="1247"/>
      <c r="I4" s="1247"/>
      <c r="J4" s="1247"/>
      <c r="K4" s="1247"/>
      <c r="L4" s="1246"/>
      <c r="M4" s="1246"/>
      <c r="N4" s="1248"/>
    </row>
    <row r="5" spans="1:14" ht="11.25" customHeight="1">
      <c r="A5" s="1249"/>
      <c r="B5" s="1246"/>
      <c r="C5" s="1246"/>
      <c r="D5" s="1246"/>
      <c r="E5" s="1246"/>
      <c r="F5" s="1247"/>
      <c r="G5" s="1247"/>
      <c r="H5" s="1247"/>
      <c r="I5" s="1247"/>
      <c r="J5" s="1247"/>
      <c r="K5" s="1247"/>
      <c r="L5" s="1246"/>
      <c r="M5" s="1246"/>
      <c r="N5" s="1248"/>
    </row>
    <row r="6" spans="1:14" ht="9" customHeight="1">
      <c r="A6" s="1250"/>
      <c r="B6" s="1251"/>
      <c r="C6" s="1251"/>
      <c r="D6" s="1251"/>
      <c r="E6" s="1251"/>
      <c r="F6" s="1252"/>
      <c r="G6" s="1252"/>
      <c r="H6" s="1252"/>
      <c r="I6" s="1252"/>
      <c r="J6" s="1253"/>
      <c r="K6" s="1254"/>
      <c r="L6" s="1255"/>
      <c r="M6" s="1255"/>
      <c r="N6" s="1256"/>
    </row>
    <row r="7" spans="1:14" ht="10" customHeight="1">
      <c r="A7" s="1257" t="s">
        <v>629</v>
      </c>
      <c r="B7" s="1240"/>
      <c r="C7" s="1240"/>
      <c r="D7" s="1240"/>
      <c r="E7" s="1240"/>
      <c r="F7" s="1241"/>
      <c r="G7" s="1241"/>
      <c r="H7" s="1241"/>
      <c r="I7" s="1241"/>
      <c r="J7" s="1242"/>
      <c r="K7" s="1241"/>
      <c r="L7" s="1240"/>
      <c r="M7" s="1240"/>
      <c r="N7" s="1243"/>
    </row>
    <row r="8" spans="1:14" ht="10" customHeight="1">
      <c r="A8" s="1257" t="s">
        <v>1223</v>
      </c>
      <c r="B8" s="1240"/>
      <c r="C8" s="1240"/>
      <c r="D8" s="1240"/>
      <c r="E8" s="1240"/>
      <c r="F8" s="1241"/>
      <c r="G8" s="1241"/>
      <c r="H8" s="1241"/>
      <c r="I8" s="1241"/>
      <c r="J8" s="1242"/>
      <c r="K8" s="1241"/>
      <c r="L8" s="1240"/>
      <c r="M8" s="1240"/>
      <c r="N8" s="1243"/>
    </row>
    <row r="9" spans="1:14" ht="10" customHeight="1">
      <c r="A9" s="1258" t="s">
        <v>576</v>
      </c>
      <c r="B9" s="1240"/>
      <c r="C9" s="1240"/>
      <c r="D9" s="1240"/>
      <c r="E9" s="1240"/>
      <c r="F9" s="1241"/>
      <c r="G9" s="1241"/>
      <c r="H9" s="1241"/>
      <c r="I9" s="1241"/>
      <c r="J9" s="1242"/>
      <c r="K9" s="1241"/>
      <c r="L9" s="1240"/>
      <c r="M9" s="1240"/>
      <c r="N9" s="1243"/>
    </row>
    <row r="10" spans="1:14" ht="10" customHeight="1">
      <c r="A10" s="1257" t="s">
        <v>611</v>
      </c>
      <c r="B10" s="1240"/>
      <c r="C10" s="1240"/>
      <c r="D10" s="1240"/>
      <c r="E10" s="1240"/>
      <c r="F10" s="1241"/>
      <c r="G10" s="1241"/>
      <c r="H10" s="1241"/>
      <c r="I10" s="1241"/>
      <c r="J10" s="1242"/>
      <c r="K10" s="1241"/>
      <c r="L10" s="1240"/>
      <c r="M10" s="1240"/>
      <c r="N10" s="1243"/>
    </row>
    <row r="11" spans="1:14" ht="10" customHeight="1">
      <c r="A11" s="1257" t="s">
        <v>1628</v>
      </c>
      <c r="B11" s="1240"/>
      <c r="C11" s="1240"/>
      <c r="D11" s="1259"/>
      <c r="E11" s="1240"/>
      <c r="F11" s="1241"/>
      <c r="G11" s="1241"/>
      <c r="H11" s="1241"/>
      <c r="I11" s="1241"/>
      <c r="J11" s="1242"/>
      <c r="K11" s="1241"/>
      <c r="L11" s="1240"/>
      <c r="M11" s="1240"/>
      <c r="N11" s="1243"/>
    </row>
    <row r="12" spans="1:14" ht="10" customHeight="1">
      <c r="A12" s="1239" t="s">
        <v>612</v>
      </c>
      <c r="B12" s="1240"/>
      <c r="C12" s="1240"/>
      <c r="D12" s="1259"/>
      <c r="E12" s="1240"/>
      <c r="F12" s="1241"/>
      <c r="G12" s="1241"/>
      <c r="H12" s="1241"/>
      <c r="I12" s="1241"/>
      <c r="J12" s="1242"/>
      <c r="K12" s="1241"/>
      <c r="L12" s="1240"/>
      <c r="M12" s="1240"/>
      <c r="N12" s="1243"/>
    </row>
    <row r="13" spans="1:14" ht="10" customHeight="1">
      <c r="A13" s="1239" t="s">
        <v>613</v>
      </c>
      <c r="B13" s="1240"/>
      <c r="C13" s="1240"/>
      <c r="D13" s="1259"/>
      <c r="E13" s="1240"/>
      <c r="F13" s="1241"/>
      <c r="G13" s="1241"/>
      <c r="H13" s="1241"/>
      <c r="I13" s="1241"/>
      <c r="J13" s="1242"/>
      <c r="K13" s="1241"/>
      <c r="L13" s="1240"/>
      <c r="M13" s="1240"/>
      <c r="N13" s="1243"/>
    </row>
    <row r="14" spans="1:14" ht="10" customHeight="1">
      <c r="A14" s="1257" t="s">
        <v>584</v>
      </c>
      <c r="B14" s="1240"/>
      <c r="C14" s="1240"/>
      <c r="D14" s="1259"/>
      <c r="E14" s="1240"/>
      <c r="F14" s="1241"/>
      <c r="G14" s="1241"/>
      <c r="H14" s="1241"/>
      <c r="I14" s="1241"/>
      <c r="J14" s="1242"/>
      <c r="K14" s="1241"/>
      <c r="L14" s="1240"/>
      <c r="M14" s="1240"/>
      <c r="N14" s="1243"/>
    </row>
    <row r="15" spans="1:14" ht="10" customHeight="1">
      <c r="A15" s="1239" t="s">
        <v>585</v>
      </c>
      <c r="B15" s="1240"/>
      <c r="C15" s="1240"/>
      <c r="D15" s="1259"/>
      <c r="E15" s="1240"/>
      <c r="F15" s="1241"/>
      <c r="G15" s="1241"/>
      <c r="H15" s="1241"/>
      <c r="I15" s="1241"/>
      <c r="J15" s="1242"/>
      <c r="K15" s="1241"/>
      <c r="L15" s="1240"/>
      <c r="M15" s="1240"/>
      <c r="N15" s="1243"/>
    </row>
    <row r="16" spans="1:14" ht="10" customHeight="1">
      <c r="A16" s="1239" t="s">
        <v>586</v>
      </c>
      <c r="B16" s="1240"/>
      <c r="C16" s="1240"/>
      <c r="D16" s="1259"/>
      <c r="E16" s="1240"/>
      <c r="F16" s="1241"/>
      <c r="G16" s="1241"/>
      <c r="H16" s="1241"/>
      <c r="I16" s="1241"/>
      <c r="J16" s="1242"/>
      <c r="K16" s="1241"/>
      <c r="L16" s="1240"/>
      <c r="M16" s="1240"/>
      <c r="N16" s="1243"/>
    </row>
    <row r="17" spans="1:20" ht="6" customHeight="1" thickBot="1">
      <c r="A17" s="1260"/>
      <c r="B17" s="1261"/>
      <c r="C17" s="1261"/>
      <c r="D17" s="1262"/>
      <c r="E17" s="1261"/>
      <c r="F17" s="1263"/>
      <c r="G17" s="1264"/>
      <c r="H17" s="1263"/>
      <c r="I17" s="1263"/>
      <c r="J17" s="1265"/>
      <c r="K17" s="1263"/>
      <c r="L17" s="1261"/>
      <c r="M17" s="1261"/>
      <c r="N17" s="1266"/>
    </row>
    <row r="18" spans="1:20" ht="13.5" thickTop="1">
      <c r="A18" s="1267"/>
      <c r="B18" s="1268"/>
      <c r="C18" s="1269"/>
      <c r="D18" s="1267"/>
      <c r="E18" s="1270"/>
      <c r="F18" s="1271" t="s">
        <v>587</v>
      </c>
      <c r="G18" s="1247"/>
      <c r="H18" s="1272"/>
      <c r="I18" s="1247" t="s">
        <v>588</v>
      </c>
      <c r="J18" s="1247"/>
      <c r="K18" s="1272"/>
      <c r="L18" s="1269"/>
      <c r="M18" s="1269"/>
      <c r="N18" s="1268"/>
    </row>
    <row r="19" spans="1:20" ht="11.15" customHeight="1">
      <c r="A19" s="1267"/>
      <c r="B19" s="1268"/>
      <c r="C19" s="1269"/>
      <c r="D19" s="1267"/>
      <c r="E19" s="1270"/>
      <c r="F19" s="1273" t="s">
        <v>589</v>
      </c>
      <c r="G19" s="1273"/>
      <c r="H19" s="1274"/>
      <c r="I19" s="1273" t="s">
        <v>589</v>
      </c>
      <c r="J19" s="1273"/>
      <c r="K19" s="1274"/>
      <c r="L19" s="1269"/>
      <c r="M19" s="1269"/>
      <c r="N19" s="1268"/>
    </row>
    <row r="20" spans="1:20" ht="11.15" customHeight="1">
      <c r="A20" s="1275" t="s">
        <v>704</v>
      </c>
      <c r="B20" s="1276" t="s">
        <v>637</v>
      </c>
      <c r="C20" s="1277" t="s">
        <v>509</v>
      </c>
      <c r="D20" s="1249" t="s">
        <v>143</v>
      </c>
      <c r="E20" s="1248"/>
      <c r="F20" s="1278" t="s">
        <v>590</v>
      </c>
      <c r="G20" s="1247"/>
      <c r="H20" s="1272"/>
      <c r="I20" s="1279"/>
      <c r="J20" s="1280"/>
      <c r="K20" s="1281"/>
      <c r="L20" s="1277" t="s">
        <v>143</v>
      </c>
      <c r="M20" s="1277"/>
      <c r="N20" s="1276" t="s">
        <v>704</v>
      </c>
    </row>
    <row r="21" spans="1:20" ht="11.15" customHeight="1">
      <c r="A21" s="1275" t="s">
        <v>750</v>
      </c>
      <c r="B21" s="1276" t="s">
        <v>638</v>
      </c>
      <c r="C21" s="1269"/>
      <c r="D21" s="1249" t="s">
        <v>591</v>
      </c>
      <c r="E21" s="1248"/>
      <c r="F21" s="1281" t="s">
        <v>592</v>
      </c>
      <c r="G21" s="1247" t="s">
        <v>369</v>
      </c>
      <c r="H21" s="1272"/>
      <c r="I21" s="1279" t="s">
        <v>593</v>
      </c>
      <c r="J21" s="1281" t="s">
        <v>369</v>
      </c>
      <c r="K21" s="1281"/>
      <c r="L21" s="1277" t="s">
        <v>1317</v>
      </c>
      <c r="M21" s="1277"/>
      <c r="N21" s="1276" t="s">
        <v>750</v>
      </c>
    </row>
    <row r="22" spans="1:20" ht="11.15" customHeight="1">
      <c r="A22" s="1267"/>
      <c r="B22" s="1268"/>
      <c r="C22" s="1269"/>
      <c r="D22" s="1249" t="s">
        <v>1312</v>
      </c>
      <c r="E22" s="1248"/>
      <c r="F22" s="1281" t="s">
        <v>16</v>
      </c>
      <c r="G22" s="1247" t="s">
        <v>594</v>
      </c>
      <c r="H22" s="1272"/>
      <c r="I22" s="1282"/>
      <c r="J22" s="1283" t="s">
        <v>595</v>
      </c>
      <c r="K22" s="1281"/>
      <c r="L22" s="1277" t="s">
        <v>596</v>
      </c>
      <c r="M22" s="1277"/>
      <c r="N22" s="1268"/>
    </row>
    <row r="23" spans="1:20" ht="11.15" customHeight="1">
      <c r="A23" s="1267"/>
      <c r="B23" s="1268"/>
      <c r="C23" s="1269"/>
      <c r="D23" s="1249" t="s">
        <v>639</v>
      </c>
      <c r="E23" s="1248"/>
      <c r="F23" s="1281" t="s">
        <v>1200</v>
      </c>
      <c r="G23" s="1241"/>
      <c r="H23" s="1282"/>
      <c r="I23" s="1282"/>
      <c r="J23" s="1284"/>
      <c r="K23" s="1281"/>
      <c r="L23" s="1277" t="s">
        <v>597</v>
      </c>
      <c r="M23" s="1277"/>
      <c r="N23" s="1268"/>
    </row>
    <row r="24" spans="1:20" ht="11.15" customHeight="1" thickBot="1">
      <c r="A24" s="1285"/>
      <c r="B24" s="1286"/>
      <c r="C24" s="1287" t="s">
        <v>756</v>
      </c>
      <c r="D24" s="1288" t="s">
        <v>598</v>
      </c>
      <c r="E24" s="1289"/>
      <c r="F24" s="2311" t="s">
        <v>640</v>
      </c>
      <c r="G24" s="2312" t="s">
        <v>641</v>
      </c>
      <c r="H24" s="5355"/>
      <c r="I24" s="5355" t="s">
        <v>642</v>
      </c>
      <c r="J24" s="5356" t="s">
        <v>643</v>
      </c>
      <c r="K24" s="5356"/>
      <c r="L24" s="1290" t="s">
        <v>644</v>
      </c>
      <c r="M24" s="1290"/>
      <c r="N24" s="1286"/>
    </row>
    <row r="25" spans="1:20" ht="10.5" customHeight="1">
      <c r="A25" s="1267"/>
      <c r="B25" s="1268"/>
      <c r="C25" s="1291" t="s">
        <v>1030</v>
      </c>
      <c r="D25" s="1292"/>
      <c r="E25" s="1270"/>
      <c r="F25" s="2313"/>
      <c r="G25" s="2314"/>
      <c r="H25" s="2313"/>
      <c r="I25" s="2313"/>
      <c r="J25" s="2315"/>
      <c r="K25" s="2313"/>
      <c r="L25" s="1293"/>
      <c r="M25" s="1269"/>
      <c r="N25" s="1294"/>
    </row>
    <row r="26" spans="1:20" ht="10.4" customHeight="1">
      <c r="A26" s="1295">
        <v>1</v>
      </c>
      <c r="B26" s="1286"/>
      <c r="C26" s="1296" t="s">
        <v>727</v>
      </c>
      <c r="D26" s="1297" t="s">
        <v>1200</v>
      </c>
      <c r="E26" s="1298">
        <v>0</v>
      </c>
      <c r="F26" s="1298">
        <v>0</v>
      </c>
      <c r="G26" s="2316"/>
      <c r="H26" s="1298">
        <v>0</v>
      </c>
      <c r="I26" s="1298">
        <v>0</v>
      </c>
      <c r="J26" s="2316"/>
      <c r="K26" s="1298">
        <v>0</v>
      </c>
      <c r="L26" s="1299"/>
      <c r="M26" s="1300">
        <f>E26+F26+H26-I26-K26</f>
        <v>0</v>
      </c>
      <c r="N26" s="5357">
        <v>1</v>
      </c>
    </row>
    <row r="27" spans="1:20" ht="10.4" customHeight="1">
      <c r="A27" s="1295">
        <v>2</v>
      </c>
      <c r="B27" s="1286"/>
      <c r="C27" s="1296" t="s">
        <v>599</v>
      </c>
      <c r="D27" s="1297"/>
      <c r="E27" s="1298">
        <v>0</v>
      </c>
      <c r="F27" s="1298">
        <v>0</v>
      </c>
      <c r="G27" s="2316"/>
      <c r="H27" s="1298">
        <v>0</v>
      </c>
      <c r="I27" s="1298">
        <v>0</v>
      </c>
      <c r="J27" s="2316"/>
      <c r="K27" s="1298">
        <v>0</v>
      </c>
      <c r="L27" s="1299"/>
      <c r="M27" s="1300">
        <f t="shared" ref="M27:M54" si="0">E27+F27+H27-I27-K27</f>
        <v>0</v>
      </c>
      <c r="N27" s="5357">
        <v>2</v>
      </c>
    </row>
    <row r="28" spans="1:20" ht="10.4" customHeight="1">
      <c r="A28" s="1295">
        <v>3</v>
      </c>
      <c r="B28" s="1286"/>
      <c r="C28" s="1296" t="s">
        <v>765</v>
      </c>
      <c r="D28" s="1297"/>
      <c r="E28" s="1298">
        <v>0</v>
      </c>
      <c r="F28" s="1298">
        <v>0</v>
      </c>
      <c r="G28" s="2316"/>
      <c r="H28" s="1298">
        <v>0</v>
      </c>
      <c r="I28" s="1298">
        <v>0</v>
      </c>
      <c r="J28" s="2316"/>
      <c r="K28" s="1298">
        <v>0</v>
      </c>
      <c r="L28" s="1299"/>
      <c r="M28" s="1300">
        <f t="shared" si="0"/>
        <v>0</v>
      </c>
      <c r="N28" s="5357">
        <v>3</v>
      </c>
    </row>
    <row r="29" spans="1:20" ht="10.4" customHeight="1">
      <c r="A29" s="1295">
        <v>4</v>
      </c>
      <c r="B29" s="1286"/>
      <c r="C29" s="1296" t="s">
        <v>766</v>
      </c>
      <c r="D29" s="1297"/>
      <c r="E29" s="1298">
        <v>0</v>
      </c>
      <c r="F29" s="1298">
        <v>0</v>
      </c>
      <c r="G29" s="2316"/>
      <c r="H29" s="1298">
        <v>0</v>
      </c>
      <c r="I29" s="1298">
        <v>0</v>
      </c>
      <c r="J29" s="2316"/>
      <c r="K29" s="1298">
        <v>0</v>
      </c>
      <c r="L29" s="1299"/>
      <c r="M29" s="1300">
        <f t="shared" si="0"/>
        <v>0</v>
      </c>
      <c r="N29" s="5357">
        <v>4</v>
      </c>
    </row>
    <row r="30" spans="1:20" ht="10.4" customHeight="1">
      <c r="A30" s="1295">
        <v>5</v>
      </c>
      <c r="B30" s="1286"/>
      <c r="C30" s="1296" t="s">
        <v>767</v>
      </c>
      <c r="D30" s="1297"/>
      <c r="E30" s="1298">
        <v>0</v>
      </c>
      <c r="F30" s="1298">
        <v>0</v>
      </c>
      <c r="G30" s="2316">
        <v>0</v>
      </c>
      <c r="H30" s="1298">
        <v>0</v>
      </c>
      <c r="I30" s="1298"/>
      <c r="J30" s="2316"/>
      <c r="K30" s="1298">
        <v>0</v>
      </c>
      <c r="L30" s="1299"/>
      <c r="M30" s="1300">
        <f t="shared" si="0"/>
        <v>0</v>
      </c>
      <c r="N30" s="5357">
        <v>5</v>
      </c>
      <c r="O30" s="1301"/>
      <c r="P30" s="1302"/>
      <c r="Q30" s="1302"/>
      <c r="R30" s="1302"/>
      <c r="S30" s="1302"/>
      <c r="T30" s="1302"/>
    </row>
    <row r="31" spans="1:20" ht="10.4" customHeight="1">
      <c r="A31" s="1295">
        <v>6</v>
      </c>
      <c r="B31" s="1286"/>
      <c r="C31" s="1296" t="s">
        <v>768</v>
      </c>
      <c r="D31" s="1297"/>
      <c r="E31" s="1298">
        <v>0</v>
      </c>
      <c r="F31" s="1298">
        <v>0</v>
      </c>
      <c r="G31" s="2316"/>
      <c r="H31" s="1298">
        <v>0</v>
      </c>
      <c r="I31" s="1298">
        <v>0</v>
      </c>
      <c r="J31" s="2316"/>
      <c r="K31" s="1298">
        <v>0</v>
      </c>
      <c r="L31" s="1299"/>
      <c r="M31" s="1300">
        <f t="shared" si="0"/>
        <v>0</v>
      </c>
      <c r="N31" s="5357">
        <v>6</v>
      </c>
      <c r="O31" s="1301"/>
      <c r="P31" s="1302"/>
      <c r="Q31" s="1302"/>
      <c r="R31" s="1302"/>
      <c r="S31" s="1302"/>
      <c r="T31" s="1302"/>
    </row>
    <row r="32" spans="1:20" ht="10.4" customHeight="1">
      <c r="A32" s="1295">
        <v>7</v>
      </c>
      <c r="B32" s="1286"/>
      <c r="C32" s="1296" t="s">
        <v>769</v>
      </c>
      <c r="D32" s="1297"/>
      <c r="E32" s="1298">
        <v>0</v>
      </c>
      <c r="F32" s="1298">
        <v>0</v>
      </c>
      <c r="G32" s="2316"/>
      <c r="H32" s="1298">
        <v>0</v>
      </c>
      <c r="I32" s="1298">
        <v>0</v>
      </c>
      <c r="J32" s="2316"/>
      <c r="K32" s="1298">
        <v>0</v>
      </c>
      <c r="L32" s="1299"/>
      <c r="M32" s="1300">
        <f t="shared" si="0"/>
        <v>0</v>
      </c>
      <c r="N32" s="5357">
        <v>7</v>
      </c>
      <c r="O32" s="5358"/>
      <c r="P32" s="1303"/>
      <c r="Q32" s="1304"/>
      <c r="R32" s="1303"/>
      <c r="S32" s="1302"/>
      <c r="T32" s="1302"/>
    </row>
    <row r="33" spans="1:20" ht="10.4" customHeight="1">
      <c r="A33" s="1295">
        <v>8</v>
      </c>
      <c r="B33" s="1286"/>
      <c r="C33" s="1296" t="s">
        <v>770</v>
      </c>
      <c r="D33" s="1297"/>
      <c r="E33" s="1298">
        <v>0</v>
      </c>
      <c r="F33" s="1298">
        <v>0</v>
      </c>
      <c r="G33" s="2316"/>
      <c r="H33" s="1298">
        <v>0</v>
      </c>
      <c r="I33" s="1298">
        <v>0</v>
      </c>
      <c r="J33" s="2316"/>
      <c r="K33" s="1298">
        <v>0</v>
      </c>
      <c r="L33" s="1299"/>
      <c r="M33" s="1300">
        <f t="shared" si="0"/>
        <v>0</v>
      </c>
      <c r="N33" s="5357">
        <v>8</v>
      </c>
      <c r="O33" s="5359"/>
      <c r="P33" s="1302"/>
      <c r="Q33" s="1302"/>
      <c r="R33" s="1302"/>
      <c r="S33" s="1302"/>
      <c r="T33" s="1302"/>
    </row>
    <row r="34" spans="1:20" ht="10.4" customHeight="1">
      <c r="A34" s="1295">
        <v>9</v>
      </c>
      <c r="B34" s="1286"/>
      <c r="C34" s="1296" t="s">
        <v>771</v>
      </c>
      <c r="D34" s="1297"/>
      <c r="E34" s="1298">
        <v>0</v>
      </c>
      <c r="F34" s="1298">
        <v>0</v>
      </c>
      <c r="G34" s="2316"/>
      <c r="H34" s="1298">
        <v>0</v>
      </c>
      <c r="I34" s="1298">
        <v>0</v>
      </c>
      <c r="J34" s="2316"/>
      <c r="K34" s="1298">
        <v>0</v>
      </c>
      <c r="L34" s="1299"/>
      <c r="M34" s="1300">
        <f t="shared" si="0"/>
        <v>0</v>
      </c>
      <c r="N34" s="5357">
        <v>9</v>
      </c>
      <c r="O34" s="1301"/>
      <c r="P34" s="1302"/>
      <c r="Q34" s="1302"/>
      <c r="R34" s="1302"/>
      <c r="S34" s="1302"/>
      <c r="T34" s="1302"/>
    </row>
    <row r="35" spans="1:20" ht="10.4" customHeight="1">
      <c r="A35" s="1295">
        <v>10</v>
      </c>
      <c r="B35" s="1286"/>
      <c r="C35" s="1296" t="s">
        <v>1031</v>
      </c>
      <c r="D35" s="1297"/>
      <c r="E35" s="1298">
        <v>0</v>
      </c>
      <c r="F35" s="1298">
        <v>0</v>
      </c>
      <c r="G35" s="2316"/>
      <c r="H35" s="1298">
        <v>0</v>
      </c>
      <c r="I35" s="1298">
        <v>0</v>
      </c>
      <c r="J35" s="2316"/>
      <c r="K35" s="1298">
        <v>0</v>
      </c>
      <c r="L35" s="1299"/>
      <c r="M35" s="1300">
        <f t="shared" si="0"/>
        <v>0</v>
      </c>
      <c r="N35" s="5357">
        <v>10</v>
      </c>
      <c r="O35" s="1301"/>
      <c r="P35" s="1302"/>
      <c r="Q35" s="1302"/>
      <c r="R35" s="1302"/>
      <c r="S35" s="1302"/>
      <c r="T35" s="1302"/>
    </row>
    <row r="36" spans="1:20" ht="10.4" customHeight="1">
      <c r="A36" s="1295">
        <v>11</v>
      </c>
      <c r="B36" s="1286"/>
      <c r="C36" s="1296" t="s">
        <v>773</v>
      </c>
      <c r="D36" s="1297"/>
      <c r="E36" s="1298">
        <v>0</v>
      </c>
      <c r="F36" s="1298">
        <v>0</v>
      </c>
      <c r="G36" s="2316"/>
      <c r="H36" s="1298">
        <v>0</v>
      </c>
      <c r="I36" s="1298">
        <v>0</v>
      </c>
      <c r="J36" s="2316"/>
      <c r="K36" s="1298">
        <v>0</v>
      </c>
      <c r="L36" s="1299"/>
      <c r="M36" s="1300">
        <f t="shared" si="0"/>
        <v>0</v>
      </c>
      <c r="N36" s="5357">
        <v>11</v>
      </c>
      <c r="O36" s="1301"/>
      <c r="P36" s="1302"/>
      <c r="Q36" s="1302"/>
      <c r="R36" s="1302"/>
      <c r="S36" s="1302"/>
      <c r="T36" s="1302"/>
    </row>
    <row r="37" spans="1:20" ht="10.4" customHeight="1">
      <c r="A37" s="1295">
        <v>12</v>
      </c>
      <c r="B37" s="1286"/>
      <c r="C37" s="1296" t="s">
        <v>774</v>
      </c>
      <c r="D37" s="1305"/>
      <c r="E37" s="1298">
        <v>0</v>
      </c>
      <c r="F37" s="1298">
        <v>0</v>
      </c>
      <c r="G37" s="2316"/>
      <c r="H37" s="1298">
        <v>0</v>
      </c>
      <c r="I37" s="1298">
        <v>0</v>
      </c>
      <c r="J37" s="2316"/>
      <c r="K37" s="1298">
        <v>0</v>
      </c>
      <c r="L37" s="1299"/>
      <c r="M37" s="1300">
        <f t="shared" si="0"/>
        <v>0</v>
      </c>
      <c r="N37" s="5357">
        <v>12</v>
      </c>
      <c r="O37" s="1301"/>
      <c r="P37" s="1302"/>
      <c r="Q37" s="1302"/>
      <c r="R37" s="1302"/>
      <c r="S37" s="1302"/>
      <c r="T37" s="1302"/>
    </row>
    <row r="38" spans="1:20" ht="10.4" customHeight="1">
      <c r="A38" s="1295">
        <v>13</v>
      </c>
      <c r="B38" s="1286"/>
      <c r="C38" s="1296" t="s">
        <v>775</v>
      </c>
      <c r="D38" s="1297"/>
      <c r="E38" s="1298">
        <v>0</v>
      </c>
      <c r="F38" s="1298">
        <v>0</v>
      </c>
      <c r="G38" s="2316"/>
      <c r="H38" s="1298">
        <v>0</v>
      </c>
      <c r="I38" s="1298">
        <v>0</v>
      </c>
      <c r="J38" s="2316"/>
      <c r="K38" s="1298">
        <v>0</v>
      </c>
      <c r="L38" s="1299"/>
      <c r="M38" s="1300">
        <f t="shared" si="0"/>
        <v>0</v>
      </c>
      <c r="N38" s="5357">
        <v>13</v>
      </c>
    </row>
    <row r="39" spans="1:20" ht="10.4" customHeight="1">
      <c r="A39" s="1295">
        <v>14</v>
      </c>
      <c r="B39" s="1286"/>
      <c r="C39" s="1296" t="s">
        <v>776</v>
      </c>
      <c r="D39" s="1297"/>
      <c r="E39" s="1298">
        <v>0</v>
      </c>
      <c r="F39" s="1298">
        <v>0</v>
      </c>
      <c r="G39" s="2316"/>
      <c r="H39" s="1298">
        <v>0</v>
      </c>
      <c r="I39" s="1298">
        <v>0</v>
      </c>
      <c r="J39" s="2316"/>
      <c r="K39" s="1298">
        <v>0</v>
      </c>
      <c r="L39" s="1299"/>
      <c r="M39" s="1300">
        <f t="shared" si="0"/>
        <v>0</v>
      </c>
      <c r="N39" s="5357">
        <v>14</v>
      </c>
    </row>
    <row r="40" spans="1:20" ht="10.4" customHeight="1">
      <c r="A40" s="1295">
        <v>15</v>
      </c>
      <c r="B40" s="1286"/>
      <c r="C40" s="1296" t="s">
        <v>777</v>
      </c>
      <c r="D40" s="1297"/>
      <c r="E40" s="1298">
        <v>0</v>
      </c>
      <c r="F40" s="1298">
        <v>0</v>
      </c>
      <c r="G40" s="2316"/>
      <c r="H40" s="1298">
        <v>0</v>
      </c>
      <c r="I40" s="1298">
        <v>0</v>
      </c>
      <c r="J40" s="2316"/>
      <c r="K40" s="1298">
        <v>0</v>
      </c>
      <c r="L40" s="1299"/>
      <c r="M40" s="1300">
        <f t="shared" si="0"/>
        <v>0</v>
      </c>
      <c r="N40" s="5357">
        <v>15</v>
      </c>
    </row>
    <row r="41" spans="1:20" ht="10.4" customHeight="1">
      <c r="A41" s="1295">
        <v>16</v>
      </c>
      <c r="B41" s="1286"/>
      <c r="C41" s="1296" t="s">
        <v>778</v>
      </c>
      <c r="D41" s="1297"/>
      <c r="E41" s="1298">
        <v>0</v>
      </c>
      <c r="F41" s="1298">
        <v>0</v>
      </c>
      <c r="G41" s="2316"/>
      <c r="H41" s="1298">
        <v>0</v>
      </c>
      <c r="I41" s="1298">
        <v>0</v>
      </c>
      <c r="J41" s="2316"/>
      <c r="K41" s="1298">
        <v>0</v>
      </c>
      <c r="L41" s="1299"/>
      <c r="M41" s="1300">
        <f t="shared" si="0"/>
        <v>0</v>
      </c>
      <c r="N41" s="5357">
        <v>16</v>
      </c>
    </row>
    <row r="42" spans="1:20" ht="10.4" customHeight="1">
      <c r="A42" s="1295">
        <v>17</v>
      </c>
      <c r="B42" s="1286"/>
      <c r="C42" s="1296" t="s">
        <v>779</v>
      </c>
      <c r="D42" s="1297"/>
      <c r="E42" s="1298">
        <v>0</v>
      </c>
      <c r="F42" s="1298">
        <v>0</v>
      </c>
      <c r="G42" s="2316"/>
      <c r="H42" s="1298">
        <v>0</v>
      </c>
      <c r="I42" s="1298">
        <v>0</v>
      </c>
      <c r="J42" s="2316"/>
      <c r="K42" s="1298">
        <v>0</v>
      </c>
      <c r="L42" s="1299"/>
      <c r="M42" s="1300">
        <f t="shared" si="0"/>
        <v>0</v>
      </c>
      <c r="N42" s="5357">
        <v>17</v>
      </c>
    </row>
    <row r="43" spans="1:20" ht="10.4" customHeight="1">
      <c r="A43" s="1295">
        <v>18</v>
      </c>
      <c r="B43" s="1286"/>
      <c r="C43" s="1296" t="s">
        <v>1032</v>
      </c>
      <c r="D43" s="1297"/>
      <c r="E43" s="1298">
        <v>0</v>
      </c>
      <c r="F43" s="1298">
        <v>0</v>
      </c>
      <c r="G43" s="2316"/>
      <c r="H43" s="1298">
        <v>0</v>
      </c>
      <c r="I43" s="1298">
        <v>0</v>
      </c>
      <c r="J43" s="2316"/>
      <c r="K43" s="1298">
        <v>0</v>
      </c>
      <c r="L43" s="1299"/>
      <c r="M43" s="1300">
        <f t="shared" si="0"/>
        <v>0</v>
      </c>
      <c r="N43" s="5357">
        <v>18</v>
      </c>
    </row>
    <row r="44" spans="1:20" ht="10.4" customHeight="1">
      <c r="A44" s="1295">
        <v>19</v>
      </c>
      <c r="B44" s="1286"/>
      <c r="C44" s="1296" t="s">
        <v>1679</v>
      </c>
      <c r="D44" s="1297"/>
      <c r="E44" s="1298">
        <v>165</v>
      </c>
      <c r="F44" s="1298">
        <v>59</v>
      </c>
      <c r="G44" s="2316"/>
      <c r="H44" s="1298">
        <v>0</v>
      </c>
      <c r="I44" s="1298">
        <v>0</v>
      </c>
      <c r="J44" s="2316"/>
      <c r="K44" s="1298">
        <v>0</v>
      </c>
      <c r="L44" s="1299"/>
      <c r="M44" s="1300">
        <f t="shared" si="0"/>
        <v>224</v>
      </c>
      <c r="N44" s="5357">
        <v>19</v>
      </c>
    </row>
    <row r="45" spans="1:20" ht="10.4" customHeight="1">
      <c r="A45" s="1295">
        <v>20</v>
      </c>
      <c r="B45" s="1286"/>
      <c r="C45" s="1296" t="s">
        <v>782</v>
      </c>
      <c r="D45" s="1297"/>
      <c r="E45" s="1298">
        <v>0</v>
      </c>
      <c r="F45" s="1298">
        <v>0</v>
      </c>
      <c r="G45" s="2316"/>
      <c r="H45" s="1298">
        <v>0</v>
      </c>
      <c r="I45" s="1298">
        <v>0</v>
      </c>
      <c r="J45" s="2316"/>
      <c r="K45" s="1298">
        <v>0</v>
      </c>
      <c r="L45" s="1299"/>
      <c r="M45" s="1300">
        <f t="shared" si="0"/>
        <v>0</v>
      </c>
      <c r="N45" s="5357">
        <v>20</v>
      </c>
    </row>
    <row r="46" spans="1:20" ht="10.4" customHeight="1">
      <c r="A46" s="1295">
        <v>21</v>
      </c>
      <c r="B46" s="1286"/>
      <c r="C46" s="1296" t="s">
        <v>783</v>
      </c>
      <c r="D46" s="1297"/>
      <c r="E46" s="1298">
        <v>0</v>
      </c>
      <c r="F46" s="1298">
        <v>0</v>
      </c>
      <c r="G46" s="2316"/>
      <c r="H46" s="1298">
        <v>0</v>
      </c>
      <c r="I46" s="1298">
        <v>0</v>
      </c>
      <c r="J46" s="2316"/>
      <c r="K46" s="1298">
        <v>0</v>
      </c>
      <c r="L46" s="1299"/>
      <c r="M46" s="1300">
        <f t="shared" si="0"/>
        <v>0</v>
      </c>
      <c r="N46" s="5357">
        <v>21</v>
      </c>
    </row>
    <row r="47" spans="1:20" ht="10.4" customHeight="1">
      <c r="A47" s="1295">
        <v>22</v>
      </c>
      <c r="B47" s="1286"/>
      <c r="C47" s="1296" t="s">
        <v>1033</v>
      </c>
      <c r="D47" s="1297"/>
      <c r="E47" s="1298">
        <v>0</v>
      </c>
      <c r="F47" s="1298">
        <v>0</v>
      </c>
      <c r="G47" s="2316"/>
      <c r="H47" s="1298">
        <v>0</v>
      </c>
      <c r="I47" s="1298">
        <v>0</v>
      </c>
      <c r="J47" s="2316"/>
      <c r="K47" s="1298">
        <v>0</v>
      </c>
      <c r="L47" s="1299"/>
      <c r="M47" s="1300">
        <f t="shared" si="0"/>
        <v>0</v>
      </c>
      <c r="N47" s="5357">
        <v>22</v>
      </c>
    </row>
    <row r="48" spans="1:20" ht="10.4" customHeight="1">
      <c r="A48" s="1295">
        <v>23</v>
      </c>
      <c r="B48" s="1286"/>
      <c r="C48" s="1296" t="s">
        <v>784</v>
      </c>
      <c r="D48" s="1297"/>
      <c r="E48" s="1298">
        <v>0</v>
      </c>
      <c r="F48" s="1298">
        <v>0</v>
      </c>
      <c r="G48" s="2316"/>
      <c r="H48" s="1298">
        <v>0</v>
      </c>
      <c r="I48" s="1298">
        <v>0</v>
      </c>
      <c r="J48" s="2316"/>
      <c r="K48" s="1298">
        <v>0</v>
      </c>
      <c r="L48" s="1299"/>
      <c r="M48" s="1300">
        <f t="shared" si="0"/>
        <v>0</v>
      </c>
      <c r="N48" s="5357">
        <v>23</v>
      </c>
    </row>
    <row r="49" spans="1:14" ht="10.4" customHeight="1">
      <c r="A49" s="1295">
        <v>24</v>
      </c>
      <c r="B49" s="1286"/>
      <c r="C49" s="1296" t="s">
        <v>785</v>
      </c>
      <c r="D49" s="1297"/>
      <c r="E49" s="1298">
        <v>0</v>
      </c>
      <c r="F49" s="1298">
        <v>0</v>
      </c>
      <c r="G49" s="2316"/>
      <c r="H49" s="1298">
        <v>0</v>
      </c>
      <c r="I49" s="1298">
        <v>0</v>
      </c>
      <c r="J49" s="2316"/>
      <c r="K49" s="1298">
        <v>0</v>
      </c>
      <c r="L49" s="1299"/>
      <c r="M49" s="1300">
        <f t="shared" si="0"/>
        <v>0</v>
      </c>
      <c r="N49" s="5357">
        <v>24</v>
      </c>
    </row>
    <row r="50" spans="1:14" ht="10.4" customHeight="1">
      <c r="A50" s="1295">
        <v>25</v>
      </c>
      <c r="B50" s="1286"/>
      <c r="C50" s="1296" t="s">
        <v>1631</v>
      </c>
      <c r="D50" s="1297"/>
      <c r="E50" s="1298">
        <v>0</v>
      </c>
      <c r="F50" s="1298">
        <v>0</v>
      </c>
      <c r="G50" s="2316"/>
      <c r="H50" s="1298">
        <v>0</v>
      </c>
      <c r="I50" s="1298">
        <v>0</v>
      </c>
      <c r="J50" s="2316"/>
      <c r="K50" s="1298">
        <v>0</v>
      </c>
      <c r="L50" s="1299"/>
      <c r="M50" s="1300">
        <f t="shared" si="0"/>
        <v>0</v>
      </c>
      <c r="N50" s="5357">
        <v>25</v>
      </c>
    </row>
    <row r="51" spans="1:14" ht="10.4" customHeight="1">
      <c r="A51" s="1295">
        <v>26</v>
      </c>
      <c r="B51" s="1286"/>
      <c r="C51" s="1306" t="s">
        <v>787</v>
      </c>
      <c r="D51" s="1307"/>
      <c r="E51" s="1298">
        <v>0</v>
      </c>
      <c r="F51" s="1298">
        <v>0</v>
      </c>
      <c r="G51" s="2316"/>
      <c r="H51" s="1298">
        <v>0</v>
      </c>
      <c r="I51" s="1298">
        <v>0</v>
      </c>
      <c r="J51" s="2316"/>
      <c r="K51" s="1298">
        <v>0</v>
      </c>
      <c r="L51" s="1299"/>
      <c r="M51" s="1300">
        <f t="shared" si="0"/>
        <v>0</v>
      </c>
      <c r="N51" s="5357">
        <v>26</v>
      </c>
    </row>
    <row r="52" spans="1:14" ht="10.4" customHeight="1">
      <c r="A52" s="1295">
        <v>27</v>
      </c>
      <c r="B52" s="1286"/>
      <c r="C52" s="1296" t="s">
        <v>1034</v>
      </c>
      <c r="D52" s="1297"/>
      <c r="E52" s="1298">
        <v>0</v>
      </c>
      <c r="F52" s="1298">
        <v>0</v>
      </c>
      <c r="G52" s="2316"/>
      <c r="H52" s="1298">
        <v>0</v>
      </c>
      <c r="I52" s="1298">
        <v>0</v>
      </c>
      <c r="J52" s="2316"/>
      <c r="K52" s="1298">
        <v>0</v>
      </c>
      <c r="L52" s="1299"/>
      <c r="M52" s="1300">
        <f t="shared" si="0"/>
        <v>0</v>
      </c>
      <c r="N52" s="5357">
        <v>27</v>
      </c>
    </row>
    <row r="53" spans="1:14" ht="10.4" customHeight="1">
      <c r="A53" s="1295">
        <v>28</v>
      </c>
      <c r="B53" s="1286"/>
      <c r="C53" s="1296" t="s">
        <v>1632</v>
      </c>
      <c r="D53" s="1297"/>
      <c r="E53" s="1298">
        <v>0</v>
      </c>
      <c r="F53" s="1298"/>
      <c r="G53" s="2316"/>
      <c r="H53" s="1298">
        <v>0</v>
      </c>
      <c r="I53" s="1298"/>
      <c r="J53" s="2316"/>
      <c r="K53" s="1298">
        <v>0</v>
      </c>
      <c r="L53" s="1299" t="s">
        <v>1200</v>
      </c>
      <c r="M53" s="1300">
        <f t="shared" si="0"/>
        <v>0</v>
      </c>
      <c r="N53" s="5357">
        <v>28</v>
      </c>
    </row>
    <row r="54" spans="1:14" ht="10.4" customHeight="1">
      <c r="A54" s="1295">
        <v>29</v>
      </c>
      <c r="B54" s="1286"/>
      <c r="C54" s="2266" t="s">
        <v>1634</v>
      </c>
      <c r="D54" s="1297"/>
      <c r="E54" s="1308">
        <v>0</v>
      </c>
      <c r="F54" s="1298">
        <v>0</v>
      </c>
      <c r="G54" s="2316"/>
      <c r="H54" s="1298">
        <v>0</v>
      </c>
      <c r="I54" s="1298">
        <v>0</v>
      </c>
      <c r="J54" s="2316"/>
      <c r="K54" s="1298">
        <v>0</v>
      </c>
      <c r="L54" s="1299"/>
      <c r="M54" s="1300">
        <f t="shared" si="0"/>
        <v>0</v>
      </c>
      <c r="N54" s="5357">
        <v>29</v>
      </c>
    </row>
    <row r="55" spans="1:14" ht="13.5" thickBot="1">
      <c r="A55" s="1309">
        <v>30</v>
      </c>
      <c r="B55" s="1310"/>
      <c r="C55" s="1262" t="s">
        <v>601</v>
      </c>
      <c r="D55" s="1311"/>
      <c r="E55" s="1312">
        <f>SUM(E26:E54)</f>
        <v>165</v>
      </c>
      <c r="F55" s="1312">
        <f>SUM(F26:F54)</f>
        <v>59</v>
      </c>
      <c r="G55" s="2317"/>
      <c r="H55" s="1312">
        <f>SUM(H26:H54)</f>
        <v>0</v>
      </c>
      <c r="I55" s="1312">
        <f>SUM(I26:I54)</f>
        <v>0</v>
      </c>
      <c r="J55" s="2317"/>
      <c r="K55" s="1312">
        <f>SUM(K26:K54)</f>
        <v>0</v>
      </c>
      <c r="L55" s="1313"/>
      <c r="M55" s="1314">
        <f>SUM(M26:M54)</f>
        <v>224</v>
      </c>
      <c r="N55" s="5360">
        <v>30</v>
      </c>
    </row>
    <row r="56" spans="1:14" ht="10.5" customHeight="1" thickTop="1">
      <c r="A56" s="1275"/>
      <c r="B56" s="1268"/>
      <c r="C56" s="1315" t="s">
        <v>745</v>
      </c>
      <c r="D56" s="1316"/>
      <c r="E56" s="1317"/>
      <c r="F56" s="1317"/>
      <c r="G56" s="2319"/>
      <c r="H56" s="1317"/>
      <c r="I56" s="1317"/>
      <c r="J56" s="2319"/>
      <c r="K56" s="1317"/>
      <c r="L56" s="1318"/>
      <c r="M56" s="1319"/>
      <c r="N56" s="5361"/>
    </row>
    <row r="57" spans="1:14" ht="10.4" customHeight="1">
      <c r="A57" s="1295">
        <v>31</v>
      </c>
      <c r="B57" s="1286"/>
      <c r="C57" s="1296" t="s">
        <v>790</v>
      </c>
      <c r="D57" s="1297"/>
      <c r="E57" s="1298">
        <v>158</v>
      </c>
      <c r="F57" s="1298">
        <v>120</v>
      </c>
      <c r="G57" s="2316"/>
      <c r="H57" s="1298">
        <v>0</v>
      </c>
      <c r="I57" s="1298">
        <v>0</v>
      </c>
      <c r="J57" s="2316"/>
      <c r="K57" s="1298">
        <v>0</v>
      </c>
      <c r="L57" s="1299"/>
      <c r="M57" s="1300">
        <f t="shared" ref="M57:M65" si="1">E57+F57+H57-I57-K57</f>
        <v>278</v>
      </c>
      <c r="N57" s="5357">
        <v>31</v>
      </c>
    </row>
    <row r="58" spans="1:14" ht="10.4" customHeight="1">
      <c r="A58" s="1295">
        <v>32</v>
      </c>
      <c r="B58" s="1286"/>
      <c r="C58" s="1296" t="s">
        <v>1067</v>
      </c>
      <c r="D58" s="1297"/>
      <c r="E58" s="1298">
        <v>0</v>
      </c>
      <c r="F58" s="1298">
        <v>0</v>
      </c>
      <c r="G58" s="2316"/>
      <c r="H58" s="1298">
        <v>0</v>
      </c>
      <c r="I58" s="1298">
        <v>0</v>
      </c>
      <c r="J58" s="2316"/>
      <c r="K58" s="1298">
        <v>0</v>
      </c>
      <c r="L58" s="1299"/>
      <c r="M58" s="1300">
        <f t="shared" si="1"/>
        <v>0</v>
      </c>
      <c r="N58" s="5357">
        <v>32</v>
      </c>
    </row>
    <row r="59" spans="1:14" ht="10.4" customHeight="1">
      <c r="A59" s="1295">
        <v>33</v>
      </c>
      <c r="B59" s="1286"/>
      <c r="C59" s="1296" t="s">
        <v>1039</v>
      </c>
      <c r="D59" s="1297"/>
      <c r="E59" s="1298">
        <v>0</v>
      </c>
      <c r="F59" s="1298">
        <v>0</v>
      </c>
      <c r="G59" s="2316"/>
      <c r="H59" s="1298">
        <v>0</v>
      </c>
      <c r="I59" s="1298">
        <v>0</v>
      </c>
      <c r="J59" s="2316"/>
      <c r="K59" s="1298">
        <v>0</v>
      </c>
      <c r="L59" s="1299"/>
      <c r="M59" s="1300">
        <f t="shared" si="1"/>
        <v>0</v>
      </c>
      <c r="N59" s="5357">
        <v>33</v>
      </c>
    </row>
    <row r="60" spans="1:14" ht="10.4" customHeight="1">
      <c r="A60" s="1295">
        <v>34</v>
      </c>
      <c r="B60" s="1286"/>
      <c r="C60" s="1296" t="s">
        <v>791</v>
      </c>
      <c r="D60" s="1297"/>
      <c r="E60" s="1298">
        <v>0</v>
      </c>
      <c r="F60" s="1298">
        <v>0</v>
      </c>
      <c r="G60" s="2316"/>
      <c r="H60" s="1298">
        <v>0</v>
      </c>
      <c r="I60" s="1298">
        <v>0</v>
      </c>
      <c r="J60" s="2316"/>
      <c r="K60" s="1298">
        <v>0</v>
      </c>
      <c r="L60" s="1299"/>
      <c r="M60" s="1300">
        <f t="shared" si="1"/>
        <v>0</v>
      </c>
      <c r="N60" s="5357">
        <v>34</v>
      </c>
    </row>
    <row r="61" spans="1:14" ht="10.4" customHeight="1">
      <c r="A61" s="1295">
        <v>35</v>
      </c>
      <c r="B61" s="1286"/>
      <c r="C61" s="1296" t="s">
        <v>792</v>
      </c>
      <c r="D61" s="1297"/>
      <c r="E61" s="1298">
        <v>0</v>
      </c>
      <c r="F61" s="1298">
        <v>0</v>
      </c>
      <c r="G61" s="2316"/>
      <c r="H61" s="1298">
        <v>0</v>
      </c>
      <c r="I61" s="1298">
        <v>0</v>
      </c>
      <c r="J61" s="2316"/>
      <c r="K61" s="1298">
        <v>0</v>
      </c>
      <c r="L61" s="1299"/>
      <c r="M61" s="1300">
        <f t="shared" si="1"/>
        <v>0</v>
      </c>
      <c r="N61" s="5357">
        <v>35</v>
      </c>
    </row>
    <row r="62" spans="1:14" ht="10.4" customHeight="1">
      <c r="A62" s="1295">
        <v>36</v>
      </c>
      <c r="B62" s="1286"/>
      <c r="C62" s="1296" t="s">
        <v>793</v>
      </c>
      <c r="D62" s="1297"/>
      <c r="E62" s="1298">
        <v>0</v>
      </c>
      <c r="F62" s="1298">
        <v>0</v>
      </c>
      <c r="G62" s="2316"/>
      <c r="H62" s="1298">
        <v>0</v>
      </c>
      <c r="I62" s="1298">
        <v>0</v>
      </c>
      <c r="J62" s="2316"/>
      <c r="K62" s="1298">
        <v>0</v>
      </c>
      <c r="L62" s="1299"/>
      <c r="M62" s="1300">
        <f t="shared" si="1"/>
        <v>0</v>
      </c>
      <c r="N62" s="5357">
        <v>36</v>
      </c>
    </row>
    <row r="63" spans="1:14" ht="10.4" customHeight="1">
      <c r="A63" s="1295">
        <v>37</v>
      </c>
      <c r="B63" s="1286"/>
      <c r="C63" s="1296" t="s">
        <v>794</v>
      </c>
      <c r="D63" s="1297"/>
      <c r="E63" s="1298">
        <v>0</v>
      </c>
      <c r="F63" s="1298">
        <v>0</v>
      </c>
      <c r="G63" s="2316"/>
      <c r="H63" s="1298">
        <v>0</v>
      </c>
      <c r="I63" s="1298">
        <v>0</v>
      </c>
      <c r="J63" s="2316"/>
      <c r="K63" s="1298">
        <v>0</v>
      </c>
      <c r="L63" s="1299"/>
      <c r="M63" s="1300">
        <f t="shared" si="1"/>
        <v>0</v>
      </c>
      <c r="N63" s="5357">
        <v>37</v>
      </c>
    </row>
    <row r="64" spans="1:14" ht="10.4" customHeight="1">
      <c r="A64" s="2267">
        <v>38</v>
      </c>
      <c r="B64" s="2268"/>
      <c r="C64" s="2269" t="s">
        <v>1635</v>
      </c>
      <c r="D64" s="2270"/>
      <c r="E64" s="2271">
        <v>4638</v>
      </c>
      <c r="F64" s="2271">
        <v>2940</v>
      </c>
      <c r="G64" s="2318"/>
      <c r="H64" s="2271">
        <v>0</v>
      </c>
      <c r="I64" s="2271">
        <v>0</v>
      </c>
      <c r="J64" s="2318"/>
      <c r="K64" s="2271">
        <v>0</v>
      </c>
      <c r="L64" s="2272"/>
      <c r="M64" s="2273">
        <f t="shared" si="1"/>
        <v>7578</v>
      </c>
      <c r="N64" s="5362">
        <v>38</v>
      </c>
    </row>
    <row r="65" spans="1:14" ht="10.4" customHeight="1">
      <c r="A65" s="1295">
        <v>39</v>
      </c>
      <c r="B65" s="1286"/>
      <c r="C65" s="1296" t="s">
        <v>1636</v>
      </c>
      <c r="D65" s="1297"/>
      <c r="E65" s="1308">
        <v>0</v>
      </c>
      <c r="F65" s="1298">
        <v>0</v>
      </c>
      <c r="G65" s="2316"/>
      <c r="H65" s="1298">
        <v>0</v>
      </c>
      <c r="I65" s="1298">
        <v>0</v>
      </c>
      <c r="J65" s="2316"/>
      <c r="K65" s="1298">
        <v>0</v>
      </c>
      <c r="L65" s="1299"/>
      <c r="M65" s="1300">
        <f t="shared" si="1"/>
        <v>0</v>
      </c>
      <c r="N65" s="5357">
        <v>39</v>
      </c>
    </row>
    <row r="66" spans="1:14" ht="13.5" thickBot="1">
      <c r="A66" s="1309">
        <v>40</v>
      </c>
      <c r="B66" s="1310"/>
      <c r="C66" s="1262" t="s">
        <v>746</v>
      </c>
      <c r="D66" s="1311"/>
      <c r="E66" s="1312">
        <f>SUM(E57:E65)</f>
        <v>4796</v>
      </c>
      <c r="F66" s="1312">
        <f>SUM(F57:F65)</f>
        <v>3060</v>
      </c>
      <c r="G66" s="2317"/>
      <c r="H66" s="1312">
        <f>SUM(H57:H65)</f>
        <v>0</v>
      </c>
      <c r="I66" s="1312">
        <f>SUM(I57:I65)</f>
        <v>0</v>
      </c>
      <c r="J66" s="2317"/>
      <c r="K66" s="1312">
        <f>SUM(K57:K65)</f>
        <v>0</v>
      </c>
      <c r="L66" s="1320"/>
      <c r="M66" s="1314">
        <f>SUM(M57:M65)</f>
        <v>7856</v>
      </c>
      <c r="N66" s="5360">
        <v>40</v>
      </c>
    </row>
    <row r="67" spans="1:14" ht="14" thickTop="1" thickBot="1">
      <c r="A67" s="1321">
        <v>41</v>
      </c>
      <c r="B67" s="1268"/>
      <c r="C67" s="1322" t="s">
        <v>747</v>
      </c>
      <c r="D67" s="1323"/>
      <c r="E67" s="1324">
        <f>E66+E55</f>
        <v>4961</v>
      </c>
      <c r="F67" s="2320">
        <f>F66+F55</f>
        <v>3119</v>
      </c>
      <c r="G67" s="2321"/>
      <c r="H67" s="2320">
        <f>H66+H55</f>
        <v>0</v>
      </c>
      <c r="I67" s="2320">
        <f>I66+I55</f>
        <v>0</v>
      </c>
      <c r="J67" s="2321"/>
      <c r="K67" s="2320">
        <f>K66+K55</f>
        <v>0</v>
      </c>
      <c r="L67" s="1325"/>
      <c r="M67" s="5363">
        <f>M66+M55</f>
        <v>8080</v>
      </c>
      <c r="N67" s="5361">
        <v>41</v>
      </c>
    </row>
    <row r="68" spans="1:14">
      <c r="A68" s="1326"/>
      <c r="B68" s="1327"/>
      <c r="C68" s="1255"/>
      <c r="D68" s="1255"/>
      <c r="E68" s="1255"/>
      <c r="F68" s="1254"/>
      <c r="G68" s="1252"/>
      <c r="H68" s="1252"/>
      <c r="I68" s="1252"/>
      <c r="J68" s="1252"/>
      <c r="K68" s="1252"/>
      <c r="L68" s="1269"/>
      <c r="M68" s="1269"/>
      <c r="N68" s="1328"/>
    </row>
    <row r="69" spans="1:14" ht="12.65" customHeight="1">
      <c r="A69" s="1301"/>
      <c r="B69" s="2264"/>
      <c r="C69" s="2265"/>
      <c r="D69" s="1241"/>
      <c r="E69" s="1241"/>
      <c r="F69" s="1241"/>
      <c r="G69" s="1329"/>
      <c r="H69" s="1329"/>
      <c r="I69" s="1329"/>
      <c r="J69" s="1329"/>
      <c r="K69" s="1329"/>
      <c r="L69" s="1269"/>
      <c r="M69" s="1269"/>
      <c r="N69" s="1270"/>
    </row>
    <row r="70" spans="1:14" ht="12.65" customHeight="1">
      <c r="A70" s="1301"/>
      <c r="B70" s="2264"/>
      <c r="C70" s="2265"/>
      <c r="D70" s="1241"/>
      <c r="E70" s="1241"/>
      <c r="F70" s="1241"/>
      <c r="G70" s="1329"/>
      <c r="H70" s="1329"/>
      <c r="I70" s="1329"/>
      <c r="J70" s="1329"/>
      <c r="K70" s="1329"/>
      <c r="L70" s="1269"/>
      <c r="M70" s="1269"/>
      <c r="N70" s="1270"/>
    </row>
    <row r="71" spans="1:14" ht="12.65" customHeight="1">
      <c r="A71" s="1301"/>
      <c r="B71" s="2264"/>
      <c r="C71" s="2265"/>
      <c r="D71" s="1241"/>
      <c r="E71" s="1241"/>
      <c r="F71" s="1241"/>
      <c r="G71" s="1329"/>
      <c r="H71" s="1329"/>
      <c r="I71" s="1329"/>
      <c r="J71" s="1329"/>
      <c r="K71" s="1329"/>
      <c r="L71" s="1269"/>
      <c r="M71" s="1269"/>
      <c r="N71" s="1270"/>
    </row>
    <row r="72" spans="1:14">
      <c r="A72" s="1301"/>
      <c r="B72" s="1330"/>
      <c r="C72" s="1240"/>
      <c r="D72" s="1240"/>
      <c r="E72" s="1240"/>
      <c r="F72" s="1241"/>
      <c r="G72" s="1241"/>
      <c r="H72" s="1241"/>
      <c r="I72" s="1241"/>
      <c r="J72" s="1241"/>
      <c r="K72" s="1241"/>
      <c r="L72" s="1269"/>
      <c r="M72" s="1240"/>
      <c r="N72" s="1243"/>
    </row>
    <row r="73" spans="1:14" ht="3" customHeight="1">
      <c r="A73" s="1331"/>
      <c r="B73" s="1332"/>
      <c r="C73" s="1332"/>
      <c r="D73" s="1332"/>
      <c r="E73" s="1332"/>
      <c r="F73" s="1333"/>
      <c r="G73" s="1333"/>
      <c r="H73" s="1333"/>
      <c r="I73" s="1333"/>
      <c r="J73" s="1333"/>
      <c r="K73" s="1333"/>
      <c r="L73" s="1332"/>
      <c r="M73" s="1332"/>
      <c r="N73" s="1334"/>
    </row>
    <row r="74" spans="1:14" ht="11.15" customHeight="1">
      <c r="A74" s="1335" t="s">
        <v>3795</v>
      </c>
      <c r="B74" s="1240"/>
      <c r="C74" s="1240"/>
      <c r="D74" s="1269"/>
      <c r="E74" s="1240"/>
      <c r="F74" s="1241"/>
      <c r="G74" s="1329"/>
      <c r="H74" s="1241"/>
      <c r="I74" s="1241"/>
      <c r="J74" s="1241"/>
      <c r="K74" s="1241"/>
      <c r="L74" s="1269"/>
      <c r="M74" s="1240"/>
      <c r="N74" s="5364"/>
    </row>
    <row r="75" spans="1:14" ht="15.5">
      <c r="A75" s="1336"/>
      <c r="B75" s="1336"/>
      <c r="C75" s="235"/>
      <c r="E75" s="1336"/>
      <c r="F75" s="1337"/>
      <c r="H75" s="1337"/>
      <c r="I75" s="1337"/>
      <c r="J75" s="1337"/>
      <c r="K75" s="1337"/>
      <c r="M75" s="1336"/>
      <c r="N75" s="1336"/>
    </row>
    <row r="76" spans="1:14">
      <c r="K76" s="1339"/>
    </row>
    <row r="77" spans="1:14">
      <c r="M77" s="1340"/>
    </row>
    <row r="79" spans="1:14">
      <c r="M79" s="1340"/>
    </row>
  </sheetData>
  <printOptions horizontalCentered="1"/>
  <pageMargins left="0.25" right="0.25" top="0.4" bottom="0.1" header="0" footer="0"/>
  <pageSetup scale="94" orientation="portrait" horizontalDpi="4294967292" verticalDpi="4294967292" r:id="rId1"/>
  <headerFooter alignWithMargins="0">
    <oddFooter xml:space="preserve">&amp;C </oddFooter>
  </headerFooter>
</worksheet>
</file>

<file path=xl/worksheets/sheet110.xml><?xml version="1.0" encoding="utf-8"?>
<worksheet xmlns="http://schemas.openxmlformats.org/spreadsheetml/2006/main" xmlns:r="http://schemas.openxmlformats.org/officeDocument/2006/relationships">
  <sheetPr>
    <tabColor rgb="FF92D050"/>
    <pageSetUpPr fitToPage="1"/>
  </sheetPr>
  <dimension ref="A1:H87"/>
  <sheetViews>
    <sheetView showGridLines="0" zoomScaleNormal="100" workbookViewId="0">
      <selection activeCell="B25" activeCellId="1" sqref="A1 B25"/>
    </sheetView>
  </sheetViews>
  <sheetFormatPr defaultColWidth="10.1796875" defaultRowHeight="10.5"/>
  <cols>
    <col min="1" max="1" width="4.6328125" style="1852" customWidth="1"/>
    <col min="2" max="2" width="5.453125" style="1852" customWidth="1"/>
    <col min="3" max="3" width="37.90625" style="1852" customWidth="1"/>
    <col min="4" max="4" width="10.1796875" style="1852" customWidth="1"/>
    <col min="5" max="5" width="9.26953125" style="1852" customWidth="1"/>
    <col min="6" max="6" width="11" style="1852" customWidth="1"/>
    <col min="7" max="7" width="9.26953125" style="1852" customWidth="1"/>
    <col min="8" max="8" width="4.6328125" style="1852" customWidth="1"/>
    <col min="9" max="256" width="10.1796875" style="1852"/>
    <col min="257" max="257" width="4.6328125" style="1852" customWidth="1"/>
    <col min="258" max="258" width="5.453125" style="1852" customWidth="1"/>
    <col min="259" max="259" width="37.90625" style="1852" customWidth="1"/>
    <col min="260" max="260" width="10.1796875" style="1852" customWidth="1"/>
    <col min="261" max="261" width="9.26953125" style="1852" customWidth="1"/>
    <col min="262" max="262" width="11" style="1852" customWidth="1"/>
    <col min="263" max="263" width="9.26953125" style="1852" customWidth="1"/>
    <col min="264" max="264" width="4.6328125" style="1852" customWidth="1"/>
    <col min="265" max="512" width="10.1796875" style="1852"/>
    <col min="513" max="513" width="4.6328125" style="1852" customWidth="1"/>
    <col min="514" max="514" width="5.453125" style="1852" customWidth="1"/>
    <col min="515" max="515" width="37.90625" style="1852" customWidth="1"/>
    <col min="516" max="516" width="10.1796875" style="1852" customWidth="1"/>
    <col min="517" max="517" width="9.26953125" style="1852" customWidth="1"/>
    <col min="518" max="518" width="11" style="1852" customWidth="1"/>
    <col min="519" max="519" width="9.26953125" style="1852" customWidth="1"/>
    <col min="520" max="520" width="4.6328125" style="1852" customWidth="1"/>
    <col min="521" max="768" width="10.1796875" style="1852"/>
    <col min="769" max="769" width="4.6328125" style="1852" customWidth="1"/>
    <col min="770" max="770" width="5.453125" style="1852" customWidth="1"/>
    <col min="771" max="771" width="37.90625" style="1852" customWidth="1"/>
    <col min="772" max="772" width="10.1796875" style="1852" customWidth="1"/>
    <col min="773" max="773" width="9.26953125" style="1852" customWidth="1"/>
    <col min="774" max="774" width="11" style="1852" customWidth="1"/>
    <col min="775" max="775" width="9.26953125" style="1852" customWidth="1"/>
    <col min="776" max="776" width="4.6328125" style="1852" customWidth="1"/>
    <col min="777" max="1024" width="10.1796875" style="1852"/>
    <col min="1025" max="1025" width="4.6328125" style="1852" customWidth="1"/>
    <col min="1026" max="1026" width="5.453125" style="1852" customWidth="1"/>
    <col min="1027" max="1027" width="37.90625" style="1852" customWidth="1"/>
    <col min="1028" max="1028" width="10.1796875" style="1852" customWidth="1"/>
    <col min="1029" max="1029" width="9.26953125" style="1852" customWidth="1"/>
    <col min="1030" max="1030" width="11" style="1852" customWidth="1"/>
    <col min="1031" max="1031" width="9.26953125" style="1852" customWidth="1"/>
    <col min="1032" max="1032" width="4.6328125" style="1852" customWidth="1"/>
    <col min="1033" max="1280" width="10.1796875" style="1852"/>
    <col min="1281" max="1281" width="4.6328125" style="1852" customWidth="1"/>
    <col min="1282" max="1282" width="5.453125" style="1852" customWidth="1"/>
    <col min="1283" max="1283" width="37.90625" style="1852" customWidth="1"/>
    <col min="1284" max="1284" width="10.1796875" style="1852" customWidth="1"/>
    <col min="1285" max="1285" width="9.26953125" style="1852" customWidth="1"/>
    <col min="1286" max="1286" width="11" style="1852" customWidth="1"/>
    <col min="1287" max="1287" width="9.26953125" style="1852" customWidth="1"/>
    <col min="1288" max="1288" width="4.6328125" style="1852" customWidth="1"/>
    <col min="1289" max="1536" width="10.1796875" style="1852"/>
    <col min="1537" max="1537" width="4.6328125" style="1852" customWidth="1"/>
    <col min="1538" max="1538" width="5.453125" style="1852" customWidth="1"/>
    <col min="1539" max="1539" width="37.90625" style="1852" customWidth="1"/>
    <col min="1540" max="1540" width="10.1796875" style="1852" customWidth="1"/>
    <col min="1541" max="1541" width="9.26953125" style="1852" customWidth="1"/>
    <col min="1542" max="1542" width="11" style="1852" customWidth="1"/>
    <col min="1543" max="1543" width="9.26953125" style="1852" customWidth="1"/>
    <col min="1544" max="1544" width="4.6328125" style="1852" customWidth="1"/>
    <col min="1545" max="1792" width="10.1796875" style="1852"/>
    <col min="1793" max="1793" width="4.6328125" style="1852" customWidth="1"/>
    <col min="1794" max="1794" width="5.453125" style="1852" customWidth="1"/>
    <col min="1795" max="1795" width="37.90625" style="1852" customWidth="1"/>
    <col min="1796" max="1796" width="10.1796875" style="1852" customWidth="1"/>
    <col min="1797" max="1797" width="9.26953125" style="1852" customWidth="1"/>
    <col min="1798" max="1798" width="11" style="1852" customWidth="1"/>
    <col min="1799" max="1799" width="9.26953125" style="1852" customWidth="1"/>
    <col min="1800" max="1800" width="4.6328125" style="1852" customWidth="1"/>
    <col min="1801" max="2048" width="10.1796875" style="1852"/>
    <col min="2049" max="2049" width="4.6328125" style="1852" customWidth="1"/>
    <col min="2050" max="2050" width="5.453125" style="1852" customWidth="1"/>
    <col min="2051" max="2051" width="37.90625" style="1852" customWidth="1"/>
    <col min="2052" max="2052" width="10.1796875" style="1852" customWidth="1"/>
    <col min="2053" max="2053" width="9.26953125" style="1852" customWidth="1"/>
    <col min="2054" max="2054" width="11" style="1852" customWidth="1"/>
    <col min="2055" max="2055" width="9.26953125" style="1852" customWidth="1"/>
    <col min="2056" max="2056" width="4.6328125" style="1852" customWidth="1"/>
    <col min="2057" max="2304" width="10.1796875" style="1852"/>
    <col min="2305" max="2305" width="4.6328125" style="1852" customWidth="1"/>
    <col min="2306" max="2306" width="5.453125" style="1852" customWidth="1"/>
    <col min="2307" max="2307" width="37.90625" style="1852" customWidth="1"/>
    <col min="2308" max="2308" width="10.1796875" style="1852" customWidth="1"/>
    <col min="2309" max="2309" width="9.26953125" style="1852" customWidth="1"/>
    <col min="2310" max="2310" width="11" style="1852" customWidth="1"/>
    <col min="2311" max="2311" width="9.26953125" style="1852" customWidth="1"/>
    <col min="2312" max="2312" width="4.6328125" style="1852" customWidth="1"/>
    <col min="2313" max="2560" width="10.1796875" style="1852"/>
    <col min="2561" max="2561" width="4.6328125" style="1852" customWidth="1"/>
    <col min="2562" max="2562" width="5.453125" style="1852" customWidth="1"/>
    <col min="2563" max="2563" width="37.90625" style="1852" customWidth="1"/>
    <col min="2564" max="2564" width="10.1796875" style="1852" customWidth="1"/>
    <col min="2565" max="2565" width="9.26953125" style="1852" customWidth="1"/>
    <col min="2566" max="2566" width="11" style="1852" customWidth="1"/>
    <col min="2567" max="2567" width="9.26953125" style="1852" customWidth="1"/>
    <col min="2568" max="2568" width="4.6328125" style="1852" customWidth="1"/>
    <col min="2569" max="2816" width="10.1796875" style="1852"/>
    <col min="2817" max="2817" width="4.6328125" style="1852" customWidth="1"/>
    <col min="2818" max="2818" width="5.453125" style="1852" customWidth="1"/>
    <col min="2819" max="2819" width="37.90625" style="1852" customWidth="1"/>
    <col min="2820" max="2820" width="10.1796875" style="1852" customWidth="1"/>
    <col min="2821" max="2821" width="9.26953125" style="1852" customWidth="1"/>
    <col min="2822" max="2822" width="11" style="1852" customWidth="1"/>
    <col min="2823" max="2823" width="9.26953125" style="1852" customWidth="1"/>
    <col min="2824" max="2824" width="4.6328125" style="1852" customWidth="1"/>
    <col min="2825" max="3072" width="10.1796875" style="1852"/>
    <col min="3073" max="3073" width="4.6328125" style="1852" customWidth="1"/>
    <col min="3074" max="3074" width="5.453125" style="1852" customWidth="1"/>
    <col min="3075" max="3075" width="37.90625" style="1852" customWidth="1"/>
    <col min="3076" max="3076" width="10.1796875" style="1852" customWidth="1"/>
    <col min="3077" max="3077" width="9.26953125" style="1852" customWidth="1"/>
    <col min="3078" max="3078" width="11" style="1852" customWidth="1"/>
    <col min="3079" max="3079" width="9.26953125" style="1852" customWidth="1"/>
    <col min="3080" max="3080" width="4.6328125" style="1852" customWidth="1"/>
    <col min="3081" max="3328" width="10.1796875" style="1852"/>
    <col min="3329" max="3329" width="4.6328125" style="1852" customWidth="1"/>
    <col min="3330" max="3330" width="5.453125" style="1852" customWidth="1"/>
    <col min="3331" max="3331" width="37.90625" style="1852" customWidth="1"/>
    <col min="3332" max="3332" width="10.1796875" style="1852" customWidth="1"/>
    <col min="3333" max="3333" width="9.26953125" style="1852" customWidth="1"/>
    <col min="3334" max="3334" width="11" style="1852" customWidth="1"/>
    <col min="3335" max="3335" width="9.26953125" style="1852" customWidth="1"/>
    <col min="3336" max="3336" width="4.6328125" style="1852" customWidth="1"/>
    <col min="3337" max="3584" width="10.1796875" style="1852"/>
    <col min="3585" max="3585" width="4.6328125" style="1852" customWidth="1"/>
    <col min="3586" max="3586" width="5.453125" style="1852" customWidth="1"/>
    <col min="3587" max="3587" width="37.90625" style="1852" customWidth="1"/>
    <col min="3588" max="3588" width="10.1796875" style="1852" customWidth="1"/>
    <col min="3589" max="3589" width="9.26953125" style="1852" customWidth="1"/>
    <col min="3590" max="3590" width="11" style="1852" customWidth="1"/>
    <col min="3591" max="3591" width="9.26953125" style="1852" customWidth="1"/>
    <col min="3592" max="3592" width="4.6328125" style="1852" customWidth="1"/>
    <col min="3593" max="3840" width="10.1796875" style="1852"/>
    <col min="3841" max="3841" width="4.6328125" style="1852" customWidth="1"/>
    <col min="3842" max="3842" width="5.453125" style="1852" customWidth="1"/>
    <col min="3843" max="3843" width="37.90625" style="1852" customWidth="1"/>
    <col min="3844" max="3844" width="10.1796875" style="1852" customWidth="1"/>
    <col min="3845" max="3845" width="9.26953125" style="1852" customWidth="1"/>
    <col min="3846" max="3846" width="11" style="1852" customWidth="1"/>
    <col min="3847" max="3847" width="9.26953125" style="1852" customWidth="1"/>
    <col min="3848" max="3848" width="4.6328125" style="1852" customWidth="1"/>
    <col min="3849" max="4096" width="10.1796875" style="1852"/>
    <col min="4097" max="4097" width="4.6328125" style="1852" customWidth="1"/>
    <col min="4098" max="4098" width="5.453125" style="1852" customWidth="1"/>
    <col min="4099" max="4099" width="37.90625" style="1852" customWidth="1"/>
    <col min="4100" max="4100" width="10.1796875" style="1852" customWidth="1"/>
    <col min="4101" max="4101" width="9.26953125" style="1852" customWidth="1"/>
    <col min="4102" max="4102" width="11" style="1852" customWidth="1"/>
    <col min="4103" max="4103" width="9.26953125" style="1852" customWidth="1"/>
    <col min="4104" max="4104" width="4.6328125" style="1852" customWidth="1"/>
    <col min="4105" max="4352" width="10.1796875" style="1852"/>
    <col min="4353" max="4353" width="4.6328125" style="1852" customWidth="1"/>
    <col min="4354" max="4354" width="5.453125" style="1852" customWidth="1"/>
    <col min="4355" max="4355" width="37.90625" style="1852" customWidth="1"/>
    <col min="4356" max="4356" width="10.1796875" style="1852" customWidth="1"/>
    <col min="4357" max="4357" width="9.26953125" style="1852" customWidth="1"/>
    <col min="4358" max="4358" width="11" style="1852" customWidth="1"/>
    <col min="4359" max="4359" width="9.26953125" style="1852" customWidth="1"/>
    <col min="4360" max="4360" width="4.6328125" style="1852" customWidth="1"/>
    <col min="4361" max="4608" width="10.1796875" style="1852"/>
    <col min="4609" max="4609" width="4.6328125" style="1852" customWidth="1"/>
    <col min="4610" max="4610" width="5.453125" style="1852" customWidth="1"/>
    <col min="4611" max="4611" width="37.90625" style="1852" customWidth="1"/>
    <col min="4612" max="4612" width="10.1796875" style="1852" customWidth="1"/>
    <col min="4613" max="4613" width="9.26953125" style="1852" customWidth="1"/>
    <col min="4614" max="4614" width="11" style="1852" customWidth="1"/>
    <col min="4615" max="4615" width="9.26953125" style="1852" customWidth="1"/>
    <col min="4616" max="4616" width="4.6328125" style="1852" customWidth="1"/>
    <col min="4617" max="4864" width="10.1796875" style="1852"/>
    <col min="4865" max="4865" width="4.6328125" style="1852" customWidth="1"/>
    <col min="4866" max="4866" width="5.453125" style="1852" customWidth="1"/>
    <col min="4867" max="4867" width="37.90625" style="1852" customWidth="1"/>
    <col min="4868" max="4868" width="10.1796875" style="1852" customWidth="1"/>
    <col min="4869" max="4869" width="9.26953125" style="1852" customWidth="1"/>
    <col min="4870" max="4870" width="11" style="1852" customWidth="1"/>
    <col min="4871" max="4871" width="9.26953125" style="1852" customWidth="1"/>
    <col min="4872" max="4872" width="4.6328125" style="1852" customWidth="1"/>
    <col min="4873" max="5120" width="10.1796875" style="1852"/>
    <col min="5121" max="5121" width="4.6328125" style="1852" customWidth="1"/>
    <col min="5122" max="5122" width="5.453125" style="1852" customWidth="1"/>
    <col min="5123" max="5123" width="37.90625" style="1852" customWidth="1"/>
    <col min="5124" max="5124" width="10.1796875" style="1852" customWidth="1"/>
    <col min="5125" max="5125" width="9.26953125" style="1852" customWidth="1"/>
    <col min="5126" max="5126" width="11" style="1852" customWidth="1"/>
    <col min="5127" max="5127" width="9.26953125" style="1852" customWidth="1"/>
    <col min="5128" max="5128" width="4.6328125" style="1852" customWidth="1"/>
    <col min="5129" max="5376" width="10.1796875" style="1852"/>
    <col min="5377" max="5377" width="4.6328125" style="1852" customWidth="1"/>
    <col min="5378" max="5378" width="5.453125" style="1852" customWidth="1"/>
    <col min="5379" max="5379" width="37.90625" style="1852" customWidth="1"/>
    <col min="5380" max="5380" width="10.1796875" style="1852" customWidth="1"/>
    <col min="5381" max="5381" width="9.26953125" style="1852" customWidth="1"/>
    <col min="5382" max="5382" width="11" style="1852" customWidth="1"/>
    <col min="5383" max="5383" width="9.26953125" style="1852" customWidth="1"/>
    <col min="5384" max="5384" width="4.6328125" style="1852" customWidth="1"/>
    <col min="5385" max="5632" width="10.1796875" style="1852"/>
    <col min="5633" max="5633" width="4.6328125" style="1852" customWidth="1"/>
    <col min="5634" max="5634" width="5.453125" style="1852" customWidth="1"/>
    <col min="5635" max="5635" width="37.90625" style="1852" customWidth="1"/>
    <col min="5636" max="5636" width="10.1796875" style="1852" customWidth="1"/>
    <col min="5637" max="5637" width="9.26953125" style="1852" customWidth="1"/>
    <col min="5638" max="5638" width="11" style="1852" customWidth="1"/>
    <col min="5639" max="5639" width="9.26953125" style="1852" customWidth="1"/>
    <col min="5640" max="5640" width="4.6328125" style="1852" customWidth="1"/>
    <col min="5641" max="5888" width="10.1796875" style="1852"/>
    <col min="5889" max="5889" width="4.6328125" style="1852" customWidth="1"/>
    <col min="5890" max="5890" width="5.453125" style="1852" customWidth="1"/>
    <col min="5891" max="5891" width="37.90625" style="1852" customWidth="1"/>
    <col min="5892" max="5892" width="10.1796875" style="1852" customWidth="1"/>
    <col min="5893" max="5893" width="9.26953125" style="1852" customWidth="1"/>
    <col min="5894" max="5894" width="11" style="1852" customWidth="1"/>
    <col min="5895" max="5895" width="9.26953125" style="1852" customWidth="1"/>
    <col min="5896" max="5896" width="4.6328125" style="1852" customWidth="1"/>
    <col min="5897" max="6144" width="10.1796875" style="1852"/>
    <col min="6145" max="6145" width="4.6328125" style="1852" customWidth="1"/>
    <col min="6146" max="6146" width="5.453125" style="1852" customWidth="1"/>
    <col min="6147" max="6147" width="37.90625" style="1852" customWidth="1"/>
    <col min="6148" max="6148" width="10.1796875" style="1852" customWidth="1"/>
    <col min="6149" max="6149" width="9.26953125" style="1852" customWidth="1"/>
    <col min="6150" max="6150" width="11" style="1852" customWidth="1"/>
    <col min="6151" max="6151" width="9.26953125" style="1852" customWidth="1"/>
    <col min="6152" max="6152" width="4.6328125" style="1852" customWidth="1"/>
    <col min="6153" max="6400" width="10.1796875" style="1852"/>
    <col min="6401" max="6401" width="4.6328125" style="1852" customWidth="1"/>
    <col min="6402" max="6402" width="5.453125" style="1852" customWidth="1"/>
    <col min="6403" max="6403" width="37.90625" style="1852" customWidth="1"/>
    <col min="6404" max="6404" width="10.1796875" style="1852" customWidth="1"/>
    <col min="6405" max="6405" width="9.26953125" style="1852" customWidth="1"/>
    <col min="6406" max="6406" width="11" style="1852" customWidth="1"/>
    <col min="6407" max="6407" width="9.26953125" style="1852" customWidth="1"/>
    <col min="6408" max="6408" width="4.6328125" style="1852" customWidth="1"/>
    <col min="6409" max="6656" width="10.1796875" style="1852"/>
    <col min="6657" max="6657" width="4.6328125" style="1852" customWidth="1"/>
    <col min="6658" max="6658" width="5.453125" style="1852" customWidth="1"/>
    <col min="6659" max="6659" width="37.90625" style="1852" customWidth="1"/>
    <col min="6660" max="6660" width="10.1796875" style="1852" customWidth="1"/>
    <col min="6661" max="6661" width="9.26953125" style="1852" customWidth="1"/>
    <col min="6662" max="6662" width="11" style="1852" customWidth="1"/>
    <col min="6663" max="6663" width="9.26953125" style="1852" customWidth="1"/>
    <col min="6664" max="6664" width="4.6328125" style="1852" customWidth="1"/>
    <col min="6665" max="6912" width="10.1796875" style="1852"/>
    <col min="6913" max="6913" width="4.6328125" style="1852" customWidth="1"/>
    <col min="6914" max="6914" width="5.453125" style="1852" customWidth="1"/>
    <col min="6915" max="6915" width="37.90625" style="1852" customWidth="1"/>
    <col min="6916" max="6916" width="10.1796875" style="1852" customWidth="1"/>
    <col min="6917" max="6917" width="9.26953125" style="1852" customWidth="1"/>
    <col min="6918" max="6918" width="11" style="1852" customWidth="1"/>
    <col min="6919" max="6919" width="9.26953125" style="1852" customWidth="1"/>
    <col min="6920" max="6920" width="4.6328125" style="1852" customWidth="1"/>
    <col min="6921" max="7168" width="10.1796875" style="1852"/>
    <col min="7169" max="7169" width="4.6328125" style="1852" customWidth="1"/>
    <col min="7170" max="7170" width="5.453125" style="1852" customWidth="1"/>
    <col min="7171" max="7171" width="37.90625" style="1852" customWidth="1"/>
    <col min="7172" max="7172" width="10.1796875" style="1852" customWidth="1"/>
    <col min="7173" max="7173" width="9.26953125" style="1852" customWidth="1"/>
    <col min="7174" max="7174" width="11" style="1852" customWidth="1"/>
    <col min="7175" max="7175" width="9.26953125" style="1852" customWidth="1"/>
    <col min="7176" max="7176" width="4.6328125" style="1852" customWidth="1"/>
    <col min="7177" max="7424" width="10.1796875" style="1852"/>
    <col min="7425" max="7425" width="4.6328125" style="1852" customWidth="1"/>
    <col min="7426" max="7426" width="5.453125" style="1852" customWidth="1"/>
    <col min="7427" max="7427" width="37.90625" style="1852" customWidth="1"/>
    <col min="7428" max="7428" width="10.1796875" style="1852" customWidth="1"/>
    <col min="7429" max="7429" width="9.26953125" style="1852" customWidth="1"/>
    <col min="7430" max="7430" width="11" style="1852" customWidth="1"/>
    <col min="7431" max="7431" width="9.26953125" style="1852" customWidth="1"/>
    <col min="7432" max="7432" width="4.6328125" style="1852" customWidth="1"/>
    <col min="7433" max="7680" width="10.1796875" style="1852"/>
    <col min="7681" max="7681" width="4.6328125" style="1852" customWidth="1"/>
    <col min="7682" max="7682" width="5.453125" style="1852" customWidth="1"/>
    <col min="7683" max="7683" width="37.90625" style="1852" customWidth="1"/>
    <col min="7684" max="7684" width="10.1796875" style="1852" customWidth="1"/>
    <col min="7685" max="7685" width="9.26953125" style="1852" customWidth="1"/>
    <col min="7686" max="7686" width="11" style="1852" customWidth="1"/>
    <col min="7687" max="7687" width="9.26953125" style="1852" customWidth="1"/>
    <col min="7688" max="7688" width="4.6328125" style="1852" customWidth="1"/>
    <col min="7689" max="7936" width="10.1796875" style="1852"/>
    <col min="7937" max="7937" width="4.6328125" style="1852" customWidth="1"/>
    <col min="7938" max="7938" width="5.453125" style="1852" customWidth="1"/>
    <col min="7939" max="7939" width="37.90625" style="1852" customWidth="1"/>
    <col min="7940" max="7940" width="10.1796875" style="1852" customWidth="1"/>
    <col min="7941" max="7941" width="9.26953125" style="1852" customWidth="1"/>
    <col min="7942" max="7942" width="11" style="1852" customWidth="1"/>
    <col min="7943" max="7943" width="9.26953125" style="1852" customWidth="1"/>
    <col min="7944" max="7944" width="4.6328125" style="1852" customWidth="1"/>
    <col min="7945" max="8192" width="10.1796875" style="1852"/>
    <col min="8193" max="8193" width="4.6328125" style="1852" customWidth="1"/>
    <col min="8194" max="8194" width="5.453125" style="1852" customWidth="1"/>
    <col min="8195" max="8195" width="37.90625" style="1852" customWidth="1"/>
    <col min="8196" max="8196" width="10.1796875" style="1852" customWidth="1"/>
    <col min="8197" max="8197" width="9.26953125" style="1852" customWidth="1"/>
    <col min="8198" max="8198" width="11" style="1852" customWidth="1"/>
    <col min="8199" max="8199" width="9.26953125" style="1852" customWidth="1"/>
    <col min="8200" max="8200" width="4.6328125" style="1852" customWidth="1"/>
    <col min="8201" max="8448" width="10.1796875" style="1852"/>
    <col min="8449" max="8449" width="4.6328125" style="1852" customWidth="1"/>
    <col min="8450" max="8450" width="5.453125" style="1852" customWidth="1"/>
    <col min="8451" max="8451" width="37.90625" style="1852" customWidth="1"/>
    <col min="8452" max="8452" width="10.1796875" style="1852" customWidth="1"/>
    <col min="8453" max="8453" width="9.26953125" style="1852" customWidth="1"/>
    <col min="8454" max="8454" width="11" style="1852" customWidth="1"/>
    <col min="8455" max="8455" width="9.26953125" style="1852" customWidth="1"/>
    <col min="8456" max="8456" width="4.6328125" style="1852" customWidth="1"/>
    <col min="8457" max="8704" width="10.1796875" style="1852"/>
    <col min="8705" max="8705" width="4.6328125" style="1852" customWidth="1"/>
    <col min="8706" max="8706" width="5.453125" style="1852" customWidth="1"/>
    <col min="8707" max="8707" width="37.90625" style="1852" customWidth="1"/>
    <col min="8708" max="8708" width="10.1796875" style="1852" customWidth="1"/>
    <col min="8709" max="8709" width="9.26953125" style="1852" customWidth="1"/>
    <col min="8710" max="8710" width="11" style="1852" customWidth="1"/>
    <col min="8711" max="8711" width="9.26953125" style="1852" customWidth="1"/>
    <col min="8712" max="8712" width="4.6328125" style="1852" customWidth="1"/>
    <col min="8713" max="8960" width="10.1796875" style="1852"/>
    <col min="8961" max="8961" width="4.6328125" style="1852" customWidth="1"/>
    <col min="8962" max="8962" width="5.453125" style="1852" customWidth="1"/>
    <col min="8963" max="8963" width="37.90625" style="1852" customWidth="1"/>
    <col min="8964" max="8964" width="10.1796875" style="1852" customWidth="1"/>
    <col min="8965" max="8965" width="9.26953125" style="1852" customWidth="1"/>
    <col min="8966" max="8966" width="11" style="1852" customWidth="1"/>
    <col min="8967" max="8967" width="9.26953125" style="1852" customWidth="1"/>
    <col min="8968" max="8968" width="4.6328125" style="1852" customWidth="1"/>
    <col min="8969" max="9216" width="10.1796875" style="1852"/>
    <col min="9217" max="9217" width="4.6328125" style="1852" customWidth="1"/>
    <col min="9218" max="9218" width="5.453125" style="1852" customWidth="1"/>
    <col min="9219" max="9219" width="37.90625" style="1852" customWidth="1"/>
    <col min="9220" max="9220" width="10.1796875" style="1852" customWidth="1"/>
    <col min="9221" max="9221" width="9.26953125" style="1852" customWidth="1"/>
    <col min="9222" max="9222" width="11" style="1852" customWidth="1"/>
    <col min="9223" max="9223" width="9.26953125" style="1852" customWidth="1"/>
    <col min="9224" max="9224" width="4.6328125" style="1852" customWidth="1"/>
    <col min="9225" max="9472" width="10.1796875" style="1852"/>
    <col min="9473" max="9473" width="4.6328125" style="1852" customWidth="1"/>
    <col min="9474" max="9474" width="5.453125" style="1852" customWidth="1"/>
    <col min="9475" max="9475" width="37.90625" style="1852" customWidth="1"/>
    <col min="9476" max="9476" width="10.1796875" style="1852" customWidth="1"/>
    <col min="9477" max="9477" width="9.26953125" style="1852" customWidth="1"/>
    <col min="9478" max="9478" width="11" style="1852" customWidth="1"/>
    <col min="9479" max="9479" width="9.26953125" style="1852" customWidth="1"/>
    <col min="9480" max="9480" width="4.6328125" style="1852" customWidth="1"/>
    <col min="9481" max="9728" width="10.1796875" style="1852"/>
    <col min="9729" max="9729" width="4.6328125" style="1852" customWidth="1"/>
    <col min="9730" max="9730" width="5.453125" style="1852" customWidth="1"/>
    <col min="9731" max="9731" width="37.90625" style="1852" customWidth="1"/>
    <col min="9732" max="9732" width="10.1796875" style="1852" customWidth="1"/>
    <col min="9733" max="9733" width="9.26953125" style="1852" customWidth="1"/>
    <col min="9734" max="9734" width="11" style="1852" customWidth="1"/>
    <col min="9735" max="9735" width="9.26953125" style="1852" customWidth="1"/>
    <col min="9736" max="9736" width="4.6328125" style="1852" customWidth="1"/>
    <col min="9737" max="9984" width="10.1796875" style="1852"/>
    <col min="9985" max="9985" width="4.6328125" style="1852" customWidth="1"/>
    <col min="9986" max="9986" width="5.453125" style="1852" customWidth="1"/>
    <col min="9987" max="9987" width="37.90625" style="1852" customWidth="1"/>
    <col min="9988" max="9988" width="10.1796875" style="1852" customWidth="1"/>
    <col min="9989" max="9989" width="9.26953125" style="1852" customWidth="1"/>
    <col min="9990" max="9990" width="11" style="1852" customWidth="1"/>
    <col min="9991" max="9991" width="9.26953125" style="1852" customWidth="1"/>
    <col min="9992" max="9992" width="4.6328125" style="1852" customWidth="1"/>
    <col min="9993" max="10240" width="10.1796875" style="1852"/>
    <col min="10241" max="10241" width="4.6328125" style="1852" customWidth="1"/>
    <col min="10242" max="10242" width="5.453125" style="1852" customWidth="1"/>
    <col min="10243" max="10243" width="37.90625" style="1852" customWidth="1"/>
    <col min="10244" max="10244" width="10.1796875" style="1852" customWidth="1"/>
    <col min="10245" max="10245" width="9.26953125" style="1852" customWidth="1"/>
    <col min="10246" max="10246" width="11" style="1852" customWidth="1"/>
    <col min="10247" max="10247" width="9.26953125" style="1852" customWidth="1"/>
    <col min="10248" max="10248" width="4.6328125" style="1852" customWidth="1"/>
    <col min="10249" max="10496" width="10.1796875" style="1852"/>
    <col min="10497" max="10497" width="4.6328125" style="1852" customWidth="1"/>
    <col min="10498" max="10498" width="5.453125" style="1852" customWidth="1"/>
    <col min="10499" max="10499" width="37.90625" style="1852" customWidth="1"/>
    <col min="10500" max="10500" width="10.1796875" style="1852" customWidth="1"/>
    <col min="10501" max="10501" width="9.26953125" style="1852" customWidth="1"/>
    <col min="10502" max="10502" width="11" style="1852" customWidth="1"/>
    <col min="10503" max="10503" width="9.26953125" style="1852" customWidth="1"/>
    <col min="10504" max="10504" width="4.6328125" style="1852" customWidth="1"/>
    <col min="10505" max="10752" width="10.1796875" style="1852"/>
    <col min="10753" max="10753" width="4.6328125" style="1852" customWidth="1"/>
    <col min="10754" max="10754" width="5.453125" style="1852" customWidth="1"/>
    <col min="10755" max="10755" width="37.90625" style="1852" customWidth="1"/>
    <col min="10756" max="10756" width="10.1796875" style="1852" customWidth="1"/>
    <col min="10757" max="10757" width="9.26953125" style="1852" customWidth="1"/>
    <col min="10758" max="10758" width="11" style="1852" customWidth="1"/>
    <col min="10759" max="10759" width="9.26953125" style="1852" customWidth="1"/>
    <col min="10760" max="10760" width="4.6328125" style="1852" customWidth="1"/>
    <col min="10761" max="11008" width="10.1796875" style="1852"/>
    <col min="11009" max="11009" width="4.6328125" style="1852" customWidth="1"/>
    <col min="11010" max="11010" width="5.453125" style="1852" customWidth="1"/>
    <col min="11011" max="11011" width="37.90625" style="1852" customWidth="1"/>
    <col min="11012" max="11012" width="10.1796875" style="1852" customWidth="1"/>
    <col min="11013" max="11013" width="9.26953125" style="1852" customWidth="1"/>
    <col min="11014" max="11014" width="11" style="1852" customWidth="1"/>
    <col min="11015" max="11015" width="9.26953125" style="1852" customWidth="1"/>
    <col min="11016" max="11016" width="4.6328125" style="1852" customWidth="1"/>
    <col min="11017" max="11264" width="10.1796875" style="1852"/>
    <col min="11265" max="11265" width="4.6328125" style="1852" customWidth="1"/>
    <col min="11266" max="11266" width="5.453125" style="1852" customWidth="1"/>
    <col min="11267" max="11267" width="37.90625" style="1852" customWidth="1"/>
    <col min="11268" max="11268" width="10.1796875" style="1852" customWidth="1"/>
    <col min="11269" max="11269" width="9.26953125" style="1852" customWidth="1"/>
    <col min="11270" max="11270" width="11" style="1852" customWidth="1"/>
    <col min="11271" max="11271" width="9.26953125" style="1852" customWidth="1"/>
    <col min="11272" max="11272" width="4.6328125" style="1852" customWidth="1"/>
    <col min="11273" max="11520" width="10.1796875" style="1852"/>
    <col min="11521" max="11521" width="4.6328125" style="1852" customWidth="1"/>
    <col min="11522" max="11522" width="5.453125" style="1852" customWidth="1"/>
    <col min="11523" max="11523" width="37.90625" style="1852" customWidth="1"/>
    <col min="11524" max="11524" width="10.1796875" style="1852" customWidth="1"/>
    <col min="11525" max="11525" width="9.26953125" style="1852" customWidth="1"/>
    <col min="11526" max="11526" width="11" style="1852" customWidth="1"/>
    <col min="11527" max="11527" width="9.26953125" style="1852" customWidth="1"/>
    <col min="11528" max="11528" width="4.6328125" style="1852" customWidth="1"/>
    <col min="11529" max="11776" width="10.1796875" style="1852"/>
    <col min="11777" max="11777" width="4.6328125" style="1852" customWidth="1"/>
    <col min="11778" max="11778" width="5.453125" style="1852" customWidth="1"/>
    <col min="11779" max="11779" width="37.90625" style="1852" customWidth="1"/>
    <col min="11780" max="11780" width="10.1796875" style="1852" customWidth="1"/>
    <col min="11781" max="11781" width="9.26953125" style="1852" customWidth="1"/>
    <col min="11782" max="11782" width="11" style="1852" customWidth="1"/>
    <col min="11783" max="11783" width="9.26953125" style="1852" customWidth="1"/>
    <col min="11784" max="11784" width="4.6328125" style="1852" customWidth="1"/>
    <col min="11785" max="12032" width="10.1796875" style="1852"/>
    <col min="12033" max="12033" width="4.6328125" style="1852" customWidth="1"/>
    <col min="12034" max="12034" width="5.453125" style="1852" customWidth="1"/>
    <col min="12035" max="12035" width="37.90625" style="1852" customWidth="1"/>
    <col min="12036" max="12036" width="10.1796875" style="1852" customWidth="1"/>
    <col min="12037" max="12037" width="9.26953125" style="1852" customWidth="1"/>
    <col min="12038" max="12038" width="11" style="1852" customWidth="1"/>
    <col min="12039" max="12039" width="9.26953125" style="1852" customWidth="1"/>
    <col min="12040" max="12040" width="4.6328125" style="1852" customWidth="1"/>
    <col min="12041" max="12288" width="10.1796875" style="1852"/>
    <col min="12289" max="12289" width="4.6328125" style="1852" customWidth="1"/>
    <col min="12290" max="12290" width="5.453125" style="1852" customWidth="1"/>
    <col min="12291" max="12291" width="37.90625" style="1852" customWidth="1"/>
    <col min="12292" max="12292" width="10.1796875" style="1852" customWidth="1"/>
    <col min="12293" max="12293" width="9.26953125" style="1852" customWidth="1"/>
    <col min="12294" max="12294" width="11" style="1852" customWidth="1"/>
    <col min="12295" max="12295" width="9.26953125" style="1852" customWidth="1"/>
    <col min="12296" max="12296" width="4.6328125" style="1852" customWidth="1"/>
    <col min="12297" max="12544" width="10.1796875" style="1852"/>
    <col min="12545" max="12545" width="4.6328125" style="1852" customWidth="1"/>
    <col min="12546" max="12546" width="5.453125" style="1852" customWidth="1"/>
    <col min="12547" max="12547" width="37.90625" style="1852" customWidth="1"/>
    <col min="12548" max="12548" width="10.1796875" style="1852" customWidth="1"/>
    <col min="12549" max="12549" width="9.26953125" style="1852" customWidth="1"/>
    <col min="12550" max="12550" width="11" style="1852" customWidth="1"/>
    <col min="12551" max="12551" width="9.26953125" style="1852" customWidth="1"/>
    <col min="12552" max="12552" width="4.6328125" style="1852" customWidth="1"/>
    <col min="12553" max="12800" width="10.1796875" style="1852"/>
    <col min="12801" max="12801" width="4.6328125" style="1852" customWidth="1"/>
    <col min="12802" max="12802" width="5.453125" style="1852" customWidth="1"/>
    <col min="12803" max="12803" width="37.90625" style="1852" customWidth="1"/>
    <col min="12804" max="12804" width="10.1796875" style="1852" customWidth="1"/>
    <col min="12805" max="12805" width="9.26953125" style="1852" customWidth="1"/>
    <col min="12806" max="12806" width="11" style="1852" customWidth="1"/>
    <col min="12807" max="12807" width="9.26953125" style="1852" customWidth="1"/>
    <col min="12808" max="12808" width="4.6328125" style="1852" customWidth="1"/>
    <col min="12809" max="13056" width="10.1796875" style="1852"/>
    <col min="13057" max="13057" width="4.6328125" style="1852" customWidth="1"/>
    <col min="13058" max="13058" width="5.453125" style="1852" customWidth="1"/>
    <col min="13059" max="13059" width="37.90625" style="1852" customWidth="1"/>
    <col min="13060" max="13060" width="10.1796875" style="1852" customWidth="1"/>
    <col min="13061" max="13061" width="9.26953125" style="1852" customWidth="1"/>
    <col min="13062" max="13062" width="11" style="1852" customWidth="1"/>
    <col min="13063" max="13063" width="9.26953125" style="1852" customWidth="1"/>
    <col min="13064" max="13064" width="4.6328125" style="1852" customWidth="1"/>
    <col min="13065" max="13312" width="10.1796875" style="1852"/>
    <col min="13313" max="13313" width="4.6328125" style="1852" customWidth="1"/>
    <col min="13314" max="13314" width="5.453125" style="1852" customWidth="1"/>
    <col min="13315" max="13315" width="37.90625" style="1852" customWidth="1"/>
    <col min="13316" max="13316" width="10.1796875" style="1852" customWidth="1"/>
    <col min="13317" max="13317" width="9.26953125" style="1852" customWidth="1"/>
    <col min="13318" max="13318" width="11" style="1852" customWidth="1"/>
    <col min="13319" max="13319" width="9.26953125" style="1852" customWidth="1"/>
    <col min="13320" max="13320" width="4.6328125" style="1852" customWidth="1"/>
    <col min="13321" max="13568" width="10.1796875" style="1852"/>
    <col min="13569" max="13569" width="4.6328125" style="1852" customWidth="1"/>
    <col min="13570" max="13570" width="5.453125" style="1852" customWidth="1"/>
    <col min="13571" max="13571" width="37.90625" style="1852" customWidth="1"/>
    <col min="13572" max="13572" width="10.1796875" style="1852" customWidth="1"/>
    <col min="13573" max="13573" width="9.26953125" style="1852" customWidth="1"/>
    <col min="13574" max="13574" width="11" style="1852" customWidth="1"/>
    <col min="13575" max="13575" width="9.26953125" style="1852" customWidth="1"/>
    <col min="13576" max="13576" width="4.6328125" style="1852" customWidth="1"/>
    <col min="13577" max="13824" width="10.1796875" style="1852"/>
    <col min="13825" max="13825" width="4.6328125" style="1852" customWidth="1"/>
    <col min="13826" max="13826" width="5.453125" style="1852" customWidth="1"/>
    <col min="13827" max="13827" width="37.90625" style="1852" customWidth="1"/>
    <col min="13828" max="13828" width="10.1796875" style="1852" customWidth="1"/>
    <col min="13829" max="13829" width="9.26953125" style="1852" customWidth="1"/>
    <col min="13830" max="13830" width="11" style="1852" customWidth="1"/>
    <col min="13831" max="13831" width="9.26953125" style="1852" customWidth="1"/>
    <col min="13832" max="13832" width="4.6328125" style="1852" customWidth="1"/>
    <col min="13833" max="14080" width="10.1796875" style="1852"/>
    <col min="14081" max="14081" width="4.6328125" style="1852" customWidth="1"/>
    <col min="14082" max="14082" width="5.453125" style="1852" customWidth="1"/>
    <col min="14083" max="14083" width="37.90625" style="1852" customWidth="1"/>
    <col min="14084" max="14084" width="10.1796875" style="1852" customWidth="1"/>
    <col min="14085" max="14085" width="9.26953125" style="1852" customWidth="1"/>
    <col min="14086" max="14086" width="11" style="1852" customWidth="1"/>
    <col min="14087" max="14087" width="9.26953125" style="1852" customWidth="1"/>
    <col min="14088" max="14088" width="4.6328125" style="1852" customWidth="1"/>
    <col min="14089" max="14336" width="10.1796875" style="1852"/>
    <col min="14337" max="14337" width="4.6328125" style="1852" customWidth="1"/>
    <col min="14338" max="14338" width="5.453125" style="1852" customWidth="1"/>
    <col min="14339" max="14339" width="37.90625" style="1852" customWidth="1"/>
    <col min="14340" max="14340" width="10.1796875" style="1852" customWidth="1"/>
    <col min="14341" max="14341" width="9.26953125" style="1852" customWidth="1"/>
    <col min="14342" max="14342" width="11" style="1852" customWidth="1"/>
    <col min="14343" max="14343" width="9.26953125" style="1852" customWidth="1"/>
    <col min="14344" max="14344" width="4.6328125" style="1852" customWidth="1"/>
    <col min="14345" max="14592" width="10.1796875" style="1852"/>
    <col min="14593" max="14593" width="4.6328125" style="1852" customWidth="1"/>
    <col min="14594" max="14594" width="5.453125" style="1852" customWidth="1"/>
    <col min="14595" max="14595" width="37.90625" style="1852" customWidth="1"/>
    <col min="14596" max="14596" width="10.1796875" style="1852" customWidth="1"/>
    <col min="14597" max="14597" width="9.26953125" style="1852" customWidth="1"/>
    <col min="14598" max="14598" width="11" style="1852" customWidth="1"/>
    <col min="14599" max="14599" width="9.26953125" style="1852" customWidth="1"/>
    <col min="14600" max="14600" width="4.6328125" style="1852" customWidth="1"/>
    <col min="14601" max="14848" width="10.1796875" style="1852"/>
    <col min="14849" max="14849" width="4.6328125" style="1852" customWidth="1"/>
    <col min="14850" max="14850" width="5.453125" style="1852" customWidth="1"/>
    <col min="14851" max="14851" width="37.90625" style="1852" customWidth="1"/>
    <col min="14852" max="14852" width="10.1796875" style="1852" customWidth="1"/>
    <col min="14853" max="14853" width="9.26953125" style="1852" customWidth="1"/>
    <col min="14854" max="14854" width="11" style="1852" customWidth="1"/>
    <col min="14855" max="14855" width="9.26953125" style="1852" customWidth="1"/>
    <col min="14856" max="14856" width="4.6328125" style="1852" customWidth="1"/>
    <col min="14857" max="15104" width="10.1796875" style="1852"/>
    <col min="15105" max="15105" width="4.6328125" style="1852" customWidth="1"/>
    <col min="15106" max="15106" width="5.453125" style="1852" customWidth="1"/>
    <col min="15107" max="15107" width="37.90625" style="1852" customWidth="1"/>
    <col min="15108" max="15108" width="10.1796875" style="1852" customWidth="1"/>
    <col min="15109" max="15109" width="9.26953125" style="1852" customWidth="1"/>
    <col min="15110" max="15110" width="11" style="1852" customWidth="1"/>
    <col min="15111" max="15111" width="9.26953125" style="1852" customWidth="1"/>
    <col min="15112" max="15112" width="4.6328125" style="1852" customWidth="1"/>
    <col min="15113" max="15360" width="10.1796875" style="1852"/>
    <col min="15361" max="15361" width="4.6328125" style="1852" customWidth="1"/>
    <col min="15362" max="15362" width="5.453125" style="1852" customWidth="1"/>
    <col min="15363" max="15363" width="37.90625" style="1852" customWidth="1"/>
    <col min="15364" max="15364" width="10.1796875" style="1852" customWidth="1"/>
    <col min="15365" max="15365" width="9.26953125" style="1852" customWidth="1"/>
    <col min="15366" max="15366" width="11" style="1852" customWidth="1"/>
    <col min="15367" max="15367" width="9.26953125" style="1852" customWidth="1"/>
    <col min="15368" max="15368" width="4.6328125" style="1852" customWidth="1"/>
    <col min="15369" max="15616" width="10.1796875" style="1852"/>
    <col min="15617" max="15617" width="4.6328125" style="1852" customWidth="1"/>
    <col min="15618" max="15618" width="5.453125" style="1852" customWidth="1"/>
    <col min="15619" max="15619" width="37.90625" style="1852" customWidth="1"/>
    <col min="15620" max="15620" width="10.1796875" style="1852" customWidth="1"/>
    <col min="15621" max="15621" width="9.26953125" style="1852" customWidth="1"/>
    <col min="15622" max="15622" width="11" style="1852" customWidth="1"/>
    <col min="15623" max="15623" width="9.26953125" style="1852" customWidth="1"/>
    <col min="15624" max="15624" width="4.6328125" style="1852" customWidth="1"/>
    <col min="15625" max="15872" width="10.1796875" style="1852"/>
    <col min="15873" max="15873" width="4.6328125" style="1852" customWidth="1"/>
    <col min="15874" max="15874" width="5.453125" style="1852" customWidth="1"/>
    <col min="15875" max="15875" width="37.90625" style="1852" customWidth="1"/>
    <col min="15876" max="15876" width="10.1796875" style="1852" customWidth="1"/>
    <col min="15877" max="15877" width="9.26953125" style="1852" customWidth="1"/>
    <col min="15878" max="15878" width="11" style="1852" customWidth="1"/>
    <col min="15879" max="15879" width="9.26953125" style="1852" customWidth="1"/>
    <col min="15880" max="15880" width="4.6328125" style="1852" customWidth="1"/>
    <col min="15881" max="16128" width="10.1796875" style="1852"/>
    <col min="16129" max="16129" width="4.6328125" style="1852" customWidth="1"/>
    <col min="16130" max="16130" width="5.453125" style="1852" customWidth="1"/>
    <col min="16131" max="16131" width="37.90625" style="1852" customWidth="1"/>
    <col min="16132" max="16132" width="10.1796875" style="1852" customWidth="1"/>
    <col min="16133" max="16133" width="9.26953125" style="1852" customWidth="1"/>
    <col min="16134" max="16134" width="11" style="1852" customWidth="1"/>
    <col min="16135" max="16135" width="9.26953125" style="1852" customWidth="1"/>
    <col min="16136" max="16136" width="4.6328125" style="1852" customWidth="1"/>
    <col min="16137" max="16384" width="10.1796875" style="1852"/>
  </cols>
  <sheetData>
    <row r="1" spans="1:8" s="1848" customFormat="1" ht="13.5" customHeight="1" thickBot="1">
      <c r="A1" s="1844" t="s">
        <v>1938</v>
      </c>
      <c r="B1" s="1845"/>
      <c r="C1" s="1845"/>
      <c r="D1" s="1846"/>
      <c r="E1" s="1846"/>
      <c r="F1" s="1846"/>
      <c r="G1" s="1846"/>
      <c r="H1" s="1847" t="s">
        <v>3790</v>
      </c>
    </row>
    <row r="2" spans="1:8" ht="15.75" customHeight="1">
      <c r="A2" s="1849" t="s">
        <v>3799</v>
      </c>
      <c r="B2" s="1850"/>
      <c r="C2" s="1850"/>
      <c r="D2" s="1850"/>
      <c r="E2" s="1850"/>
      <c r="F2" s="1850"/>
      <c r="G2" s="1850"/>
      <c r="H2" s="1851"/>
    </row>
    <row r="3" spans="1:8" ht="14.25" customHeight="1">
      <c r="A3" s="1853" t="s">
        <v>808</v>
      </c>
      <c r="B3" s="1854"/>
      <c r="C3" s="1854"/>
      <c r="D3" s="1854"/>
      <c r="E3" s="1854"/>
      <c r="F3" s="1854"/>
      <c r="G3" s="1854"/>
      <c r="H3" s="1855"/>
    </row>
    <row r="4" spans="1:8" ht="11.25" customHeight="1">
      <c r="A4" s="1853"/>
      <c r="B4" s="1854"/>
      <c r="C4" s="1854"/>
      <c r="D4" s="1854"/>
      <c r="E4" s="1854"/>
      <c r="F4" s="1854"/>
      <c r="G4" s="1854"/>
      <c r="H4" s="1855"/>
    </row>
    <row r="5" spans="1:8" ht="11.25" customHeight="1">
      <c r="A5" s="1856" t="s">
        <v>867</v>
      </c>
      <c r="B5" s="1857"/>
      <c r="C5" s="1857"/>
      <c r="D5" s="1857"/>
      <c r="E5" s="1857"/>
      <c r="F5" s="1857"/>
      <c r="G5" s="1857"/>
      <c r="H5" s="1858"/>
    </row>
    <row r="6" spans="1:8" ht="11.25" customHeight="1">
      <c r="A6" s="1856" t="s">
        <v>868</v>
      </c>
      <c r="B6" s="1857"/>
      <c r="C6" s="1857"/>
      <c r="D6" s="1857"/>
      <c r="E6" s="1857"/>
      <c r="F6" s="1857"/>
      <c r="G6" s="1857"/>
      <c r="H6" s="1858"/>
    </row>
    <row r="7" spans="1:8" ht="5.15" customHeight="1">
      <c r="A7" s="1856"/>
      <c r="B7" s="1857"/>
      <c r="C7" s="1857"/>
      <c r="D7" s="1857"/>
      <c r="E7" s="1857"/>
      <c r="F7" s="1857"/>
      <c r="G7" s="1857"/>
      <c r="H7" s="1858"/>
    </row>
    <row r="8" spans="1:8" ht="11.25" customHeight="1">
      <c r="A8" s="1856" t="s">
        <v>1674</v>
      </c>
      <c r="B8" s="1857"/>
      <c r="C8" s="1857"/>
      <c r="D8" s="1857"/>
      <c r="E8" s="1857"/>
      <c r="F8" s="1857"/>
      <c r="G8" s="1857"/>
      <c r="H8" s="1858"/>
    </row>
    <row r="9" spans="1:8" ht="11.25" customHeight="1">
      <c r="A9" s="1856" t="s">
        <v>879</v>
      </c>
      <c r="B9" s="1857"/>
      <c r="C9" s="1857"/>
      <c r="D9" s="1857"/>
      <c r="E9" s="1857"/>
      <c r="F9" s="1857"/>
      <c r="G9" s="1857"/>
      <c r="H9" s="1858"/>
    </row>
    <row r="10" spans="1:8" ht="11.25" customHeight="1">
      <c r="A10" s="1856" t="s">
        <v>880</v>
      </c>
      <c r="B10" s="1857"/>
      <c r="C10" s="1857"/>
      <c r="D10" s="1857"/>
      <c r="E10" s="1857"/>
      <c r="F10" s="1857"/>
      <c r="G10" s="1857"/>
      <c r="H10" s="1858"/>
    </row>
    <row r="11" spans="1:8" ht="5.15" customHeight="1">
      <c r="A11" s="1856"/>
      <c r="B11" s="1857"/>
      <c r="C11" s="1857"/>
      <c r="D11" s="1857"/>
      <c r="E11" s="1857"/>
      <c r="F11" s="1857"/>
      <c r="G11" s="1857"/>
      <c r="H11" s="1858"/>
    </row>
    <row r="12" spans="1:8" ht="11.25" customHeight="1">
      <c r="A12" s="1856" t="s">
        <v>1675</v>
      </c>
      <c r="B12" s="1857"/>
      <c r="C12" s="1857"/>
      <c r="D12" s="1857"/>
      <c r="E12" s="1857"/>
      <c r="F12" s="1857"/>
      <c r="G12" s="1857"/>
      <c r="H12" s="1858"/>
    </row>
    <row r="13" spans="1:8" ht="11.25" customHeight="1">
      <c r="A13" s="1856" t="s">
        <v>1676</v>
      </c>
      <c r="B13" s="1857"/>
      <c r="C13" s="1857"/>
      <c r="D13" s="1857"/>
      <c r="E13" s="1857"/>
      <c r="F13" s="1857"/>
      <c r="G13" s="1857"/>
      <c r="H13" s="1858"/>
    </row>
    <row r="14" spans="1:8" ht="11.25" customHeight="1">
      <c r="A14" s="1856" t="s">
        <v>881</v>
      </c>
      <c r="B14" s="1857"/>
      <c r="C14" s="1857"/>
      <c r="D14" s="1857"/>
      <c r="E14" s="1857"/>
      <c r="F14" s="1857"/>
      <c r="G14" s="1857"/>
      <c r="H14" s="1858"/>
    </row>
    <row r="15" spans="1:8" ht="5.15" customHeight="1">
      <c r="A15" s="1856"/>
      <c r="B15" s="1857"/>
      <c r="C15" s="1857"/>
      <c r="D15" s="1857"/>
      <c r="E15" s="1857"/>
      <c r="F15" s="1857"/>
      <c r="G15" s="1857"/>
      <c r="H15" s="1858"/>
    </row>
    <row r="16" spans="1:8" ht="11.25" customHeight="1">
      <c r="A16" s="1856" t="s">
        <v>1677</v>
      </c>
      <c r="B16" s="1857"/>
      <c r="C16" s="1857"/>
      <c r="D16" s="1857"/>
      <c r="E16" s="1857"/>
      <c r="F16" s="1857"/>
      <c r="G16" s="1857"/>
      <c r="H16" s="1858"/>
    </row>
    <row r="17" spans="1:8" ht="11.25" customHeight="1">
      <c r="A17" s="1856" t="s">
        <v>1678</v>
      </c>
      <c r="B17" s="1857"/>
      <c r="C17" s="1857"/>
      <c r="D17" s="1857"/>
      <c r="E17" s="1857"/>
      <c r="F17" s="1857"/>
      <c r="G17" s="1857"/>
      <c r="H17" s="1858"/>
    </row>
    <row r="18" spans="1:8" ht="11.25" customHeight="1">
      <c r="A18" s="1856" t="s">
        <v>882</v>
      </c>
      <c r="B18" s="1857"/>
      <c r="C18" s="1857"/>
      <c r="D18" s="1857"/>
      <c r="E18" s="1857"/>
      <c r="F18" s="1857"/>
      <c r="G18" s="1857"/>
      <c r="H18" s="1858"/>
    </row>
    <row r="19" spans="1:8" ht="11.25" customHeight="1">
      <c r="A19" s="1856" t="s">
        <v>883</v>
      </c>
      <c r="B19" s="1857"/>
      <c r="C19" s="1857"/>
      <c r="D19" s="1857"/>
      <c r="E19" s="1857"/>
      <c r="F19" s="1857"/>
      <c r="G19" s="1857"/>
      <c r="H19" s="1858"/>
    </row>
    <row r="20" spans="1:8" ht="11.25" customHeight="1">
      <c r="A20" s="1859"/>
      <c r="B20" s="1860"/>
      <c r="C20" s="1860"/>
      <c r="D20" s="1860"/>
      <c r="E20" s="1860"/>
      <c r="F20" s="1860"/>
      <c r="G20" s="1860"/>
      <c r="H20" s="1861"/>
    </row>
    <row r="21" spans="1:8" ht="11.25" customHeight="1">
      <c r="A21" s="1862" t="s">
        <v>704</v>
      </c>
      <c r="B21" s="1863" t="s">
        <v>637</v>
      </c>
      <c r="C21" s="1864" t="s">
        <v>509</v>
      </c>
      <c r="D21" s="1863" t="s">
        <v>884</v>
      </c>
      <c r="E21" s="1865" t="s">
        <v>885</v>
      </c>
      <c r="F21" s="1863" t="s">
        <v>886</v>
      </c>
      <c r="G21" s="1866" t="s">
        <v>887</v>
      </c>
      <c r="H21" s="1867" t="s">
        <v>704</v>
      </c>
    </row>
    <row r="22" spans="1:8" ht="11.25" customHeight="1">
      <c r="A22" s="1862" t="s">
        <v>750</v>
      </c>
      <c r="B22" s="1863" t="s">
        <v>92</v>
      </c>
      <c r="C22" s="1868"/>
      <c r="D22" s="1869"/>
      <c r="E22" s="1865" t="s">
        <v>888</v>
      </c>
      <c r="F22" s="1863" t="s">
        <v>889</v>
      </c>
      <c r="G22" s="1866" t="s">
        <v>890</v>
      </c>
      <c r="H22" s="1867" t="s">
        <v>750</v>
      </c>
    </row>
    <row r="23" spans="1:8" ht="11.25" customHeight="1" thickBot="1">
      <c r="A23" s="1870"/>
      <c r="B23" s="1871"/>
      <c r="C23" s="1872" t="s">
        <v>756</v>
      </c>
      <c r="D23" s="1873" t="s">
        <v>757</v>
      </c>
      <c r="E23" s="1874" t="s">
        <v>640</v>
      </c>
      <c r="F23" s="1873" t="s">
        <v>641</v>
      </c>
      <c r="G23" s="1875" t="s">
        <v>642</v>
      </c>
      <c r="H23" s="1876" t="s">
        <v>1200</v>
      </c>
    </row>
    <row r="24" spans="1:8" ht="11.5" customHeight="1">
      <c r="A24" s="1870">
        <v>1</v>
      </c>
      <c r="B24" s="1871"/>
      <c r="C24" s="1877" t="s">
        <v>726</v>
      </c>
      <c r="D24" s="2377">
        <f>'PTC 330-P100'!G10:G10</f>
        <v>0</v>
      </c>
      <c r="E24" s="2378">
        <v>0</v>
      </c>
      <c r="F24" s="2379">
        <v>0</v>
      </c>
      <c r="G24" s="2380">
        <v>0</v>
      </c>
      <c r="H24" s="1876">
        <v>1</v>
      </c>
    </row>
    <row r="25" spans="1:8" ht="11.5" customHeight="1">
      <c r="A25" s="1870">
        <f t="shared" ref="A25:A52" si="0">A24+1</f>
        <v>2</v>
      </c>
      <c r="B25" s="1871"/>
      <c r="C25" s="1877" t="s">
        <v>727</v>
      </c>
      <c r="D25" s="2377">
        <f>'PTC 330-P100'!G11:G11</f>
        <v>0</v>
      </c>
      <c r="E25" s="2378">
        <v>0</v>
      </c>
      <c r="F25" s="2379">
        <v>0</v>
      </c>
      <c r="G25" s="2380">
        <v>0</v>
      </c>
      <c r="H25" s="1876">
        <f t="shared" ref="H25:H52" si="1">H24+1</f>
        <v>2</v>
      </c>
    </row>
    <row r="26" spans="1:8" ht="11.5" customHeight="1">
      <c r="A26" s="1870">
        <f t="shared" si="0"/>
        <v>3</v>
      </c>
      <c r="B26" s="1871"/>
      <c r="C26" s="1877" t="s">
        <v>728</v>
      </c>
      <c r="D26" s="2377">
        <f>'PTC 330-P100'!G12:G12</f>
        <v>0</v>
      </c>
      <c r="E26" s="2378">
        <v>0</v>
      </c>
      <c r="F26" s="2379">
        <v>0</v>
      </c>
      <c r="G26" s="2380">
        <v>0</v>
      </c>
      <c r="H26" s="1876">
        <f t="shared" si="1"/>
        <v>3</v>
      </c>
    </row>
    <row r="27" spans="1:8" ht="11.5" customHeight="1">
      <c r="A27" s="1870">
        <f t="shared" si="0"/>
        <v>4</v>
      </c>
      <c r="B27" s="1871"/>
      <c r="C27" s="1877" t="s">
        <v>765</v>
      </c>
      <c r="D27" s="2377">
        <f>'PTC 330-P100'!G13:G13</f>
        <v>0</v>
      </c>
      <c r="E27" s="2378">
        <v>0</v>
      </c>
      <c r="F27" s="2379">
        <v>0</v>
      </c>
      <c r="G27" s="2380">
        <v>0</v>
      </c>
      <c r="H27" s="1876">
        <f t="shared" si="1"/>
        <v>4</v>
      </c>
    </row>
    <row r="28" spans="1:8" ht="11.5" customHeight="1">
      <c r="A28" s="1870">
        <f t="shared" si="0"/>
        <v>5</v>
      </c>
      <c r="B28" s="1871"/>
      <c r="C28" s="1877" t="s">
        <v>766</v>
      </c>
      <c r="D28" s="2377">
        <f>'PTC 330-P100'!G14:G14</f>
        <v>0</v>
      </c>
      <c r="E28" s="2378">
        <v>0</v>
      </c>
      <c r="F28" s="2379">
        <v>0</v>
      </c>
      <c r="G28" s="2380">
        <v>0</v>
      </c>
      <c r="H28" s="1876">
        <f t="shared" si="1"/>
        <v>5</v>
      </c>
    </row>
    <row r="29" spans="1:8" ht="11.5" customHeight="1">
      <c r="A29" s="1870">
        <f t="shared" si="0"/>
        <v>6</v>
      </c>
      <c r="B29" s="1871"/>
      <c r="C29" s="1877" t="s">
        <v>767</v>
      </c>
      <c r="D29" s="2377">
        <f>'PTC 330-P100'!G15:G15</f>
        <v>0</v>
      </c>
      <c r="E29" s="2378">
        <v>0</v>
      </c>
      <c r="F29" s="2379">
        <v>0</v>
      </c>
      <c r="G29" s="2380">
        <v>0</v>
      </c>
      <c r="H29" s="1876">
        <f t="shared" si="1"/>
        <v>6</v>
      </c>
    </row>
    <row r="30" spans="1:8" ht="11.5" customHeight="1">
      <c r="A30" s="1870">
        <f t="shared" si="0"/>
        <v>7</v>
      </c>
      <c r="B30" s="1871"/>
      <c r="C30" s="1877" t="s">
        <v>768</v>
      </c>
      <c r="D30" s="2377">
        <f>'PTC 330-P100'!G16:G16</f>
        <v>0</v>
      </c>
      <c r="E30" s="2378">
        <v>0</v>
      </c>
      <c r="F30" s="2379">
        <v>0</v>
      </c>
      <c r="G30" s="2380">
        <v>0</v>
      </c>
      <c r="H30" s="1876">
        <f t="shared" si="1"/>
        <v>7</v>
      </c>
    </row>
    <row r="31" spans="1:8" ht="11.5" customHeight="1">
      <c r="A31" s="1870">
        <f t="shared" si="0"/>
        <v>8</v>
      </c>
      <c r="B31" s="1871"/>
      <c r="C31" s="1877" t="s">
        <v>769</v>
      </c>
      <c r="D31" s="2377">
        <f>'PTC 330-P100'!G17:G17</f>
        <v>0</v>
      </c>
      <c r="E31" s="2378">
        <v>0</v>
      </c>
      <c r="F31" s="2379">
        <v>0</v>
      </c>
      <c r="G31" s="2380">
        <v>0</v>
      </c>
      <c r="H31" s="1876">
        <f t="shared" si="1"/>
        <v>8</v>
      </c>
    </row>
    <row r="32" spans="1:8" ht="11.5" customHeight="1">
      <c r="A32" s="1870">
        <f t="shared" si="0"/>
        <v>9</v>
      </c>
      <c r="B32" s="1871"/>
      <c r="C32" s="1877" t="s">
        <v>770</v>
      </c>
      <c r="D32" s="2377">
        <f>'PTC 330-P100'!G18:G18</f>
        <v>0</v>
      </c>
      <c r="E32" s="2378">
        <v>0</v>
      </c>
      <c r="F32" s="2379">
        <v>0</v>
      </c>
      <c r="G32" s="2380">
        <v>0</v>
      </c>
      <c r="H32" s="1876">
        <f t="shared" si="1"/>
        <v>9</v>
      </c>
    </row>
    <row r="33" spans="1:8" ht="11.5" customHeight="1">
      <c r="A33" s="1870">
        <f t="shared" si="0"/>
        <v>10</v>
      </c>
      <c r="B33" s="1871"/>
      <c r="C33" s="1877" t="s">
        <v>771</v>
      </c>
      <c r="D33" s="2377">
        <f>'PTC 330-P100'!G19:G19</f>
        <v>0</v>
      </c>
      <c r="E33" s="2378">
        <v>0</v>
      </c>
      <c r="F33" s="2379">
        <v>0</v>
      </c>
      <c r="G33" s="2380">
        <v>0</v>
      </c>
      <c r="H33" s="1876">
        <f t="shared" si="1"/>
        <v>10</v>
      </c>
    </row>
    <row r="34" spans="1:8" ht="11.5" customHeight="1">
      <c r="A34" s="1870">
        <f t="shared" si="0"/>
        <v>11</v>
      </c>
      <c r="B34" s="1871"/>
      <c r="C34" s="1877" t="s">
        <v>1031</v>
      </c>
      <c r="D34" s="2377">
        <f>'PTC 330-P100'!G20:G20</f>
        <v>0</v>
      </c>
      <c r="E34" s="2378">
        <v>0</v>
      </c>
      <c r="F34" s="2379">
        <v>0</v>
      </c>
      <c r="G34" s="2380">
        <v>0</v>
      </c>
      <c r="H34" s="1876">
        <f t="shared" si="1"/>
        <v>11</v>
      </c>
    </row>
    <row r="35" spans="1:8" ht="11.5" customHeight="1">
      <c r="A35" s="1870">
        <f t="shared" si="0"/>
        <v>12</v>
      </c>
      <c r="B35" s="1871"/>
      <c r="C35" s="1877" t="s">
        <v>773</v>
      </c>
      <c r="D35" s="2377">
        <f>'PTC 330-P100'!G21:G21</f>
        <v>0</v>
      </c>
      <c r="E35" s="2378">
        <v>0</v>
      </c>
      <c r="F35" s="2379">
        <v>0</v>
      </c>
      <c r="G35" s="2380">
        <v>0</v>
      </c>
      <c r="H35" s="1876">
        <f t="shared" si="1"/>
        <v>12</v>
      </c>
    </row>
    <row r="36" spans="1:8" ht="11.5" customHeight="1">
      <c r="A36" s="1870">
        <f t="shared" si="0"/>
        <v>13</v>
      </c>
      <c r="B36" s="1871"/>
      <c r="C36" s="1877" t="s">
        <v>774</v>
      </c>
      <c r="D36" s="2377">
        <f>'PTC 330-P100'!G22:G22</f>
        <v>0</v>
      </c>
      <c r="E36" s="2378">
        <v>0</v>
      </c>
      <c r="F36" s="2379">
        <v>0</v>
      </c>
      <c r="G36" s="2380">
        <v>0</v>
      </c>
      <c r="H36" s="1876">
        <f t="shared" si="1"/>
        <v>13</v>
      </c>
    </row>
    <row r="37" spans="1:8" ht="11.5" customHeight="1">
      <c r="A37" s="1870">
        <f t="shared" si="0"/>
        <v>14</v>
      </c>
      <c r="B37" s="1871"/>
      <c r="C37" s="1877" t="s">
        <v>775</v>
      </c>
      <c r="D37" s="2377">
        <f>'PTC 330-P100'!G23:G23</f>
        <v>0</v>
      </c>
      <c r="E37" s="2378">
        <v>0</v>
      </c>
      <c r="F37" s="2379">
        <v>0</v>
      </c>
      <c r="G37" s="2380">
        <v>0</v>
      </c>
      <c r="H37" s="1876">
        <f t="shared" si="1"/>
        <v>14</v>
      </c>
    </row>
    <row r="38" spans="1:8" ht="11.5" customHeight="1">
      <c r="A38" s="1870">
        <f t="shared" si="0"/>
        <v>15</v>
      </c>
      <c r="B38" s="1871"/>
      <c r="C38" s="1877" t="s">
        <v>776</v>
      </c>
      <c r="D38" s="2377">
        <f>'PTC 330-P100'!G24:G24</f>
        <v>0</v>
      </c>
      <c r="E38" s="2378">
        <v>0</v>
      </c>
      <c r="F38" s="2379">
        <v>0</v>
      </c>
      <c r="G38" s="2380">
        <v>0</v>
      </c>
      <c r="H38" s="1876">
        <f t="shared" si="1"/>
        <v>15</v>
      </c>
    </row>
    <row r="39" spans="1:8" ht="11.5" customHeight="1">
      <c r="A39" s="1870">
        <f t="shared" si="0"/>
        <v>16</v>
      </c>
      <c r="B39" s="1871"/>
      <c r="C39" s="1877" t="s">
        <v>777</v>
      </c>
      <c r="D39" s="2377">
        <f>'PTC 330-P100'!G25:G25</f>
        <v>0</v>
      </c>
      <c r="E39" s="2378">
        <v>0</v>
      </c>
      <c r="F39" s="2379">
        <v>0</v>
      </c>
      <c r="G39" s="2380">
        <v>0</v>
      </c>
      <c r="H39" s="1876">
        <f t="shared" si="1"/>
        <v>16</v>
      </c>
    </row>
    <row r="40" spans="1:8" ht="11.5" customHeight="1">
      <c r="A40" s="1870">
        <f t="shared" si="0"/>
        <v>17</v>
      </c>
      <c r="B40" s="1871"/>
      <c r="C40" s="1877" t="s">
        <v>778</v>
      </c>
      <c r="D40" s="2377">
        <f>'PTC 330-P100'!G26:G26</f>
        <v>0</v>
      </c>
      <c r="E40" s="2378">
        <v>0</v>
      </c>
      <c r="F40" s="2379">
        <v>0</v>
      </c>
      <c r="G40" s="2380">
        <v>0</v>
      </c>
      <c r="H40" s="1876">
        <f t="shared" si="1"/>
        <v>17</v>
      </c>
    </row>
    <row r="41" spans="1:8" ht="11.5" customHeight="1">
      <c r="A41" s="1870">
        <f t="shared" si="0"/>
        <v>18</v>
      </c>
      <c r="B41" s="1871"/>
      <c r="C41" s="1877" t="s">
        <v>779</v>
      </c>
      <c r="D41" s="2377">
        <f>'PTC 330-P100'!G27:G27</f>
        <v>0</v>
      </c>
      <c r="E41" s="2378">
        <v>0</v>
      </c>
      <c r="F41" s="2379">
        <v>0</v>
      </c>
      <c r="G41" s="2380">
        <v>0</v>
      </c>
      <c r="H41" s="1876">
        <f t="shared" si="1"/>
        <v>18</v>
      </c>
    </row>
    <row r="42" spans="1:8" ht="11.5" customHeight="1">
      <c r="A42" s="1870">
        <f t="shared" si="0"/>
        <v>19</v>
      </c>
      <c r="B42" s="1871"/>
      <c r="C42" s="1877" t="s">
        <v>1032</v>
      </c>
      <c r="D42" s="2377">
        <f>'PTC 330-P100'!G28:G28</f>
        <v>0</v>
      </c>
      <c r="E42" s="2378">
        <v>0</v>
      </c>
      <c r="F42" s="2379">
        <v>0</v>
      </c>
      <c r="G42" s="2380">
        <v>0</v>
      </c>
      <c r="H42" s="1876">
        <f t="shared" si="1"/>
        <v>19</v>
      </c>
    </row>
    <row r="43" spans="1:8" ht="11.5" customHeight="1">
      <c r="A43" s="1870">
        <f t="shared" si="0"/>
        <v>20</v>
      </c>
      <c r="B43" s="1871"/>
      <c r="C43" s="1877" t="s">
        <v>1679</v>
      </c>
      <c r="D43" s="2377">
        <f>'PTC 330-P100'!G29:G29</f>
        <v>2190</v>
      </c>
      <c r="E43" s="2378">
        <v>0</v>
      </c>
      <c r="F43" s="2379">
        <v>0</v>
      </c>
      <c r="G43" s="2380">
        <v>0</v>
      </c>
      <c r="H43" s="1876">
        <f t="shared" si="1"/>
        <v>20</v>
      </c>
    </row>
    <row r="44" spans="1:8" ht="11.5" customHeight="1">
      <c r="A44" s="1870">
        <f t="shared" si="0"/>
        <v>21</v>
      </c>
      <c r="B44" s="1871"/>
      <c r="C44" s="1877" t="s">
        <v>782</v>
      </c>
      <c r="D44" s="2377">
        <f>'PTC 330-P100'!G30:G30</f>
        <v>4</v>
      </c>
      <c r="E44" s="2378">
        <v>0</v>
      </c>
      <c r="F44" s="2379">
        <v>0</v>
      </c>
      <c r="G44" s="2380">
        <v>0</v>
      </c>
      <c r="H44" s="1876">
        <f t="shared" si="1"/>
        <v>21</v>
      </c>
    </row>
    <row r="45" spans="1:8" ht="11.5" customHeight="1">
      <c r="A45" s="1870">
        <f t="shared" si="0"/>
        <v>22</v>
      </c>
      <c r="B45" s="1871"/>
      <c r="C45" s="1877" t="s">
        <v>783</v>
      </c>
      <c r="D45" s="2377">
        <f>'PTC 330-P100'!G31:G31</f>
        <v>0</v>
      </c>
      <c r="E45" s="2378">
        <v>0</v>
      </c>
      <c r="F45" s="2379">
        <v>0</v>
      </c>
      <c r="G45" s="2380">
        <v>0</v>
      </c>
      <c r="H45" s="1876">
        <f t="shared" si="1"/>
        <v>22</v>
      </c>
    </row>
    <row r="46" spans="1:8" ht="11.5" customHeight="1">
      <c r="A46" s="1870">
        <f t="shared" si="0"/>
        <v>23</v>
      </c>
      <c r="B46" s="1871"/>
      <c r="C46" s="1877" t="s">
        <v>1033</v>
      </c>
      <c r="D46" s="2377">
        <f>'PTC 330-P100'!G32:G32</f>
        <v>0</v>
      </c>
      <c r="E46" s="2378">
        <v>0</v>
      </c>
      <c r="F46" s="2379">
        <v>0</v>
      </c>
      <c r="G46" s="2380">
        <v>0</v>
      </c>
      <c r="H46" s="1876">
        <f t="shared" si="1"/>
        <v>23</v>
      </c>
    </row>
    <row r="47" spans="1:8" ht="11.5" customHeight="1">
      <c r="A47" s="1870">
        <f t="shared" si="0"/>
        <v>24</v>
      </c>
      <c r="B47" s="1871"/>
      <c r="C47" s="1877" t="s">
        <v>784</v>
      </c>
      <c r="D47" s="2377">
        <f>'PTC 330-P100'!G33:G33</f>
        <v>0</v>
      </c>
      <c r="E47" s="2378">
        <v>0</v>
      </c>
      <c r="F47" s="2379">
        <v>0</v>
      </c>
      <c r="G47" s="2380">
        <v>0</v>
      </c>
      <c r="H47" s="1876">
        <f t="shared" si="1"/>
        <v>24</v>
      </c>
    </row>
    <row r="48" spans="1:8" ht="11.5" customHeight="1">
      <c r="A48" s="1870">
        <f t="shared" si="0"/>
        <v>25</v>
      </c>
      <c r="B48" s="1871"/>
      <c r="C48" s="1877" t="s">
        <v>785</v>
      </c>
      <c r="D48" s="2377">
        <f>'PTC 330-P100'!G34:G34</f>
        <v>0</v>
      </c>
      <c r="E48" s="2378">
        <v>0</v>
      </c>
      <c r="F48" s="2379">
        <v>0</v>
      </c>
      <c r="G48" s="2380">
        <v>0</v>
      </c>
      <c r="H48" s="1876">
        <f t="shared" si="1"/>
        <v>25</v>
      </c>
    </row>
    <row r="49" spans="1:8" ht="11.5" customHeight="1">
      <c r="A49" s="1870">
        <f t="shared" si="0"/>
        <v>26</v>
      </c>
      <c r="B49" s="1871"/>
      <c r="C49" s="1877" t="s">
        <v>786</v>
      </c>
      <c r="D49" s="2377">
        <f>'PTC 330-P100'!G35:G35</f>
        <v>0</v>
      </c>
      <c r="E49" s="2378">
        <v>0</v>
      </c>
      <c r="F49" s="2379">
        <v>0</v>
      </c>
      <c r="G49" s="2380">
        <v>0</v>
      </c>
      <c r="H49" s="1876">
        <f t="shared" si="1"/>
        <v>26</v>
      </c>
    </row>
    <row r="50" spans="1:8" ht="11.5" customHeight="1">
      <c r="A50" s="1870">
        <f t="shared" si="0"/>
        <v>27</v>
      </c>
      <c r="B50" s="1871"/>
      <c r="C50" s="1877" t="s">
        <v>787</v>
      </c>
      <c r="D50" s="2377">
        <f>'PTC 330-P100'!G36:G36</f>
        <v>0</v>
      </c>
      <c r="E50" s="2378">
        <v>0</v>
      </c>
      <c r="F50" s="2379">
        <v>0</v>
      </c>
      <c r="G50" s="2380">
        <v>0</v>
      </c>
      <c r="H50" s="1876">
        <f t="shared" si="1"/>
        <v>27</v>
      </c>
    </row>
    <row r="51" spans="1:8" ht="11.5" customHeight="1">
      <c r="A51" s="1870">
        <f t="shared" si="0"/>
        <v>28</v>
      </c>
      <c r="B51" s="1871"/>
      <c r="C51" s="1877" t="s">
        <v>1034</v>
      </c>
      <c r="D51" s="2377">
        <f>'PTC 330-P100'!G37:G37</f>
        <v>0</v>
      </c>
      <c r="E51" s="2378">
        <v>0</v>
      </c>
      <c r="F51" s="2379">
        <v>0</v>
      </c>
      <c r="G51" s="2380">
        <v>0</v>
      </c>
      <c r="H51" s="1876">
        <f t="shared" si="1"/>
        <v>28</v>
      </c>
    </row>
    <row r="52" spans="1:8" ht="11.5" customHeight="1">
      <c r="A52" s="1870">
        <f t="shared" si="0"/>
        <v>29</v>
      </c>
      <c r="B52" s="1871"/>
      <c r="C52" s="1877" t="s">
        <v>1680</v>
      </c>
      <c r="D52" s="2377">
        <v>0</v>
      </c>
      <c r="E52" s="2378">
        <v>0</v>
      </c>
      <c r="F52" s="2379">
        <v>0</v>
      </c>
      <c r="G52" s="2380">
        <v>0</v>
      </c>
      <c r="H52" s="1876">
        <f t="shared" si="1"/>
        <v>29</v>
      </c>
    </row>
    <row r="53" spans="1:8" ht="11.5" customHeight="1">
      <c r="A53" s="1870">
        <v>30</v>
      </c>
      <c r="B53" s="1871"/>
      <c r="C53" s="1878" t="s">
        <v>1681</v>
      </c>
      <c r="D53" s="2377">
        <v>0</v>
      </c>
      <c r="E53" s="2378">
        <v>0</v>
      </c>
      <c r="F53" s="2379">
        <v>0</v>
      </c>
      <c r="G53" s="2380">
        <v>0</v>
      </c>
      <c r="H53" s="1876">
        <v>30</v>
      </c>
    </row>
    <row r="54" spans="1:8" ht="13.9" customHeight="1">
      <c r="A54" s="1870">
        <f t="shared" ref="A54:A62" si="2">A53+1</f>
        <v>31</v>
      </c>
      <c r="B54" s="1871"/>
      <c r="C54" s="1877" t="s">
        <v>1066</v>
      </c>
      <c r="D54" s="2377">
        <f>SUM(D24:D53)</f>
        <v>2194</v>
      </c>
      <c r="E54" s="2378">
        <f t="shared" ref="E54:G54" si="3">SUM(E24:E53)</f>
        <v>0</v>
      </c>
      <c r="F54" s="2379">
        <f t="shared" si="3"/>
        <v>0</v>
      </c>
      <c r="G54" s="2380">
        <f t="shared" si="3"/>
        <v>0</v>
      </c>
      <c r="H54" s="1876">
        <f t="shared" ref="H54:H62" si="4">H53+1</f>
        <v>31</v>
      </c>
    </row>
    <row r="55" spans="1:8" ht="11.5" customHeight="1">
      <c r="A55" s="1870">
        <f t="shared" si="2"/>
        <v>32</v>
      </c>
      <c r="B55" s="1871"/>
      <c r="C55" s="1877" t="s">
        <v>790</v>
      </c>
      <c r="D55" s="2377">
        <f>'PTC 330-P100'!G40</f>
        <v>2361</v>
      </c>
      <c r="E55" s="2378">
        <v>0</v>
      </c>
      <c r="F55" s="2379">
        <v>0</v>
      </c>
      <c r="G55" s="2380">
        <v>0</v>
      </c>
      <c r="H55" s="1876">
        <f t="shared" si="4"/>
        <v>32</v>
      </c>
    </row>
    <row r="56" spans="1:8" ht="11.5" customHeight="1">
      <c r="A56" s="1870">
        <f t="shared" si="2"/>
        <v>33</v>
      </c>
      <c r="B56" s="1871"/>
      <c r="C56" s="1877" t="s">
        <v>1067</v>
      </c>
      <c r="D56" s="2377">
        <f>'PTC 330-P100'!G41</f>
        <v>0</v>
      </c>
      <c r="E56" s="2378">
        <v>0</v>
      </c>
      <c r="F56" s="2379">
        <v>0</v>
      </c>
      <c r="G56" s="2380">
        <v>0</v>
      </c>
      <c r="H56" s="1876">
        <f t="shared" si="4"/>
        <v>33</v>
      </c>
    </row>
    <row r="57" spans="1:8" ht="11.5" customHeight="1">
      <c r="A57" s="1870">
        <f t="shared" si="2"/>
        <v>34</v>
      </c>
      <c r="B57" s="1871"/>
      <c r="C57" s="1877" t="s">
        <v>1039</v>
      </c>
      <c r="D57" s="2377">
        <f>'PTC 330-P100'!G42</f>
        <v>0</v>
      </c>
      <c r="E57" s="2378">
        <v>0</v>
      </c>
      <c r="F57" s="2379">
        <v>0</v>
      </c>
      <c r="G57" s="2380">
        <v>0</v>
      </c>
      <c r="H57" s="1876">
        <f t="shared" si="4"/>
        <v>34</v>
      </c>
    </row>
    <row r="58" spans="1:8" ht="11.5" customHeight="1">
      <c r="A58" s="1870">
        <f t="shared" si="2"/>
        <v>35</v>
      </c>
      <c r="B58" s="1871"/>
      <c r="C58" s="1877" t="s">
        <v>791</v>
      </c>
      <c r="D58" s="2377">
        <f>'PTC 330-P100'!G43</f>
        <v>0</v>
      </c>
      <c r="E58" s="2378">
        <v>0</v>
      </c>
      <c r="F58" s="2379">
        <v>0</v>
      </c>
      <c r="G58" s="2380">
        <v>0</v>
      </c>
      <c r="H58" s="1876">
        <f t="shared" si="4"/>
        <v>35</v>
      </c>
    </row>
    <row r="59" spans="1:8" ht="11.5" customHeight="1">
      <c r="A59" s="1870">
        <f t="shared" si="2"/>
        <v>36</v>
      </c>
      <c r="B59" s="1871"/>
      <c r="C59" s="1877" t="s">
        <v>792</v>
      </c>
      <c r="D59" s="2377">
        <f>'PTC 330-P100'!G44</f>
        <v>0</v>
      </c>
      <c r="E59" s="2378">
        <v>0</v>
      </c>
      <c r="F59" s="2379">
        <v>0</v>
      </c>
      <c r="G59" s="2380">
        <v>0</v>
      </c>
      <c r="H59" s="1876">
        <f t="shared" si="4"/>
        <v>36</v>
      </c>
    </row>
    <row r="60" spans="1:8" ht="11.5" customHeight="1">
      <c r="A60" s="1870">
        <f t="shared" si="2"/>
        <v>37</v>
      </c>
      <c r="B60" s="1871"/>
      <c r="C60" s="1877" t="s">
        <v>793</v>
      </c>
      <c r="D60" s="2377">
        <f>'PTC 330-P100'!G45</f>
        <v>0</v>
      </c>
      <c r="E60" s="2378">
        <v>0</v>
      </c>
      <c r="F60" s="2379">
        <v>0</v>
      </c>
      <c r="G60" s="2380">
        <v>0</v>
      </c>
      <c r="H60" s="1876">
        <f t="shared" si="4"/>
        <v>37</v>
      </c>
    </row>
    <row r="61" spans="1:8" ht="11.5" customHeight="1">
      <c r="A61" s="1870">
        <f t="shared" si="2"/>
        <v>38</v>
      </c>
      <c r="B61" s="1871"/>
      <c r="C61" s="1877" t="s">
        <v>794</v>
      </c>
      <c r="D61" s="2377">
        <f>'PTC 330-P100'!G46</f>
        <v>0</v>
      </c>
      <c r="E61" s="2378">
        <v>0</v>
      </c>
      <c r="F61" s="2379">
        <v>0</v>
      </c>
      <c r="G61" s="2380">
        <v>0</v>
      </c>
      <c r="H61" s="1876">
        <f t="shared" si="4"/>
        <v>38</v>
      </c>
    </row>
    <row r="62" spans="1:8" ht="11.5" customHeight="1">
      <c r="A62" s="1870">
        <f t="shared" si="2"/>
        <v>39</v>
      </c>
      <c r="B62" s="1871"/>
      <c r="C62" s="1877" t="s">
        <v>1068</v>
      </c>
      <c r="D62" s="2377">
        <f>'PTC 330-P100'!G47</f>
        <v>47518</v>
      </c>
      <c r="E62" s="2378">
        <v>0</v>
      </c>
      <c r="F62" s="2379">
        <v>0</v>
      </c>
      <c r="G62" s="2380"/>
      <c r="H62" s="1876">
        <f t="shared" si="4"/>
        <v>39</v>
      </c>
    </row>
    <row r="63" spans="1:8" ht="13.9" customHeight="1">
      <c r="A63" s="1870">
        <v>40</v>
      </c>
      <c r="B63" s="1871"/>
      <c r="C63" s="1877" t="s">
        <v>1069</v>
      </c>
      <c r="D63" s="2377">
        <f>SUM(D55:D62)</f>
        <v>49879</v>
      </c>
      <c r="E63" s="2379">
        <f t="shared" ref="E63:G63" si="5">SUM(E55:E62)</f>
        <v>0</v>
      </c>
      <c r="F63" s="2379">
        <f t="shared" si="5"/>
        <v>0</v>
      </c>
      <c r="G63" s="2380">
        <f t="shared" si="5"/>
        <v>0</v>
      </c>
      <c r="H63" s="1876">
        <v>40</v>
      </c>
    </row>
    <row r="64" spans="1:8" ht="11.5" customHeight="1">
      <c r="A64" s="1870">
        <f>A63+1</f>
        <v>41</v>
      </c>
      <c r="B64" s="1871"/>
      <c r="C64" s="1877" t="s">
        <v>797</v>
      </c>
      <c r="D64" s="2377">
        <f>'PTC 330-P100'!G49</f>
        <v>0</v>
      </c>
      <c r="E64" s="2379">
        <v>0</v>
      </c>
      <c r="F64" s="2379">
        <v>0</v>
      </c>
      <c r="G64" s="2380">
        <v>0</v>
      </c>
      <c r="H64" s="1876">
        <f>H63+1</f>
        <v>41</v>
      </c>
    </row>
    <row r="65" spans="1:8" ht="11.5" customHeight="1">
      <c r="A65" s="1870">
        <f>A64+1</f>
        <v>42</v>
      </c>
      <c r="B65" s="1871"/>
      <c r="C65" s="1877" t="s">
        <v>798</v>
      </c>
      <c r="D65" s="2377">
        <f>'PTC 330-P100'!G50</f>
        <v>0</v>
      </c>
      <c r="E65" s="2379">
        <v>0</v>
      </c>
      <c r="F65" s="2379">
        <v>0</v>
      </c>
      <c r="G65" s="2380">
        <v>0</v>
      </c>
      <c r="H65" s="1876">
        <f>H64+1</f>
        <v>42</v>
      </c>
    </row>
    <row r="66" spans="1:8" ht="11.5" customHeight="1">
      <c r="A66" s="1870">
        <f>A65+1</f>
        <v>43</v>
      </c>
      <c r="B66" s="1871"/>
      <c r="C66" s="1877" t="s">
        <v>1070</v>
      </c>
      <c r="D66" s="2377">
        <f>'PTC 330-P100'!G51</f>
        <v>0</v>
      </c>
      <c r="E66" s="2379">
        <v>0</v>
      </c>
      <c r="F66" s="2379">
        <v>0</v>
      </c>
      <c r="G66" s="2380">
        <v>0</v>
      </c>
      <c r="H66" s="1876">
        <f>H65+1</f>
        <v>43</v>
      </c>
    </row>
    <row r="67" spans="1:8" ht="13.9" customHeight="1" thickBot="1">
      <c r="A67" s="1870">
        <f>A66+1</f>
        <v>44</v>
      </c>
      <c r="B67" s="1871"/>
      <c r="C67" s="1877" t="s">
        <v>602</v>
      </c>
      <c r="D67" s="2381">
        <f>SUM(D63:D66,D54)</f>
        <v>52073</v>
      </c>
      <c r="E67" s="2382">
        <f t="shared" ref="E67:G67" si="6">SUM(E63:E66,E54)</f>
        <v>0</v>
      </c>
      <c r="F67" s="2382">
        <f t="shared" si="6"/>
        <v>0</v>
      </c>
      <c r="G67" s="2383">
        <f t="shared" si="6"/>
        <v>0</v>
      </c>
      <c r="H67" s="1876">
        <f>H66+1</f>
        <v>44</v>
      </c>
    </row>
    <row r="68" spans="1:8" ht="31.15" customHeight="1" thickBot="1">
      <c r="A68" s="1879"/>
      <c r="B68" s="1880"/>
      <c r="C68" s="1880"/>
      <c r="D68" s="1880"/>
      <c r="E68" s="1880"/>
      <c r="F68" s="1880"/>
      <c r="G68" s="1880"/>
      <c r="H68" s="1881"/>
    </row>
    <row r="69" spans="1:8" ht="11.25" customHeight="1">
      <c r="A69" s="1882"/>
      <c r="B69" s="1883"/>
      <c r="C69" s="1883"/>
      <c r="H69" s="5365" t="s">
        <v>3795</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pageMargins left="0.5" right="0.5" top="0.35" bottom="0.1" header="0" footer="0"/>
  <pageSetup scale="92" orientation="portrait" horizontalDpi="4294967292" verticalDpi="4294967292" r:id="rId1"/>
  <headerFooter alignWithMargins="0">
    <oddFooter xml:space="preserve">&amp;C </oddFooter>
  </headerFooter>
</worksheet>
</file>

<file path=xl/worksheets/sheet111.xml><?xml version="1.0" encoding="utf-8"?>
<worksheet xmlns="http://schemas.openxmlformats.org/spreadsheetml/2006/main" xmlns:r="http://schemas.openxmlformats.org/officeDocument/2006/relationships">
  <sheetPr>
    <tabColor rgb="FF92D050"/>
    <pageSetUpPr fitToPage="1"/>
  </sheetPr>
  <dimension ref="A2:M51"/>
  <sheetViews>
    <sheetView showGridLines="0" zoomScale="75" zoomScaleNormal="50" workbookViewId="0">
      <selection activeCell="F14" sqref="F14"/>
    </sheetView>
  </sheetViews>
  <sheetFormatPr defaultColWidth="16.36328125" defaultRowHeight="15.5"/>
  <cols>
    <col min="1" max="1" width="4.36328125" style="2765" customWidth="1"/>
    <col min="2" max="2" width="5.81640625" style="2765" customWidth="1"/>
    <col min="3" max="3" width="7.7265625" style="2765" customWidth="1"/>
    <col min="4" max="4" width="62.54296875" style="2765" customWidth="1"/>
    <col min="5" max="5" width="13.90625" style="2765" customWidth="1"/>
    <col min="6" max="6" width="17.81640625" style="2765" customWidth="1"/>
    <col min="7" max="11" width="14.26953125" style="2765" customWidth="1"/>
    <col min="12" max="13" width="5.81640625" style="2765" customWidth="1"/>
    <col min="14" max="14" width="5.7265625" style="2765" customWidth="1"/>
    <col min="15" max="16384" width="16.36328125" style="2765"/>
  </cols>
  <sheetData>
    <row r="2" spans="1:13" s="2762" customFormat="1" ht="16.899999999999999" customHeight="1">
      <c r="D2" s="2763"/>
      <c r="E2" s="2763"/>
      <c r="F2" s="2763"/>
      <c r="G2" s="2764"/>
      <c r="H2" s="2763"/>
      <c r="I2" s="2763"/>
      <c r="J2" s="2763"/>
      <c r="K2" s="2763"/>
      <c r="L2" s="2763"/>
      <c r="M2" s="2763"/>
    </row>
    <row r="3" spans="1:13" ht="16" thickBot="1"/>
    <row r="4" spans="1:13" ht="16.899999999999999" customHeight="1">
      <c r="A4" s="2879" t="s">
        <v>3795</v>
      </c>
      <c r="B4" s="2767"/>
      <c r="C4" s="2768"/>
      <c r="D4" s="2768"/>
      <c r="E4" s="2768"/>
      <c r="F4" s="2768"/>
      <c r="G4" s="2768"/>
      <c r="H4" s="2768"/>
      <c r="I4" s="2768"/>
      <c r="J4" s="2768"/>
      <c r="K4" s="2768"/>
      <c r="L4" s="2769"/>
      <c r="M4" s="5366" t="s">
        <v>3790</v>
      </c>
    </row>
    <row r="5" spans="1:13" ht="16.899999999999999" customHeight="1">
      <c r="A5" s="2879"/>
      <c r="B5" s="2771" t="s">
        <v>3800</v>
      </c>
      <c r="C5" s="2772"/>
      <c r="D5" s="2772"/>
      <c r="E5" s="2772"/>
      <c r="F5" s="2772"/>
      <c r="G5" s="2772"/>
      <c r="H5" s="2772"/>
      <c r="I5" s="2772"/>
      <c r="J5" s="2772"/>
      <c r="K5" s="2772"/>
      <c r="L5" s="2773"/>
      <c r="M5" s="5366"/>
    </row>
    <row r="6" spans="1:13" ht="16.899999999999999" customHeight="1">
      <c r="A6" s="2879"/>
      <c r="B6" s="2774" t="s">
        <v>1884</v>
      </c>
      <c r="C6" s="2775"/>
      <c r="D6" s="2775"/>
      <c r="E6" s="2775"/>
      <c r="F6" s="2775"/>
      <c r="G6" s="2775"/>
      <c r="H6" s="2775"/>
      <c r="I6" s="2775"/>
      <c r="J6" s="2775"/>
      <c r="K6" s="2775"/>
      <c r="L6" s="2776"/>
      <c r="M6" s="5366"/>
    </row>
    <row r="7" spans="1:13" ht="16.899999999999999" customHeight="1">
      <c r="A7" s="2879"/>
      <c r="B7" s="2777"/>
      <c r="C7" s="2778"/>
      <c r="D7" s="2778"/>
      <c r="E7" s="2778"/>
      <c r="F7" s="2778"/>
      <c r="G7" s="2778"/>
      <c r="H7" s="2778"/>
      <c r="I7" s="2778"/>
      <c r="J7" s="2778"/>
      <c r="K7" s="2778"/>
      <c r="L7" s="2776"/>
      <c r="M7" s="5366"/>
    </row>
    <row r="8" spans="1:13" ht="16.899999999999999" customHeight="1">
      <c r="A8" s="2879"/>
      <c r="B8" s="5367" t="s">
        <v>1885</v>
      </c>
      <c r="C8" s="5368"/>
      <c r="D8" s="2778"/>
      <c r="E8" s="2778"/>
      <c r="F8" s="2778"/>
      <c r="G8" s="2778"/>
      <c r="H8" s="2778"/>
      <c r="I8" s="2778"/>
      <c r="J8" s="2778"/>
      <c r="K8" s="2778"/>
      <c r="L8" s="2776"/>
      <c r="M8" s="5366"/>
    </row>
    <row r="9" spans="1:13" ht="16.899999999999999" customHeight="1">
      <c r="A9" s="2879"/>
      <c r="B9" s="5369" t="s">
        <v>1886</v>
      </c>
      <c r="C9" s="5370"/>
      <c r="D9" s="2778"/>
      <c r="E9" s="2778"/>
      <c r="F9" s="2778"/>
      <c r="G9" s="2778"/>
      <c r="H9" s="2778"/>
      <c r="I9" s="2778"/>
      <c r="J9" s="2778"/>
      <c r="K9" s="2778"/>
      <c r="L9" s="2776"/>
      <c r="M9" s="5366"/>
    </row>
    <row r="10" spans="1:13" ht="16.899999999999999" customHeight="1">
      <c r="A10" s="2879"/>
      <c r="B10" s="2783"/>
      <c r="C10" s="2784"/>
      <c r="D10" s="2784"/>
      <c r="E10" s="2763"/>
      <c r="F10" s="2763"/>
      <c r="G10" s="2763"/>
      <c r="H10" s="2763"/>
      <c r="I10" s="2763"/>
      <c r="J10" s="2763"/>
      <c r="K10" s="2784"/>
      <c r="L10" s="2785"/>
      <c r="M10" s="5366"/>
    </row>
    <row r="11" spans="1:13" ht="16.899999999999999" customHeight="1">
      <c r="A11" s="2879"/>
      <c r="B11" s="2786"/>
      <c r="C11" s="2787"/>
      <c r="D11" s="2788"/>
      <c r="E11" s="2789"/>
      <c r="F11" s="2790" t="s">
        <v>1887</v>
      </c>
      <c r="G11" s="2791" t="s">
        <v>1200</v>
      </c>
      <c r="H11" s="2792"/>
      <c r="I11" s="2793" t="s">
        <v>982</v>
      </c>
      <c r="J11" s="2794"/>
      <c r="K11" s="2792"/>
      <c r="L11" s="2795"/>
      <c r="M11" s="5366"/>
    </row>
    <row r="12" spans="1:13" ht="16.899999999999999" customHeight="1">
      <c r="A12" s="2879"/>
      <c r="B12" s="2796"/>
      <c r="C12" s="2797"/>
      <c r="D12" s="2798"/>
      <c r="E12" s="2799" t="s">
        <v>1888</v>
      </c>
      <c r="F12" s="2800" t="s">
        <v>1889</v>
      </c>
      <c r="G12" s="2801" t="s">
        <v>1890</v>
      </c>
      <c r="H12" s="2763"/>
      <c r="I12" s="2801" t="s">
        <v>1891</v>
      </c>
      <c r="J12" s="2802"/>
      <c r="K12" s="2763"/>
      <c r="L12" s="2803"/>
      <c r="M12" s="5366"/>
    </row>
    <row r="13" spans="1:13" ht="16.899999999999999" customHeight="1">
      <c r="A13" s="2879"/>
      <c r="B13" s="2796" t="s">
        <v>704</v>
      </c>
      <c r="C13" s="2804" t="s">
        <v>637</v>
      </c>
      <c r="D13" s="2801" t="s">
        <v>1892</v>
      </c>
      <c r="E13" s="2799" t="s">
        <v>1893</v>
      </c>
      <c r="F13" s="2800" t="s">
        <v>1894</v>
      </c>
      <c r="G13" s="2801" t="s">
        <v>1895</v>
      </c>
      <c r="H13" s="2800" t="s">
        <v>1896</v>
      </c>
      <c r="I13" s="2801" t="s">
        <v>1897</v>
      </c>
      <c r="J13" s="2805" t="s">
        <v>23</v>
      </c>
      <c r="K13" s="2800" t="s">
        <v>982</v>
      </c>
      <c r="L13" s="2803" t="s">
        <v>704</v>
      </c>
      <c r="M13" s="5366"/>
    </row>
    <row r="14" spans="1:13" ht="16.899999999999999" customHeight="1">
      <c r="A14" s="2879"/>
      <c r="B14" s="2796" t="s">
        <v>1898</v>
      </c>
      <c r="C14" s="2804" t="s">
        <v>638</v>
      </c>
      <c r="D14" s="2801" t="s">
        <v>756</v>
      </c>
      <c r="E14" s="2799" t="s">
        <v>757</v>
      </c>
      <c r="F14" s="2800" t="s">
        <v>640</v>
      </c>
      <c r="G14" s="2801" t="s">
        <v>641</v>
      </c>
      <c r="H14" s="2800" t="s">
        <v>642</v>
      </c>
      <c r="I14" s="2801" t="s">
        <v>643</v>
      </c>
      <c r="J14" s="2805" t="s">
        <v>644</v>
      </c>
      <c r="K14" s="2800" t="s">
        <v>645</v>
      </c>
      <c r="L14" s="2803" t="s">
        <v>1898</v>
      </c>
      <c r="M14" s="5366"/>
    </row>
    <row r="15" spans="1:13" s="2807" customFormat="1" ht="16.899999999999999" customHeight="1" thickBot="1">
      <c r="A15" s="2879"/>
      <c r="B15" s="2808"/>
      <c r="C15" s="2809"/>
      <c r="D15" s="2810"/>
      <c r="E15" s="2811"/>
      <c r="F15" s="2812"/>
      <c r="G15" s="2813"/>
      <c r="H15" s="2812"/>
      <c r="I15" s="2813"/>
      <c r="J15" s="2805"/>
      <c r="K15" s="2800"/>
      <c r="L15" s="2814"/>
      <c r="M15" s="5366"/>
    </row>
    <row r="16" spans="1:13" ht="16.899999999999999" customHeight="1">
      <c r="A16" s="2879"/>
      <c r="B16" s="2815"/>
      <c r="C16" s="2816"/>
      <c r="D16" s="2817" t="s">
        <v>1899</v>
      </c>
      <c r="E16" s="2818"/>
      <c r="F16" s="2819"/>
      <c r="G16" s="2819"/>
      <c r="H16" s="2819"/>
      <c r="I16" s="2819"/>
      <c r="J16" s="2819"/>
      <c r="K16" s="2819"/>
      <c r="L16" s="2820"/>
      <c r="M16" s="5366"/>
    </row>
    <row r="17" spans="1:13" ht="16.899999999999999" customHeight="1">
      <c r="A17" s="2879"/>
      <c r="B17" s="2815"/>
      <c r="C17" s="2816"/>
      <c r="D17" s="2817" t="s">
        <v>1900</v>
      </c>
      <c r="E17" s="2822"/>
      <c r="F17" s="2823"/>
      <c r="G17" s="2823"/>
      <c r="H17" s="2823"/>
      <c r="I17" s="2824"/>
      <c r="J17" s="2824"/>
      <c r="K17" s="2825"/>
      <c r="L17" s="2803"/>
      <c r="M17" s="5366"/>
    </row>
    <row r="18" spans="1:13" ht="16.899999999999999" customHeight="1">
      <c r="A18" s="2879"/>
      <c r="B18" s="2815" t="s">
        <v>983</v>
      </c>
      <c r="C18" s="2816"/>
      <c r="D18" s="2817" t="s">
        <v>1901</v>
      </c>
      <c r="E18" s="2826">
        <v>0</v>
      </c>
      <c r="F18" s="2827">
        <v>0</v>
      </c>
      <c r="G18" s="2827">
        <v>0</v>
      </c>
      <c r="H18" s="2827">
        <v>0</v>
      </c>
      <c r="I18" s="2828">
        <f>SUM(E18:H18)</f>
        <v>0</v>
      </c>
      <c r="J18" s="2828">
        <v>0</v>
      </c>
      <c r="K18" s="2828">
        <f>SUM(I18:J18)</f>
        <v>0</v>
      </c>
      <c r="L18" s="2803" t="s">
        <v>983</v>
      </c>
      <c r="M18" s="5371"/>
    </row>
    <row r="19" spans="1:13" ht="16.899999999999999" customHeight="1">
      <c r="A19" s="2879"/>
      <c r="B19" s="2829" t="s">
        <v>971</v>
      </c>
      <c r="C19" s="2830"/>
      <c r="D19" s="2831" t="s">
        <v>1902</v>
      </c>
      <c r="E19" s="2826">
        <v>0</v>
      </c>
      <c r="F19" s="2827">
        <v>0</v>
      </c>
      <c r="G19" s="2827">
        <v>0</v>
      </c>
      <c r="H19" s="2827">
        <v>0</v>
      </c>
      <c r="I19" s="2832">
        <f t="shared" ref="I19:I47" si="0">SUM(E19:H19)</f>
        <v>0</v>
      </c>
      <c r="J19" s="2832">
        <v>0</v>
      </c>
      <c r="K19" s="2832">
        <f t="shared" ref="K19:K47" si="1">SUM(I19:J19)</f>
        <v>0</v>
      </c>
      <c r="L19" s="2833" t="s">
        <v>971</v>
      </c>
      <c r="M19" s="5371"/>
    </row>
    <row r="20" spans="1:13" ht="16.899999999999999" customHeight="1">
      <c r="A20" s="2879"/>
      <c r="B20" s="2829" t="s">
        <v>984</v>
      </c>
      <c r="C20" s="2830"/>
      <c r="D20" s="2831" t="s">
        <v>1903</v>
      </c>
      <c r="E20" s="2826">
        <v>0</v>
      </c>
      <c r="F20" s="2827">
        <v>0</v>
      </c>
      <c r="G20" s="2827">
        <v>0</v>
      </c>
      <c r="H20" s="2827">
        <v>0</v>
      </c>
      <c r="I20" s="2832">
        <f t="shared" si="0"/>
        <v>0</v>
      </c>
      <c r="J20" s="2832">
        <v>0</v>
      </c>
      <c r="K20" s="2832">
        <f t="shared" si="1"/>
        <v>0</v>
      </c>
      <c r="L20" s="2833" t="s">
        <v>984</v>
      </c>
    </row>
    <row r="21" spans="1:13" ht="16.899999999999999" customHeight="1">
      <c r="B21" s="2829" t="s">
        <v>762</v>
      </c>
      <c r="C21" s="2830"/>
      <c r="D21" s="2831" t="s">
        <v>1904</v>
      </c>
      <c r="E21" s="2826">
        <v>0</v>
      </c>
      <c r="F21" s="2827">
        <v>0</v>
      </c>
      <c r="G21" s="2827">
        <v>0</v>
      </c>
      <c r="H21" s="2827">
        <v>0</v>
      </c>
      <c r="I21" s="2832">
        <f t="shared" si="0"/>
        <v>0</v>
      </c>
      <c r="J21" s="2832">
        <v>0</v>
      </c>
      <c r="K21" s="2832">
        <f t="shared" si="1"/>
        <v>0</v>
      </c>
      <c r="L21" s="2833" t="s">
        <v>762</v>
      </c>
    </row>
    <row r="22" spans="1:13" ht="16.899999999999999" customHeight="1">
      <c r="A22" s="2834"/>
      <c r="B22" s="2829" t="s">
        <v>985</v>
      </c>
      <c r="C22" s="2830"/>
      <c r="D22" s="2831" t="s">
        <v>1905</v>
      </c>
      <c r="E22" s="2826">
        <v>0</v>
      </c>
      <c r="F22" s="2827">
        <v>0</v>
      </c>
      <c r="G22" s="2827">
        <v>0</v>
      </c>
      <c r="H22" s="2827">
        <v>0</v>
      </c>
      <c r="I22" s="2832">
        <f t="shared" si="0"/>
        <v>0</v>
      </c>
      <c r="J22" s="2832">
        <v>0</v>
      </c>
      <c r="K22" s="2832">
        <f t="shared" si="1"/>
        <v>0</v>
      </c>
      <c r="L22" s="2833" t="s">
        <v>985</v>
      </c>
    </row>
    <row r="23" spans="1:13" ht="16.899999999999999" customHeight="1">
      <c r="A23" s="2834"/>
      <c r="B23" s="2829"/>
      <c r="C23" s="2830"/>
      <c r="D23" s="2831" t="s">
        <v>1906</v>
      </c>
      <c r="E23" s="2835"/>
      <c r="F23" s="2836"/>
      <c r="G23" s="2836"/>
      <c r="H23" s="2836"/>
      <c r="I23" s="2837"/>
      <c r="J23" s="2837"/>
      <c r="K23" s="2837"/>
      <c r="L23" s="2833"/>
    </row>
    <row r="24" spans="1:13" ht="16.899999999999999" customHeight="1">
      <c r="A24" s="2834"/>
      <c r="B24" s="2815" t="s">
        <v>986</v>
      </c>
      <c r="C24" s="2816"/>
      <c r="D24" s="2817" t="s">
        <v>1907</v>
      </c>
      <c r="E24" s="2826">
        <v>0</v>
      </c>
      <c r="F24" s="2827">
        <v>0</v>
      </c>
      <c r="G24" s="2827">
        <v>0</v>
      </c>
      <c r="H24" s="2827">
        <v>0</v>
      </c>
      <c r="I24" s="2828">
        <f t="shared" si="0"/>
        <v>0</v>
      </c>
      <c r="J24" s="2828">
        <v>0</v>
      </c>
      <c r="K24" s="2828">
        <f t="shared" si="1"/>
        <v>0</v>
      </c>
      <c r="L24" s="2803" t="s">
        <v>986</v>
      </c>
      <c r="M24" s="2821"/>
    </row>
    <row r="25" spans="1:13" ht="16.899999999999999" customHeight="1">
      <c r="A25" s="2834"/>
      <c r="B25" s="2829" t="s">
        <v>987</v>
      </c>
      <c r="C25" s="2830"/>
      <c r="D25" s="2831" t="s">
        <v>1908</v>
      </c>
      <c r="E25" s="2826">
        <v>0</v>
      </c>
      <c r="F25" s="2827">
        <v>0</v>
      </c>
      <c r="G25" s="2827">
        <v>0</v>
      </c>
      <c r="H25" s="2827">
        <v>0</v>
      </c>
      <c r="I25" s="2832">
        <f t="shared" si="0"/>
        <v>0</v>
      </c>
      <c r="J25" s="2832">
        <v>0</v>
      </c>
      <c r="K25" s="2832">
        <f t="shared" si="1"/>
        <v>0</v>
      </c>
      <c r="L25" s="2833" t="s">
        <v>987</v>
      </c>
      <c r="M25" s="2821"/>
    </row>
    <row r="26" spans="1:13" ht="16.899999999999999" customHeight="1">
      <c r="A26" s="2834"/>
      <c r="B26" s="2829" t="s">
        <v>668</v>
      </c>
      <c r="C26" s="2830"/>
      <c r="D26" s="2831" t="s">
        <v>1909</v>
      </c>
      <c r="E26" s="2826">
        <v>0</v>
      </c>
      <c r="F26" s="2827">
        <v>0</v>
      </c>
      <c r="G26" s="2827">
        <v>0</v>
      </c>
      <c r="H26" s="2827">
        <v>0</v>
      </c>
      <c r="I26" s="2832">
        <f t="shared" si="0"/>
        <v>0</v>
      </c>
      <c r="J26" s="2832">
        <v>0</v>
      </c>
      <c r="K26" s="2832">
        <f t="shared" si="1"/>
        <v>0</v>
      </c>
      <c r="L26" s="2833" t="s">
        <v>668</v>
      </c>
      <c r="M26" s="2821"/>
    </row>
    <row r="27" spans="1:13" ht="16.899999999999999" customHeight="1">
      <c r="A27" s="2834"/>
      <c r="B27" s="2829" t="s">
        <v>988</v>
      </c>
      <c r="C27" s="2830"/>
      <c r="D27" s="2831" t="s">
        <v>1910</v>
      </c>
      <c r="E27" s="2826">
        <v>0</v>
      </c>
      <c r="F27" s="2827">
        <v>0</v>
      </c>
      <c r="G27" s="2827">
        <v>0</v>
      </c>
      <c r="H27" s="2827">
        <v>0</v>
      </c>
      <c r="I27" s="2832">
        <f t="shared" si="0"/>
        <v>0</v>
      </c>
      <c r="J27" s="2832">
        <v>0</v>
      </c>
      <c r="K27" s="2832">
        <f t="shared" si="1"/>
        <v>0</v>
      </c>
      <c r="L27" s="2833" t="s">
        <v>988</v>
      </c>
      <c r="M27" s="2821"/>
    </row>
    <row r="28" spans="1:13" ht="16.899999999999999" customHeight="1">
      <c r="A28" s="2834"/>
      <c r="B28" s="2839" t="s">
        <v>989</v>
      </c>
      <c r="C28" s="2840"/>
      <c r="D28" s="2841" t="s">
        <v>1911</v>
      </c>
      <c r="E28" s="2826">
        <v>0</v>
      </c>
      <c r="F28" s="2827">
        <v>0</v>
      </c>
      <c r="G28" s="2827">
        <v>0</v>
      </c>
      <c r="H28" s="2827">
        <v>0</v>
      </c>
      <c r="I28" s="2832">
        <f t="shared" si="0"/>
        <v>0</v>
      </c>
      <c r="J28" s="2832">
        <v>0</v>
      </c>
      <c r="K28" s="2832">
        <f t="shared" si="1"/>
        <v>0</v>
      </c>
      <c r="L28" s="2842" t="s">
        <v>989</v>
      </c>
      <c r="M28" s="2821"/>
    </row>
    <row r="29" spans="1:13" ht="16.899999999999999" customHeight="1">
      <c r="A29" s="2834"/>
      <c r="B29" s="2815" t="s">
        <v>990</v>
      </c>
      <c r="C29" s="2816"/>
      <c r="D29" s="2817" t="s">
        <v>1912</v>
      </c>
      <c r="E29" s="2826">
        <v>0</v>
      </c>
      <c r="F29" s="2827">
        <v>0</v>
      </c>
      <c r="G29" s="2827">
        <v>0</v>
      </c>
      <c r="H29" s="2827">
        <v>0</v>
      </c>
      <c r="I29" s="2832">
        <f t="shared" si="0"/>
        <v>0</v>
      </c>
      <c r="J29" s="2832">
        <v>0</v>
      </c>
      <c r="K29" s="2832">
        <f t="shared" si="1"/>
        <v>0</v>
      </c>
      <c r="L29" s="2803" t="s">
        <v>990</v>
      </c>
      <c r="M29" s="2821"/>
    </row>
    <row r="30" spans="1:13" ht="16.899999999999999" customHeight="1">
      <c r="A30" s="2834"/>
      <c r="B30" s="2829" t="s">
        <v>991</v>
      </c>
      <c r="C30" s="2830"/>
      <c r="D30" s="2831" t="s">
        <v>1913</v>
      </c>
      <c r="E30" s="2826">
        <v>0</v>
      </c>
      <c r="F30" s="2827">
        <v>0</v>
      </c>
      <c r="G30" s="2827">
        <v>0</v>
      </c>
      <c r="H30" s="2827">
        <v>0</v>
      </c>
      <c r="I30" s="2832">
        <f t="shared" si="0"/>
        <v>0</v>
      </c>
      <c r="J30" s="2832">
        <v>0</v>
      </c>
      <c r="K30" s="2832">
        <f t="shared" si="1"/>
        <v>0</v>
      </c>
      <c r="L30" s="2833" t="s">
        <v>991</v>
      </c>
      <c r="M30" s="2821"/>
    </row>
    <row r="31" spans="1:13" ht="16.899999999999999" customHeight="1">
      <c r="A31" s="2834"/>
      <c r="B31" s="2829" t="s">
        <v>992</v>
      </c>
      <c r="C31" s="2830"/>
      <c r="D31" s="2831" t="s">
        <v>1914</v>
      </c>
      <c r="E31" s="2826">
        <v>0</v>
      </c>
      <c r="F31" s="2827">
        <v>0</v>
      </c>
      <c r="G31" s="2827">
        <v>0</v>
      </c>
      <c r="H31" s="2827">
        <v>0</v>
      </c>
      <c r="I31" s="2832">
        <f t="shared" si="0"/>
        <v>0</v>
      </c>
      <c r="J31" s="2832">
        <v>0</v>
      </c>
      <c r="K31" s="2832">
        <f t="shared" si="1"/>
        <v>0</v>
      </c>
      <c r="L31" s="2833" t="s">
        <v>992</v>
      </c>
      <c r="M31" s="2821"/>
    </row>
    <row r="32" spans="1:13" ht="16.899999999999999" customHeight="1">
      <c r="B32" s="2829" t="s">
        <v>993</v>
      </c>
      <c r="C32" s="2830"/>
      <c r="D32" s="2831" t="s">
        <v>1915</v>
      </c>
      <c r="E32" s="2826">
        <v>0</v>
      </c>
      <c r="F32" s="2827">
        <v>0</v>
      </c>
      <c r="G32" s="2827">
        <v>0</v>
      </c>
      <c r="H32" s="2827">
        <v>0</v>
      </c>
      <c r="I32" s="2832">
        <f t="shared" si="0"/>
        <v>0</v>
      </c>
      <c r="J32" s="2832">
        <v>0</v>
      </c>
      <c r="K32" s="2832">
        <f t="shared" si="1"/>
        <v>0</v>
      </c>
      <c r="L32" s="2833" t="s">
        <v>993</v>
      </c>
      <c r="M32" s="2821"/>
    </row>
    <row r="33" spans="1:13" ht="16.899999999999999" customHeight="1">
      <c r="B33" s="2829" t="s">
        <v>994</v>
      </c>
      <c r="C33" s="2830"/>
      <c r="D33" s="2831" t="s">
        <v>1916</v>
      </c>
      <c r="E33" s="2826">
        <v>0</v>
      </c>
      <c r="F33" s="2827">
        <v>0</v>
      </c>
      <c r="G33" s="2827">
        <v>0</v>
      </c>
      <c r="H33" s="2827">
        <v>0</v>
      </c>
      <c r="I33" s="2832">
        <f t="shared" si="0"/>
        <v>0</v>
      </c>
      <c r="J33" s="2832">
        <v>0</v>
      </c>
      <c r="K33" s="2832">
        <f t="shared" si="1"/>
        <v>0</v>
      </c>
      <c r="L33" s="2833" t="s">
        <v>994</v>
      </c>
      <c r="M33" s="2821"/>
    </row>
    <row r="34" spans="1:13" ht="16.899999999999999" customHeight="1">
      <c r="A34" s="2879"/>
      <c r="B34" s="2829" t="s">
        <v>995</v>
      </c>
      <c r="C34" s="2830"/>
      <c r="D34" s="2831" t="s">
        <v>1917</v>
      </c>
      <c r="E34" s="2826">
        <v>0</v>
      </c>
      <c r="F34" s="2827">
        <v>0</v>
      </c>
      <c r="G34" s="2827">
        <v>0</v>
      </c>
      <c r="H34" s="2827">
        <v>0</v>
      </c>
      <c r="I34" s="2832">
        <f t="shared" si="0"/>
        <v>0</v>
      </c>
      <c r="J34" s="2832">
        <v>0</v>
      </c>
      <c r="K34" s="2832">
        <f t="shared" si="1"/>
        <v>0</v>
      </c>
      <c r="L34" s="2833" t="s">
        <v>995</v>
      </c>
      <c r="M34" s="2821"/>
    </row>
    <row r="35" spans="1:13" ht="16.899999999999999" customHeight="1">
      <c r="A35" s="2879"/>
      <c r="B35" s="2829" t="s">
        <v>996</v>
      </c>
      <c r="C35" s="2830"/>
      <c r="D35" s="2831" t="s">
        <v>1918</v>
      </c>
      <c r="E35" s="2826">
        <v>0</v>
      </c>
      <c r="F35" s="2827">
        <v>0</v>
      </c>
      <c r="G35" s="2827">
        <v>0</v>
      </c>
      <c r="H35" s="2827">
        <v>0</v>
      </c>
      <c r="I35" s="2832">
        <f t="shared" si="0"/>
        <v>0</v>
      </c>
      <c r="J35" s="2832">
        <v>0</v>
      </c>
      <c r="K35" s="2832">
        <f t="shared" si="1"/>
        <v>0</v>
      </c>
      <c r="L35" s="2833" t="s">
        <v>996</v>
      </c>
      <c r="M35" s="2821"/>
    </row>
    <row r="36" spans="1:13" ht="16.899999999999999" customHeight="1">
      <c r="A36" s="2879"/>
      <c r="B36" s="2829" t="s">
        <v>997</v>
      </c>
      <c r="C36" s="2830"/>
      <c r="D36" s="2831" t="s">
        <v>1919</v>
      </c>
      <c r="E36" s="2826">
        <v>0</v>
      </c>
      <c r="F36" s="2827">
        <v>0</v>
      </c>
      <c r="G36" s="2827">
        <v>0</v>
      </c>
      <c r="H36" s="2827">
        <v>0</v>
      </c>
      <c r="I36" s="2832">
        <f t="shared" si="0"/>
        <v>0</v>
      </c>
      <c r="J36" s="2832">
        <v>0</v>
      </c>
      <c r="K36" s="2832">
        <f t="shared" si="1"/>
        <v>0</v>
      </c>
      <c r="L36" s="2833" t="s">
        <v>997</v>
      </c>
      <c r="M36" s="5372"/>
    </row>
    <row r="37" spans="1:13" ht="16.899999999999999" customHeight="1">
      <c r="A37" s="2879"/>
      <c r="B37" s="2829" t="s">
        <v>998</v>
      </c>
      <c r="C37" s="2830"/>
      <c r="D37" s="2831" t="s">
        <v>1920</v>
      </c>
      <c r="E37" s="2826">
        <v>0</v>
      </c>
      <c r="F37" s="2827">
        <v>0</v>
      </c>
      <c r="G37" s="2827">
        <v>0</v>
      </c>
      <c r="H37" s="2827">
        <v>0</v>
      </c>
      <c r="I37" s="2832">
        <f t="shared" si="0"/>
        <v>0</v>
      </c>
      <c r="J37" s="2832">
        <v>0</v>
      </c>
      <c r="K37" s="2832">
        <f t="shared" si="1"/>
        <v>0</v>
      </c>
      <c r="L37" s="2833" t="s">
        <v>998</v>
      </c>
      <c r="M37" s="5372"/>
    </row>
    <row r="38" spans="1:13" ht="16.899999999999999" customHeight="1">
      <c r="A38" s="2879"/>
      <c r="B38" s="2829" t="s">
        <v>999</v>
      </c>
      <c r="C38" s="2830"/>
      <c r="D38" s="2831" t="s">
        <v>1921</v>
      </c>
      <c r="E38" s="2826">
        <v>0</v>
      </c>
      <c r="F38" s="2827">
        <v>0</v>
      </c>
      <c r="G38" s="2827">
        <v>0</v>
      </c>
      <c r="H38" s="2827">
        <v>0</v>
      </c>
      <c r="I38" s="2832">
        <f t="shared" si="0"/>
        <v>0</v>
      </c>
      <c r="J38" s="2832">
        <v>0</v>
      </c>
      <c r="K38" s="2832">
        <f t="shared" si="1"/>
        <v>0</v>
      </c>
      <c r="L38" s="2833" t="s">
        <v>999</v>
      </c>
      <c r="M38" s="5372"/>
    </row>
    <row r="39" spans="1:13" ht="16.899999999999999" customHeight="1">
      <c r="A39" s="2879"/>
      <c r="B39" s="2829" t="s">
        <v>1000</v>
      </c>
      <c r="C39" s="2830"/>
      <c r="D39" s="2831" t="s">
        <v>1922</v>
      </c>
      <c r="E39" s="2826">
        <v>0</v>
      </c>
      <c r="F39" s="2827">
        <v>0</v>
      </c>
      <c r="G39" s="2827">
        <v>0</v>
      </c>
      <c r="H39" s="2827">
        <v>0</v>
      </c>
      <c r="I39" s="2832">
        <f t="shared" si="0"/>
        <v>0</v>
      </c>
      <c r="J39" s="2832">
        <v>0</v>
      </c>
      <c r="K39" s="2832">
        <f t="shared" si="1"/>
        <v>0</v>
      </c>
      <c r="L39" s="2833" t="s">
        <v>1000</v>
      </c>
      <c r="M39" s="5372"/>
    </row>
    <row r="40" spans="1:13" ht="16.899999999999999" customHeight="1">
      <c r="A40" s="2879"/>
      <c r="B40" s="2829" t="s">
        <v>1001</v>
      </c>
      <c r="C40" s="2830"/>
      <c r="D40" s="2831" t="s">
        <v>1923</v>
      </c>
      <c r="E40" s="2826">
        <v>0</v>
      </c>
      <c r="F40" s="2827">
        <v>0</v>
      </c>
      <c r="G40" s="2827">
        <v>0</v>
      </c>
      <c r="H40" s="2827">
        <v>0</v>
      </c>
      <c r="I40" s="2832">
        <f t="shared" si="0"/>
        <v>0</v>
      </c>
      <c r="J40" s="2832">
        <v>0</v>
      </c>
      <c r="K40" s="2832">
        <f t="shared" si="1"/>
        <v>0</v>
      </c>
      <c r="L40" s="2833" t="s">
        <v>1001</v>
      </c>
      <c r="M40" s="5372"/>
    </row>
    <row r="41" spans="1:13" ht="16.899999999999999" customHeight="1">
      <c r="A41" s="2879"/>
      <c r="B41" s="2829" t="s">
        <v>1002</v>
      </c>
      <c r="C41" s="2830"/>
      <c r="D41" s="2831" t="s">
        <v>1924</v>
      </c>
      <c r="E41" s="2826">
        <v>0</v>
      </c>
      <c r="F41" s="2827">
        <v>0</v>
      </c>
      <c r="G41" s="2827">
        <v>0</v>
      </c>
      <c r="H41" s="2827">
        <v>0</v>
      </c>
      <c r="I41" s="2832">
        <f t="shared" si="0"/>
        <v>0</v>
      </c>
      <c r="J41" s="2832">
        <v>0</v>
      </c>
      <c r="K41" s="2832">
        <f t="shared" si="1"/>
        <v>0</v>
      </c>
      <c r="L41" s="2833" t="s">
        <v>1002</v>
      </c>
      <c r="M41" s="5372"/>
    </row>
    <row r="42" spans="1:13" ht="16.899999999999999" customHeight="1">
      <c r="A42" s="2879"/>
      <c r="B42" s="2829" t="s">
        <v>1003</v>
      </c>
      <c r="C42" s="2830"/>
      <c r="D42" s="2831" t="s">
        <v>1925</v>
      </c>
      <c r="E42" s="2826">
        <v>0</v>
      </c>
      <c r="F42" s="2827">
        <v>0</v>
      </c>
      <c r="G42" s="2827">
        <v>0</v>
      </c>
      <c r="H42" s="2827">
        <v>0</v>
      </c>
      <c r="I42" s="2832">
        <f t="shared" si="0"/>
        <v>0</v>
      </c>
      <c r="J42" s="2832">
        <v>0</v>
      </c>
      <c r="K42" s="2832">
        <f t="shared" si="1"/>
        <v>0</v>
      </c>
      <c r="L42" s="2833" t="s">
        <v>1003</v>
      </c>
      <c r="M42" s="5372"/>
    </row>
    <row r="43" spans="1:13" ht="16.899999999999999" customHeight="1">
      <c r="A43" s="2879"/>
      <c r="B43" s="2829" t="s">
        <v>1004</v>
      </c>
      <c r="C43" s="2830"/>
      <c r="D43" s="2831" t="s">
        <v>1926</v>
      </c>
      <c r="E43" s="2826">
        <v>0</v>
      </c>
      <c r="F43" s="2827">
        <v>0</v>
      </c>
      <c r="G43" s="2827">
        <v>0</v>
      </c>
      <c r="H43" s="2827">
        <v>0</v>
      </c>
      <c r="I43" s="2832">
        <f t="shared" si="0"/>
        <v>0</v>
      </c>
      <c r="J43" s="2832">
        <v>0</v>
      </c>
      <c r="K43" s="2832">
        <f t="shared" si="1"/>
        <v>0</v>
      </c>
      <c r="L43" s="2833" t="s">
        <v>1004</v>
      </c>
      <c r="M43" s="5372"/>
    </row>
    <row r="44" spans="1:13" ht="16.899999999999999" customHeight="1">
      <c r="A44" s="2879"/>
      <c r="B44" s="2829" t="s">
        <v>1005</v>
      </c>
      <c r="C44" s="2830"/>
      <c r="D44" s="2831" t="s">
        <v>1927</v>
      </c>
      <c r="E44" s="2826">
        <v>0</v>
      </c>
      <c r="F44" s="2827">
        <v>0</v>
      </c>
      <c r="G44" s="2827">
        <v>0</v>
      </c>
      <c r="H44" s="2827">
        <v>0</v>
      </c>
      <c r="I44" s="2832">
        <f t="shared" si="0"/>
        <v>0</v>
      </c>
      <c r="J44" s="2832">
        <v>0</v>
      </c>
      <c r="K44" s="2832">
        <f t="shared" si="1"/>
        <v>0</v>
      </c>
      <c r="L44" s="2833" t="s">
        <v>1005</v>
      </c>
      <c r="M44" s="5372"/>
    </row>
    <row r="45" spans="1:13" ht="16.899999999999999" customHeight="1">
      <c r="A45" s="2879"/>
      <c r="B45" s="2829" t="s">
        <v>1006</v>
      </c>
      <c r="C45" s="2830"/>
      <c r="D45" s="2831" t="s">
        <v>1928</v>
      </c>
      <c r="E45" s="2826">
        <v>0</v>
      </c>
      <c r="F45" s="2827">
        <v>0</v>
      </c>
      <c r="G45" s="2827">
        <v>0</v>
      </c>
      <c r="H45" s="2827">
        <v>0</v>
      </c>
      <c r="I45" s="2832">
        <f t="shared" si="0"/>
        <v>0</v>
      </c>
      <c r="J45" s="2832">
        <v>0</v>
      </c>
      <c r="K45" s="2832">
        <f t="shared" si="1"/>
        <v>0</v>
      </c>
      <c r="L45" s="2833" t="s">
        <v>1006</v>
      </c>
      <c r="M45" s="5372"/>
    </row>
    <row r="46" spans="1:13" ht="16.899999999999999" customHeight="1">
      <c r="A46" s="2879"/>
      <c r="B46" s="2829" t="s">
        <v>1007</v>
      </c>
      <c r="C46" s="2830"/>
      <c r="D46" s="2831" t="s">
        <v>1929</v>
      </c>
      <c r="E46" s="2826">
        <v>0</v>
      </c>
      <c r="F46" s="2827">
        <v>0</v>
      </c>
      <c r="G46" s="2827">
        <v>0</v>
      </c>
      <c r="H46" s="2827">
        <v>0</v>
      </c>
      <c r="I46" s="2832">
        <f t="shared" si="0"/>
        <v>0</v>
      </c>
      <c r="J46" s="2832">
        <v>0</v>
      </c>
      <c r="K46" s="2832">
        <f t="shared" si="1"/>
        <v>0</v>
      </c>
      <c r="L46" s="2833" t="s">
        <v>1007</v>
      </c>
      <c r="M46" s="5372"/>
    </row>
    <row r="47" spans="1:13" ht="16.899999999999999" customHeight="1">
      <c r="A47" s="2879"/>
      <c r="B47" s="2829" t="s">
        <v>1008</v>
      </c>
      <c r="C47" s="2830"/>
      <c r="D47" s="2831" t="s">
        <v>1930</v>
      </c>
      <c r="E47" s="2826">
        <v>0</v>
      </c>
      <c r="F47" s="2827">
        <v>0</v>
      </c>
      <c r="G47" s="2827">
        <v>0</v>
      </c>
      <c r="H47" s="2827">
        <v>0</v>
      </c>
      <c r="I47" s="2832">
        <f t="shared" si="0"/>
        <v>0</v>
      </c>
      <c r="J47" s="2846" t="s">
        <v>621</v>
      </c>
      <c r="K47" s="2832">
        <f t="shared" si="1"/>
        <v>0</v>
      </c>
      <c r="L47" s="2833" t="s">
        <v>1008</v>
      </c>
      <c r="M47" s="5373">
        <v>104</v>
      </c>
    </row>
    <row r="48" spans="1:13" ht="16.899999999999999" customHeight="1" thickBot="1">
      <c r="A48" s="2879"/>
      <c r="B48" s="2848" t="s">
        <v>1009</v>
      </c>
      <c r="C48" s="2849"/>
      <c r="D48" s="2850" t="s">
        <v>1931</v>
      </c>
      <c r="E48" s="2851">
        <v>0</v>
      </c>
      <c r="F48" s="2852">
        <v>0</v>
      </c>
      <c r="G48" s="2852">
        <v>0</v>
      </c>
      <c r="H48" s="2852">
        <v>0</v>
      </c>
      <c r="I48" s="2853">
        <f>SUM(E48:H48)</f>
        <v>0</v>
      </c>
      <c r="J48" s="2853">
        <v>0</v>
      </c>
      <c r="K48" s="2853">
        <f>SUM(I48:J48)</f>
        <v>0</v>
      </c>
      <c r="L48" s="2854" t="s">
        <v>1009</v>
      </c>
      <c r="M48" s="5373"/>
    </row>
    <row r="49" spans="2:12">
      <c r="B49" s="2855"/>
      <c r="C49" s="2855"/>
      <c r="D49" s="2855"/>
      <c r="E49" s="5374"/>
      <c r="F49" s="2855"/>
      <c r="G49" s="2855"/>
      <c r="H49" s="2855"/>
      <c r="I49" s="2855"/>
      <c r="J49" s="2855"/>
      <c r="K49" s="2855"/>
      <c r="L49" s="2855"/>
    </row>
    <row r="50" spans="2:12">
      <c r="I50" s="2857"/>
      <c r="J50" s="2857"/>
      <c r="K50" s="2857"/>
      <c r="L50" s="2857"/>
    </row>
    <row r="51" spans="2:12">
      <c r="E51" s="2765">
        <f t="shared" ref="E51:K51" si="2">SUM(E18:E48)</f>
        <v>0</v>
      </c>
      <c r="F51" s="2765">
        <f t="shared" si="2"/>
        <v>0</v>
      </c>
      <c r="G51" s="2765">
        <f t="shared" si="2"/>
        <v>0</v>
      </c>
      <c r="H51" s="2765">
        <f t="shared" si="2"/>
        <v>0</v>
      </c>
      <c r="I51" s="2765">
        <f t="shared" si="2"/>
        <v>0</v>
      </c>
      <c r="J51" s="2765">
        <f t="shared" si="2"/>
        <v>0</v>
      </c>
      <c r="K51" s="2765">
        <f t="shared" si="2"/>
        <v>0</v>
      </c>
    </row>
  </sheetData>
  <mergeCells count="7">
    <mergeCell ref="A4:A20"/>
    <mergeCell ref="M4:M17"/>
    <mergeCell ref="B5:K5"/>
    <mergeCell ref="B6:K6"/>
    <mergeCell ref="A22:A31"/>
    <mergeCell ref="A34:A48"/>
    <mergeCell ref="M47:M48"/>
  </mergeCells>
  <printOptions horizontalCentered="1"/>
  <pageMargins left="0.196850393700787" right="0.1" top="0.15" bottom="0" header="0" footer="0"/>
  <pageSetup scale="69" orientation="landscape" horizontalDpi="4294967292" r:id="rId1"/>
  <headerFooter alignWithMargins="0"/>
</worksheet>
</file>

<file path=xl/worksheets/sheet112.xml><?xml version="1.0" encoding="utf-8"?>
<worksheet xmlns="http://schemas.openxmlformats.org/spreadsheetml/2006/main" xmlns:r="http://schemas.openxmlformats.org/officeDocument/2006/relationships">
  <sheetPr>
    <tabColor rgb="FF92D050"/>
    <pageSetUpPr fitToPage="1"/>
  </sheetPr>
  <dimension ref="A1:N47"/>
  <sheetViews>
    <sheetView showGridLines="0" zoomScale="75" zoomScaleNormal="50" workbookViewId="0"/>
  </sheetViews>
  <sheetFormatPr defaultColWidth="14.453125" defaultRowHeight="15.5"/>
  <cols>
    <col min="1" max="1" width="6"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1" width="14.26953125" style="2765" customWidth="1"/>
    <col min="12" max="13" width="5.81640625" style="2765" customWidth="1"/>
    <col min="14" max="14" width="5.81640625" style="5375" customWidth="1"/>
    <col min="15" max="16384" width="14.453125" style="2765"/>
  </cols>
  <sheetData>
    <row r="1" spans="1:13" ht="19.5" customHeight="1"/>
    <row r="2" spans="1:13" ht="19.5" customHeight="1" thickBot="1"/>
    <row r="3" spans="1:13" ht="16.899999999999999" customHeight="1">
      <c r="A3" s="2879"/>
      <c r="B3" s="2767"/>
      <c r="C3" s="2768"/>
      <c r="D3" s="2768"/>
      <c r="E3" s="2768"/>
      <c r="F3" s="2768"/>
      <c r="G3" s="2768"/>
      <c r="H3" s="2768"/>
      <c r="I3" s="2768"/>
      <c r="J3" s="2768"/>
      <c r="K3" s="2768"/>
      <c r="L3" s="2769"/>
      <c r="M3" s="5373">
        <v>105</v>
      </c>
    </row>
    <row r="4" spans="1:13" ht="16.899999999999999" customHeight="1">
      <c r="A4" s="2879"/>
      <c r="B4" s="2771" t="s">
        <v>3801</v>
      </c>
      <c r="C4" s="2772"/>
      <c r="D4" s="2772"/>
      <c r="E4" s="2772"/>
      <c r="F4" s="2772"/>
      <c r="G4" s="2772"/>
      <c r="H4" s="2772"/>
      <c r="I4" s="2772"/>
      <c r="J4" s="2772"/>
      <c r="K4" s="2772"/>
      <c r="L4" s="2773"/>
      <c r="M4" s="5373"/>
    </row>
    <row r="5" spans="1:13" ht="16.899999999999999" customHeight="1">
      <c r="A5" s="2879"/>
      <c r="B5" s="2774" t="s">
        <v>1884</v>
      </c>
      <c r="C5" s="2775"/>
      <c r="D5" s="2775"/>
      <c r="E5" s="2775"/>
      <c r="F5" s="2775"/>
      <c r="G5" s="2775"/>
      <c r="H5" s="2775"/>
      <c r="I5" s="2775"/>
      <c r="J5" s="2775"/>
      <c r="K5" s="2775"/>
      <c r="L5" s="2776"/>
      <c r="M5" s="5372"/>
    </row>
    <row r="6" spans="1:13" ht="16.899999999999999" customHeight="1">
      <c r="A6" s="2879"/>
      <c r="B6" s="2783"/>
      <c r="C6" s="2784"/>
      <c r="D6" s="2784"/>
      <c r="E6" s="2784"/>
      <c r="F6" s="2784"/>
      <c r="G6" s="2784"/>
      <c r="H6" s="2784"/>
      <c r="I6" s="2784"/>
      <c r="J6" s="2763"/>
      <c r="K6" s="2784"/>
      <c r="L6" s="2859"/>
      <c r="M6" s="5372"/>
    </row>
    <row r="7" spans="1:13" ht="16.899999999999999" customHeight="1">
      <c r="A7" s="2879"/>
      <c r="B7" s="2786"/>
      <c r="C7" s="2787"/>
      <c r="D7" s="2789"/>
      <c r="E7" s="2789"/>
      <c r="F7" s="2790" t="s">
        <v>1887</v>
      </c>
      <c r="G7" s="2791" t="s">
        <v>1200</v>
      </c>
      <c r="H7" s="2792"/>
      <c r="I7" s="2793" t="s">
        <v>982</v>
      </c>
      <c r="J7" s="2794"/>
      <c r="K7" s="2763"/>
      <c r="L7" s="2795"/>
      <c r="M7" s="5372"/>
    </row>
    <row r="8" spans="1:13" ht="15" customHeight="1">
      <c r="A8" s="2879"/>
      <c r="B8" s="2796"/>
      <c r="C8" s="2797"/>
      <c r="D8" s="2860"/>
      <c r="E8" s="2799" t="s">
        <v>1888</v>
      </c>
      <c r="F8" s="2800" t="s">
        <v>1889</v>
      </c>
      <c r="G8" s="2801" t="s">
        <v>1890</v>
      </c>
      <c r="H8" s="2763"/>
      <c r="I8" s="2801" t="s">
        <v>1891</v>
      </c>
      <c r="J8" s="2802"/>
      <c r="K8" s="2763"/>
      <c r="L8" s="2803"/>
      <c r="M8" s="5372"/>
    </row>
    <row r="9" spans="1:13" ht="16.899999999999999" customHeight="1">
      <c r="A9" s="2879"/>
      <c r="B9" s="2796" t="s">
        <v>704</v>
      </c>
      <c r="C9" s="2804" t="s">
        <v>637</v>
      </c>
      <c r="D9" s="2799" t="s">
        <v>1892</v>
      </c>
      <c r="E9" s="2799" t="s">
        <v>1893</v>
      </c>
      <c r="F9" s="2800" t="s">
        <v>1894</v>
      </c>
      <c r="G9" s="2801" t="s">
        <v>1895</v>
      </c>
      <c r="H9" s="2800" t="s">
        <v>1896</v>
      </c>
      <c r="I9" s="2801" t="s">
        <v>1897</v>
      </c>
      <c r="J9" s="2805" t="s">
        <v>23</v>
      </c>
      <c r="K9" s="2800" t="s">
        <v>982</v>
      </c>
      <c r="L9" s="2803" t="s">
        <v>704</v>
      </c>
      <c r="M9" s="5372"/>
    </row>
    <row r="10" spans="1:13" ht="16.899999999999999" customHeight="1">
      <c r="A10" s="2879"/>
      <c r="B10" s="2796" t="s">
        <v>1898</v>
      </c>
      <c r="C10" s="2804" t="s">
        <v>638</v>
      </c>
      <c r="D10" s="2799" t="s">
        <v>756</v>
      </c>
      <c r="E10" s="2799" t="s">
        <v>757</v>
      </c>
      <c r="F10" s="2800" t="s">
        <v>640</v>
      </c>
      <c r="G10" s="2801" t="s">
        <v>641</v>
      </c>
      <c r="H10" s="2800" t="s">
        <v>642</v>
      </c>
      <c r="I10" s="2801" t="s">
        <v>643</v>
      </c>
      <c r="J10" s="2805" t="s">
        <v>644</v>
      </c>
      <c r="K10" s="2800" t="s">
        <v>645</v>
      </c>
      <c r="L10" s="2803" t="s">
        <v>1898</v>
      </c>
      <c r="M10" s="5372"/>
    </row>
    <row r="11" spans="1:13" ht="16.899999999999999" customHeight="1" thickBot="1">
      <c r="A11" s="2879"/>
      <c r="B11" s="2861"/>
      <c r="C11" s="2809"/>
      <c r="D11" s="2862"/>
      <c r="E11" s="2863"/>
      <c r="F11" s="2864"/>
      <c r="G11" s="2865"/>
      <c r="H11" s="2864"/>
      <c r="I11" s="2865"/>
      <c r="J11" s="2805"/>
      <c r="K11" s="2800"/>
      <c r="L11" s="2866"/>
      <c r="M11" s="5372"/>
    </row>
    <row r="12" spans="1:13" ht="16.899999999999999" customHeight="1">
      <c r="A12" s="2879"/>
      <c r="B12" s="2815"/>
      <c r="C12" s="2816"/>
      <c r="D12" s="2815" t="s">
        <v>1933</v>
      </c>
      <c r="E12" s="2818"/>
      <c r="F12" s="2819"/>
      <c r="G12" s="2819"/>
      <c r="H12" s="2819"/>
      <c r="I12" s="2819"/>
      <c r="J12" s="2819"/>
      <c r="K12" s="2820"/>
      <c r="L12" s="2815"/>
      <c r="M12" s="5372"/>
    </row>
    <row r="13" spans="1:13" ht="27" customHeight="1">
      <c r="A13" s="2879"/>
      <c r="B13" s="2815" t="s">
        <v>1934</v>
      </c>
      <c r="C13" s="2816"/>
      <c r="D13" s="2815" t="s">
        <v>1935</v>
      </c>
      <c r="E13" s="2867">
        <v>0</v>
      </c>
      <c r="F13" s="2827">
        <v>0</v>
      </c>
      <c r="G13" s="2827">
        <v>0</v>
      </c>
      <c r="H13" s="2827">
        <v>0</v>
      </c>
      <c r="I13" s="2868">
        <f>SUM(E13:H13)</f>
        <v>0</v>
      </c>
      <c r="J13" s="2868">
        <v>0</v>
      </c>
      <c r="K13" s="2869">
        <f>SUM(I13:J13)</f>
        <v>0</v>
      </c>
      <c r="L13" s="2815" t="s">
        <v>1934</v>
      </c>
      <c r="M13" s="5372"/>
    </row>
    <row r="14" spans="1:13" ht="17.25" customHeight="1">
      <c r="A14" s="2879"/>
      <c r="B14" s="2829" t="s">
        <v>1936</v>
      </c>
      <c r="C14" s="2830"/>
      <c r="D14" s="2829" t="s">
        <v>1937</v>
      </c>
      <c r="E14" s="2870">
        <v>0</v>
      </c>
      <c r="F14" s="2871">
        <v>0</v>
      </c>
      <c r="G14" s="2871">
        <v>0</v>
      </c>
      <c r="H14" s="2871">
        <v>0</v>
      </c>
      <c r="I14" s="2872">
        <f t="shared" ref="I14:I45" si="0">SUM(E14:H14)</f>
        <v>0</v>
      </c>
      <c r="J14" s="2872">
        <v>0</v>
      </c>
      <c r="K14" s="2873">
        <f t="shared" ref="K14:K45" si="1">SUM(I14:J14)</f>
        <v>0</v>
      </c>
      <c r="L14" s="2829" t="s">
        <v>1936</v>
      </c>
      <c r="M14" s="5372"/>
    </row>
    <row r="15" spans="1:13" ht="17.25" customHeight="1">
      <c r="A15" s="2879"/>
      <c r="B15" s="2829" t="s">
        <v>1938</v>
      </c>
      <c r="C15" s="2830"/>
      <c r="D15" s="2829" t="s">
        <v>1939</v>
      </c>
      <c r="E15" s="2870">
        <v>0</v>
      </c>
      <c r="F15" s="2871">
        <v>0</v>
      </c>
      <c r="G15" s="2871">
        <v>0</v>
      </c>
      <c r="H15" s="2871">
        <v>0</v>
      </c>
      <c r="I15" s="2872">
        <f t="shared" si="0"/>
        <v>0</v>
      </c>
      <c r="J15" s="2874" t="s">
        <v>621</v>
      </c>
      <c r="K15" s="2873">
        <f t="shared" si="1"/>
        <v>0</v>
      </c>
      <c r="L15" s="2829" t="s">
        <v>1938</v>
      </c>
      <c r="M15" s="5372"/>
    </row>
    <row r="16" spans="1:13" ht="17.25" customHeight="1">
      <c r="A16" s="2879"/>
      <c r="B16" s="2829" t="s">
        <v>1940</v>
      </c>
      <c r="C16" s="2830"/>
      <c r="D16" s="2829" t="s">
        <v>1941</v>
      </c>
      <c r="E16" s="2870">
        <v>0</v>
      </c>
      <c r="F16" s="2871">
        <v>0</v>
      </c>
      <c r="G16" s="2871">
        <v>0</v>
      </c>
      <c r="H16" s="2871">
        <v>0</v>
      </c>
      <c r="I16" s="2872">
        <f t="shared" si="0"/>
        <v>0</v>
      </c>
      <c r="J16" s="2874" t="s">
        <v>621</v>
      </c>
      <c r="K16" s="2873">
        <f t="shared" si="1"/>
        <v>0</v>
      </c>
      <c r="L16" s="2829" t="s">
        <v>1940</v>
      </c>
      <c r="M16" s="5372"/>
    </row>
    <row r="17" spans="1:13" ht="17.25" customHeight="1">
      <c r="A17" s="2879"/>
      <c r="B17" s="2829" t="s">
        <v>1942</v>
      </c>
      <c r="C17" s="2830"/>
      <c r="D17" s="2829" t="s">
        <v>1943</v>
      </c>
      <c r="E17" s="2870">
        <v>0</v>
      </c>
      <c r="F17" s="2871">
        <v>0</v>
      </c>
      <c r="G17" s="2871">
        <v>0</v>
      </c>
      <c r="H17" s="2871">
        <v>0</v>
      </c>
      <c r="I17" s="2872">
        <f t="shared" si="0"/>
        <v>0</v>
      </c>
      <c r="J17" s="2874" t="s">
        <v>621</v>
      </c>
      <c r="K17" s="2873">
        <f t="shared" si="1"/>
        <v>0</v>
      </c>
      <c r="L17" s="2829" t="s">
        <v>1942</v>
      </c>
      <c r="M17" s="5372"/>
    </row>
    <row r="18" spans="1:13" ht="17.25" customHeight="1">
      <c r="A18" s="2844"/>
      <c r="B18" s="2829" t="s">
        <v>1944</v>
      </c>
      <c r="C18" s="2830"/>
      <c r="D18" s="2829" t="s">
        <v>1945</v>
      </c>
      <c r="E18" s="2870">
        <v>0</v>
      </c>
      <c r="F18" s="2871">
        <v>0</v>
      </c>
      <c r="G18" s="2871">
        <v>0</v>
      </c>
      <c r="H18" s="2871">
        <v>0</v>
      </c>
      <c r="I18" s="2872">
        <f t="shared" si="0"/>
        <v>0</v>
      </c>
      <c r="J18" s="2874" t="s">
        <v>621</v>
      </c>
      <c r="K18" s="2873">
        <f t="shared" si="1"/>
        <v>0</v>
      </c>
      <c r="L18" s="2829" t="s">
        <v>1944</v>
      </c>
    </row>
    <row r="19" spans="1:13" ht="17.25" customHeight="1">
      <c r="A19" s="2844"/>
      <c r="B19" s="2829" t="s">
        <v>1946</v>
      </c>
      <c r="C19" s="2830"/>
      <c r="D19" s="2829" t="s">
        <v>1947</v>
      </c>
      <c r="E19" s="2870">
        <v>0</v>
      </c>
      <c r="F19" s="2871">
        <v>0</v>
      </c>
      <c r="G19" s="2871">
        <v>0</v>
      </c>
      <c r="H19" s="2871">
        <v>0</v>
      </c>
      <c r="I19" s="2872">
        <f t="shared" si="0"/>
        <v>0</v>
      </c>
      <c r="J19" s="2874" t="s">
        <v>621</v>
      </c>
      <c r="K19" s="2873">
        <f t="shared" si="1"/>
        <v>0</v>
      </c>
      <c r="L19" s="2829" t="s">
        <v>1946</v>
      </c>
    </row>
    <row r="20" spans="1:13" ht="17.25" customHeight="1">
      <c r="A20" s="2844"/>
      <c r="B20" s="2829" t="s">
        <v>1948</v>
      </c>
      <c r="C20" s="2830"/>
      <c r="D20" s="2829" t="s">
        <v>1949</v>
      </c>
      <c r="E20" s="2870">
        <v>0</v>
      </c>
      <c r="F20" s="2871">
        <v>0</v>
      </c>
      <c r="G20" s="2871">
        <v>0</v>
      </c>
      <c r="H20" s="2871">
        <v>0</v>
      </c>
      <c r="I20" s="2872">
        <f t="shared" si="0"/>
        <v>0</v>
      </c>
      <c r="J20" s="2874" t="s">
        <v>621</v>
      </c>
      <c r="K20" s="2873">
        <f t="shared" si="1"/>
        <v>0</v>
      </c>
      <c r="L20" s="2829" t="s">
        <v>1948</v>
      </c>
      <c r="M20" s="2843"/>
    </row>
    <row r="21" spans="1:13" ht="17.25" customHeight="1">
      <c r="A21" s="2844"/>
      <c r="B21" s="2829" t="s">
        <v>1950</v>
      </c>
      <c r="C21" s="2830"/>
      <c r="D21" s="2829" t="s">
        <v>1951</v>
      </c>
      <c r="E21" s="2870">
        <v>0</v>
      </c>
      <c r="F21" s="2871">
        <v>0</v>
      </c>
      <c r="G21" s="2871">
        <v>0</v>
      </c>
      <c r="H21" s="2871">
        <v>0</v>
      </c>
      <c r="I21" s="2872">
        <f t="shared" si="0"/>
        <v>0</v>
      </c>
      <c r="J21" s="2872">
        <v>0</v>
      </c>
      <c r="K21" s="2873">
        <f t="shared" si="1"/>
        <v>0</v>
      </c>
      <c r="L21" s="2829" t="s">
        <v>1950</v>
      </c>
      <c r="M21" s="2843"/>
    </row>
    <row r="22" spans="1:13" ht="17.25" customHeight="1">
      <c r="A22" s="2844"/>
      <c r="B22" s="2829" t="s">
        <v>1952</v>
      </c>
      <c r="C22" s="2830"/>
      <c r="D22" s="2829" t="s">
        <v>1953</v>
      </c>
      <c r="E22" s="2870">
        <v>0</v>
      </c>
      <c r="F22" s="2871">
        <v>0</v>
      </c>
      <c r="G22" s="2871">
        <v>0</v>
      </c>
      <c r="H22" s="2871">
        <v>0</v>
      </c>
      <c r="I22" s="2872">
        <f t="shared" si="0"/>
        <v>0</v>
      </c>
      <c r="J22" s="2872">
        <v>0</v>
      </c>
      <c r="K22" s="2873">
        <f t="shared" si="1"/>
        <v>0</v>
      </c>
      <c r="L22" s="2829" t="s">
        <v>1952</v>
      </c>
      <c r="M22" s="2843"/>
    </row>
    <row r="23" spans="1:13" ht="17.25" customHeight="1">
      <c r="A23" s="2844"/>
      <c r="B23" s="2829" t="s">
        <v>1954</v>
      </c>
      <c r="C23" s="2830"/>
      <c r="D23" s="2829" t="s">
        <v>1955</v>
      </c>
      <c r="E23" s="2870">
        <v>0</v>
      </c>
      <c r="F23" s="2871">
        <v>0</v>
      </c>
      <c r="G23" s="2871">
        <v>0</v>
      </c>
      <c r="H23" s="2871">
        <v>0</v>
      </c>
      <c r="I23" s="2872">
        <f t="shared" si="0"/>
        <v>0</v>
      </c>
      <c r="J23" s="2872">
        <v>0</v>
      </c>
      <c r="K23" s="2873">
        <f t="shared" si="1"/>
        <v>0</v>
      </c>
      <c r="L23" s="2829" t="s">
        <v>1954</v>
      </c>
      <c r="M23" s="2843"/>
    </row>
    <row r="24" spans="1:13" ht="17.25" customHeight="1">
      <c r="A24" s="2844"/>
      <c r="B24" s="2839" t="s">
        <v>1956</v>
      </c>
      <c r="C24" s="2840"/>
      <c r="D24" s="2839" t="s">
        <v>1957</v>
      </c>
      <c r="E24" s="2875" t="s">
        <v>621</v>
      </c>
      <c r="F24" s="2876" t="s">
        <v>621</v>
      </c>
      <c r="G24" s="2876" t="s">
        <v>621</v>
      </c>
      <c r="H24" s="2871">
        <v>0</v>
      </c>
      <c r="I24" s="2872">
        <f t="shared" si="0"/>
        <v>0</v>
      </c>
      <c r="J24" s="2872">
        <v>0</v>
      </c>
      <c r="K24" s="2873">
        <f t="shared" si="1"/>
        <v>0</v>
      </c>
      <c r="L24" s="2839" t="s">
        <v>1956</v>
      </c>
      <c r="M24" s="2843"/>
    </row>
    <row r="25" spans="1:13" ht="17.25" customHeight="1">
      <c r="A25" s="2844"/>
      <c r="B25" s="2815" t="s">
        <v>1958</v>
      </c>
      <c r="C25" s="2816"/>
      <c r="D25" s="2815" t="s">
        <v>1959</v>
      </c>
      <c r="E25" s="2875" t="s">
        <v>621</v>
      </c>
      <c r="F25" s="2876" t="s">
        <v>621</v>
      </c>
      <c r="G25" s="2876" t="s">
        <v>621</v>
      </c>
      <c r="H25" s="2871">
        <v>0</v>
      </c>
      <c r="I25" s="2872">
        <f t="shared" si="0"/>
        <v>0</v>
      </c>
      <c r="J25" s="2872">
        <v>0</v>
      </c>
      <c r="K25" s="2873">
        <f t="shared" si="1"/>
        <v>0</v>
      </c>
      <c r="L25" s="2815" t="s">
        <v>1958</v>
      </c>
      <c r="M25" s="2843"/>
    </row>
    <row r="26" spans="1:13" ht="17.25" customHeight="1">
      <c r="A26" s="2844"/>
      <c r="B26" s="2829" t="s">
        <v>1960</v>
      </c>
      <c r="C26" s="2830"/>
      <c r="D26" s="2829" t="s">
        <v>1961</v>
      </c>
      <c r="E26" s="2875" t="s">
        <v>621</v>
      </c>
      <c r="F26" s="2876" t="s">
        <v>621</v>
      </c>
      <c r="G26" s="2876" t="s">
        <v>621</v>
      </c>
      <c r="H26" s="2871">
        <v>0</v>
      </c>
      <c r="I26" s="2872">
        <f t="shared" si="0"/>
        <v>0</v>
      </c>
      <c r="J26" s="2872">
        <v>0</v>
      </c>
      <c r="K26" s="2873">
        <f t="shared" si="1"/>
        <v>0</v>
      </c>
      <c r="L26" s="2829" t="s">
        <v>1960</v>
      </c>
      <c r="M26" s="2843"/>
    </row>
    <row r="27" spans="1:13" ht="17.25" customHeight="1">
      <c r="A27" s="2844"/>
      <c r="B27" s="2829" t="s">
        <v>1962</v>
      </c>
      <c r="C27" s="2830"/>
      <c r="D27" s="2829" t="s">
        <v>1963</v>
      </c>
      <c r="E27" s="2875" t="s">
        <v>621</v>
      </c>
      <c r="F27" s="2876" t="s">
        <v>621</v>
      </c>
      <c r="G27" s="2876" t="s">
        <v>621</v>
      </c>
      <c r="H27" s="2871">
        <v>0</v>
      </c>
      <c r="I27" s="2872">
        <f t="shared" si="0"/>
        <v>0</v>
      </c>
      <c r="J27" s="2872">
        <v>0</v>
      </c>
      <c r="K27" s="2873">
        <f t="shared" si="1"/>
        <v>0</v>
      </c>
      <c r="L27" s="2829" t="s">
        <v>1962</v>
      </c>
      <c r="M27" s="2843"/>
    </row>
    <row r="28" spans="1:13" ht="17.25" customHeight="1">
      <c r="A28" s="2844"/>
      <c r="B28" s="2829" t="s">
        <v>1964</v>
      </c>
      <c r="C28" s="2830"/>
      <c r="D28" s="2829" t="s">
        <v>1965</v>
      </c>
      <c r="E28" s="2875" t="s">
        <v>621</v>
      </c>
      <c r="F28" s="2876" t="s">
        <v>621</v>
      </c>
      <c r="G28" s="2876" t="s">
        <v>621</v>
      </c>
      <c r="H28" s="2871">
        <v>0</v>
      </c>
      <c r="I28" s="2872">
        <f t="shared" si="0"/>
        <v>0</v>
      </c>
      <c r="J28" s="2872">
        <v>0</v>
      </c>
      <c r="K28" s="2873">
        <f t="shared" si="1"/>
        <v>0</v>
      </c>
      <c r="L28" s="2829" t="s">
        <v>1964</v>
      </c>
      <c r="M28" s="2843"/>
    </row>
    <row r="29" spans="1:13" ht="17.25" customHeight="1">
      <c r="B29" s="2829" t="s">
        <v>1966</v>
      </c>
      <c r="C29" s="2830"/>
      <c r="D29" s="2829" t="s">
        <v>1967</v>
      </c>
      <c r="E29" s="2875" t="s">
        <v>621</v>
      </c>
      <c r="F29" s="2876" t="s">
        <v>621</v>
      </c>
      <c r="G29" s="2876" t="s">
        <v>621</v>
      </c>
      <c r="H29" s="2871">
        <v>0</v>
      </c>
      <c r="I29" s="2872">
        <f t="shared" si="0"/>
        <v>0</v>
      </c>
      <c r="J29" s="2872">
        <v>0</v>
      </c>
      <c r="K29" s="2873">
        <f t="shared" si="1"/>
        <v>0</v>
      </c>
      <c r="L29" s="2829" t="s">
        <v>1966</v>
      </c>
      <c r="M29" s="2843"/>
    </row>
    <row r="30" spans="1:13" ht="17.25" customHeight="1">
      <c r="B30" s="2829" t="s">
        <v>1968</v>
      </c>
      <c r="C30" s="2877" t="s">
        <v>294</v>
      </c>
      <c r="D30" s="2829" t="s">
        <v>1969</v>
      </c>
      <c r="E30" s="2875" t="s">
        <v>621</v>
      </c>
      <c r="F30" s="2876" t="s">
        <v>621</v>
      </c>
      <c r="G30" s="2871">
        <v>0</v>
      </c>
      <c r="H30" s="2876" t="s">
        <v>621</v>
      </c>
      <c r="I30" s="2872">
        <f t="shared" si="0"/>
        <v>0</v>
      </c>
      <c r="J30" s="2872">
        <v>0</v>
      </c>
      <c r="K30" s="2873">
        <f t="shared" si="1"/>
        <v>0</v>
      </c>
      <c r="L30" s="2829" t="s">
        <v>1968</v>
      </c>
      <c r="M30" s="2843"/>
    </row>
    <row r="31" spans="1:13" ht="17.25" customHeight="1">
      <c r="A31" s="2879" t="s">
        <v>3795</v>
      </c>
      <c r="B31" s="2829" t="s">
        <v>1970</v>
      </c>
      <c r="C31" s="2877" t="s">
        <v>294</v>
      </c>
      <c r="D31" s="2829" t="s">
        <v>1971</v>
      </c>
      <c r="E31" s="2875" t="s">
        <v>621</v>
      </c>
      <c r="F31" s="2876" t="s">
        <v>621</v>
      </c>
      <c r="G31" s="2871">
        <v>0</v>
      </c>
      <c r="H31" s="2876" t="s">
        <v>621</v>
      </c>
      <c r="I31" s="2872">
        <f t="shared" si="0"/>
        <v>0</v>
      </c>
      <c r="J31" s="2872">
        <v>0</v>
      </c>
      <c r="K31" s="2873">
        <f t="shared" si="1"/>
        <v>0</v>
      </c>
      <c r="L31" s="2829" t="s">
        <v>1970</v>
      </c>
    </row>
    <row r="32" spans="1:13" ht="17.25" customHeight="1">
      <c r="A32" s="2879"/>
      <c r="B32" s="2829" t="s">
        <v>1972</v>
      </c>
      <c r="C32" s="2877" t="s">
        <v>294</v>
      </c>
      <c r="D32" s="2829" t="s">
        <v>1973</v>
      </c>
      <c r="E32" s="2875" t="s">
        <v>621</v>
      </c>
      <c r="F32" s="2876" t="s">
        <v>621</v>
      </c>
      <c r="G32" s="2871">
        <v>0</v>
      </c>
      <c r="H32" s="2876" t="s">
        <v>621</v>
      </c>
      <c r="I32" s="2872">
        <f t="shared" si="0"/>
        <v>0</v>
      </c>
      <c r="J32" s="2872">
        <v>0</v>
      </c>
      <c r="K32" s="2873">
        <f t="shared" si="1"/>
        <v>0</v>
      </c>
      <c r="L32" s="2829" t="s">
        <v>1972</v>
      </c>
      <c r="M32" s="5373" t="s">
        <v>3790</v>
      </c>
    </row>
    <row r="33" spans="1:13" ht="17.25" customHeight="1">
      <c r="A33" s="2879"/>
      <c r="B33" s="2829" t="s">
        <v>1974</v>
      </c>
      <c r="C33" s="2877" t="s">
        <v>294</v>
      </c>
      <c r="D33" s="2829" t="s">
        <v>1975</v>
      </c>
      <c r="E33" s="2875" t="s">
        <v>621</v>
      </c>
      <c r="F33" s="2876" t="s">
        <v>621</v>
      </c>
      <c r="G33" s="2871">
        <v>0</v>
      </c>
      <c r="H33" s="2876" t="s">
        <v>621</v>
      </c>
      <c r="I33" s="2872">
        <f t="shared" si="0"/>
        <v>0</v>
      </c>
      <c r="J33" s="2872">
        <v>0</v>
      </c>
      <c r="K33" s="2873">
        <f t="shared" si="1"/>
        <v>0</v>
      </c>
      <c r="L33" s="2829" t="s">
        <v>1974</v>
      </c>
      <c r="M33" s="5373"/>
    </row>
    <row r="34" spans="1:13" ht="17.25" customHeight="1">
      <c r="A34" s="2879"/>
      <c r="B34" s="2829" t="s">
        <v>1976</v>
      </c>
      <c r="C34" s="2877" t="s">
        <v>294</v>
      </c>
      <c r="D34" s="2829" t="s">
        <v>1977</v>
      </c>
      <c r="E34" s="2875" t="s">
        <v>621</v>
      </c>
      <c r="F34" s="2876" t="s">
        <v>621</v>
      </c>
      <c r="G34" s="2871">
        <v>0</v>
      </c>
      <c r="H34" s="2876" t="s">
        <v>621</v>
      </c>
      <c r="I34" s="2872">
        <f t="shared" si="0"/>
        <v>0</v>
      </c>
      <c r="J34" s="2872">
        <v>0</v>
      </c>
      <c r="K34" s="2873">
        <f t="shared" si="1"/>
        <v>0</v>
      </c>
      <c r="L34" s="2829" t="s">
        <v>1976</v>
      </c>
      <c r="M34" s="5373"/>
    </row>
    <row r="35" spans="1:13" ht="17.25" customHeight="1">
      <c r="A35" s="2879"/>
      <c r="B35" s="2829" t="s">
        <v>1979</v>
      </c>
      <c r="C35" s="2877" t="s">
        <v>294</v>
      </c>
      <c r="D35" s="2829" t="s">
        <v>1980</v>
      </c>
      <c r="E35" s="2875" t="s">
        <v>621</v>
      </c>
      <c r="F35" s="2876" t="s">
        <v>621</v>
      </c>
      <c r="G35" s="2871">
        <v>0</v>
      </c>
      <c r="H35" s="2876" t="s">
        <v>621</v>
      </c>
      <c r="I35" s="2872">
        <f t="shared" si="0"/>
        <v>0</v>
      </c>
      <c r="J35" s="2872">
        <v>0</v>
      </c>
      <c r="K35" s="2873">
        <f t="shared" si="1"/>
        <v>0</v>
      </c>
      <c r="L35" s="2829" t="s">
        <v>1979</v>
      </c>
      <c r="M35" s="5373"/>
    </row>
    <row r="36" spans="1:13" ht="17.25" customHeight="1">
      <c r="A36" s="2879"/>
      <c r="B36" s="2829" t="s">
        <v>1981</v>
      </c>
      <c r="C36" s="2877"/>
      <c r="D36" s="2829" t="s">
        <v>1982</v>
      </c>
      <c r="E36" s="2875" t="s">
        <v>621</v>
      </c>
      <c r="F36" s="2876" t="s">
        <v>621</v>
      </c>
      <c r="G36" s="2871">
        <v>0</v>
      </c>
      <c r="H36" s="2876" t="s">
        <v>621</v>
      </c>
      <c r="I36" s="2872">
        <f t="shared" si="0"/>
        <v>0</v>
      </c>
      <c r="J36" s="2872">
        <v>0</v>
      </c>
      <c r="K36" s="2873">
        <f t="shared" si="1"/>
        <v>0</v>
      </c>
      <c r="L36" s="2829" t="s">
        <v>1981</v>
      </c>
      <c r="M36" s="5373"/>
    </row>
    <row r="37" spans="1:13" ht="17.25" customHeight="1">
      <c r="A37" s="2879"/>
      <c r="B37" s="2829" t="s">
        <v>1983</v>
      </c>
      <c r="C37" s="2877"/>
      <c r="D37" s="2829" t="s">
        <v>1984</v>
      </c>
      <c r="E37" s="2875" t="s">
        <v>621</v>
      </c>
      <c r="F37" s="2876" t="s">
        <v>621</v>
      </c>
      <c r="G37" s="2871">
        <v>0</v>
      </c>
      <c r="H37" s="2876" t="s">
        <v>621</v>
      </c>
      <c r="I37" s="2872">
        <f t="shared" si="0"/>
        <v>0</v>
      </c>
      <c r="J37" s="2872">
        <v>0</v>
      </c>
      <c r="K37" s="2873">
        <f t="shared" si="1"/>
        <v>0</v>
      </c>
      <c r="L37" s="2829" t="s">
        <v>1983</v>
      </c>
      <c r="M37" s="5373"/>
    </row>
    <row r="38" spans="1:13" ht="17.25" customHeight="1">
      <c r="A38" s="2879"/>
      <c r="B38" s="2829" t="s">
        <v>1985</v>
      </c>
      <c r="C38" s="2877"/>
      <c r="D38" s="2829" t="s">
        <v>1986</v>
      </c>
      <c r="E38" s="2875" t="s">
        <v>621</v>
      </c>
      <c r="F38" s="2876" t="s">
        <v>621</v>
      </c>
      <c r="G38" s="2871">
        <v>0</v>
      </c>
      <c r="H38" s="2876" t="s">
        <v>621</v>
      </c>
      <c r="I38" s="2872">
        <f t="shared" si="0"/>
        <v>0</v>
      </c>
      <c r="J38" s="2872">
        <v>0</v>
      </c>
      <c r="K38" s="2873">
        <f t="shared" si="1"/>
        <v>0</v>
      </c>
      <c r="L38" s="2829" t="s">
        <v>1985</v>
      </c>
      <c r="M38" s="5373"/>
    </row>
    <row r="39" spans="1:13" ht="17.25" customHeight="1">
      <c r="A39" s="2879"/>
      <c r="B39" s="2829" t="s">
        <v>1987</v>
      </c>
      <c r="C39" s="2877"/>
      <c r="D39" s="2829" t="s">
        <v>1988</v>
      </c>
      <c r="E39" s="2875" t="s">
        <v>621</v>
      </c>
      <c r="F39" s="2876" t="s">
        <v>621</v>
      </c>
      <c r="G39" s="2871">
        <v>0</v>
      </c>
      <c r="H39" s="2876" t="s">
        <v>621</v>
      </c>
      <c r="I39" s="2872">
        <f t="shared" si="0"/>
        <v>0</v>
      </c>
      <c r="J39" s="2872">
        <v>0</v>
      </c>
      <c r="K39" s="2873">
        <f t="shared" si="1"/>
        <v>0</v>
      </c>
      <c r="L39" s="2829" t="s">
        <v>1987</v>
      </c>
      <c r="M39" s="5373"/>
    </row>
    <row r="40" spans="1:13" ht="17.25" customHeight="1">
      <c r="A40" s="2879"/>
      <c r="B40" s="2829" t="s">
        <v>1989</v>
      </c>
      <c r="C40" s="2877"/>
      <c r="D40" s="2829" t="s">
        <v>1990</v>
      </c>
      <c r="E40" s="2875" t="s">
        <v>621</v>
      </c>
      <c r="F40" s="2876" t="s">
        <v>621</v>
      </c>
      <c r="G40" s="2871">
        <v>0</v>
      </c>
      <c r="H40" s="2876" t="s">
        <v>621</v>
      </c>
      <c r="I40" s="2872">
        <f t="shared" si="0"/>
        <v>0</v>
      </c>
      <c r="J40" s="2872">
        <v>0</v>
      </c>
      <c r="K40" s="2873">
        <f t="shared" si="1"/>
        <v>0</v>
      </c>
      <c r="L40" s="2829" t="s">
        <v>1989</v>
      </c>
      <c r="M40" s="5373"/>
    </row>
    <row r="41" spans="1:13" ht="17.25" customHeight="1">
      <c r="A41" s="2879"/>
      <c r="B41" s="2829" t="s">
        <v>1991</v>
      </c>
      <c r="C41" s="2877"/>
      <c r="D41" s="2829" t="s">
        <v>1992</v>
      </c>
      <c r="E41" s="2875" t="s">
        <v>621</v>
      </c>
      <c r="F41" s="2876" t="s">
        <v>621</v>
      </c>
      <c r="G41" s="2871">
        <v>0</v>
      </c>
      <c r="H41" s="2876" t="s">
        <v>621</v>
      </c>
      <c r="I41" s="2872">
        <f t="shared" si="0"/>
        <v>0</v>
      </c>
      <c r="J41" s="2872">
        <v>0</v>
      </c>
      <c r="K41" s="2873">
        <f t="shared" si="1"/>
        <v>0</v>
      </c>
      <c r="L41" s="2829" t="s">
        <v>1991</v>
      </c>
      <c r="M41" s="5373"/>
    </row>
    <row r="42" spans="1:13" ht="17.25" customHeight="1">
      <c r="A42" s="2879"/>
      <c r="B42" s="2829" t="s">
        <v>1993</v>
      </c>
      <c r="C42" s="2877" t="s">
        <v>294</v>
      </c>
      <c r="D42" s="2829" t="s">
        <v>1994</v>
      </c>
      <c r="E42" s="2875" t="s">
        <v>621</v>
      </c>
      <c r="F42" s="2876" t="s">
        <v>621</v>
      </c>
      <c r="G42" s="2871">
        <v>0</v>
      </c>
      <c r="H42" s="2876" t="s">
        <v>621</v>
      </c>
      <c r="I42" s="2872">
        <f t="shared" si="0"/>
        <v>0</v>
      </c>
      <c r="J42" s="2872">
        <v>0</v>
      </c>
      <c r="K42" s="2873">
        <f t="shared" si="1"/>
        <v>0</v>
      </c>
      <c r="L42" s="2829" t="s">
        <v>1993</v>
      </c>
      <c r="M42" s="5373"/>
    </row>
    <row r="43" spans="1:13" ht="17.25" customHeight="1">
      <c r="A43" s="2879"/>
      <c r="B43" s="2829" t="s">
        <v>1995</v>
      </c>
      <c r="C43" s="2877" t="s">
        <v>294</v>
      </c>
      <c r="D43" s="2829" t="s">
        <v>1996</v>
      </c>
      <c r="E43" s="2875" t="s">
        <v>621</v>
      </c>
      <c r="F43" s="2876" t="s">
        <v>621</v>
      </c>
      <c r="G43" s="2871">
        <v>0</v>
      </c>
      <c r="H43" s="2876" t="s">
        <v>621</v>
      </c>
      <c r="I43" s="2872">
        <f t="shared" si="0"/>
        <v>0</v>
      </c>
      <c r="J43" s="2872">
        <v>0</v>
      </c>
      <c r="K43" s="2873">
        <f t="shared" si="1"/>
        <v>0</v>
      </c>
      <c r="L43" s="2829" t="s">
        <v>1995</v>
      </c>
      <c r="M43" s="5373"/>
    </row>
    <row r="44" spans="1:13" ht="17.25" customHeight="1">
      <c r="A44" s="2879"/>
      <c r="B44" s="2880" t="s">
        <v>1997</v>
      </c>
      <c r="C44" s="2881" t="s">
        <v>294</v>
      </c>
      <c r="D44" s="2880" t="s">
        <v>1998</v>
      </c>
      <c r="E44" s="2875" t="s">
        <v>621</v>
      </c>
      <c r="F44" s="2876" t="s">
        <v>621</v>
      </c>
      <c r="G44" s="2871">
        <v>0</v>
      </c>
      <c r="H44" s="2876" t="s">
        <v>621</v>
      </c>
      <c r="I44" s="2872">
        <f t="shared" si="0"/>
        <v>0</v>
      </c>
      <c r="J44" s="2872">
        <v>0</v>
      </c>
      <c r="K44" s="2873">
        <f t="shared" si="1"/>
        <v>0</v>
      </c>
      <c r="L44" s="2880" t="s">
        <v>1997</v>
      </c>
      <c r="M44" s="5373"/>
    </row>
    <row r="45" spans="1:13" ht="17.25" customHeight="1" thickBot="1">
      <c r="A45" s="2879"/>
      <c r="B45" s="2848" t="s">
        <v>1999</v>
      </c>
      <c r="C45" s="2849" t="s">
        <v>294</v>
      </c>
      <c r="D45" s="2848" t="s">
        <v>2000</v>
      </c>
      <c r="E45" s="2882" t="s">
        <v>621</v>
      </c>
      <c r="F45" s="2883" t="s">
        <v>621</v>
      </c>
      <c r="G45" s="2884">
        <v>0</v>
      </c>
      <c r="H45" s="2883" t="s">
        <v>621</v>
      </c>
      <c r="I45" s="2885">
        <f t="shared" si="0"/>
        <v>0</v>
      </c>
      <c r="J45" s="2885">
        <v>0</v>
      </c>
      <c r="K45" s="2886">
        <f t="shared" si="1"/>
        <v>0</v>
      </c>
      <c r="L45" s="2848" t="s">
        <v>1999</v>
      </c>
      <c r="M45" s="5373"/>
    </row>
    <row r="46" spans="1:13">
      <c r="A46" s="2845"/>
    </row>
    <row r="47" spans="1:13">
      <c r="E47" s="2765">
        <f>SUM(E13:E45)</f>
        <v>0</v>
      </c>
      <c r="F47" s="2765">
        <f t="shared" ref="F47:K47" si="2">SUM(F13:F45)</f>
        <v>0</v>
      </c>
      <c r="G47" s="2765">
        <f t="shared" si="2"/>
        <v>0</v>
      </c>
      <c r="H47" s="2765">
        <f t="shared" si="2"/>
        <v>0</v>
      </c>
      <c r="I47" s="2765">
        <f t="shared" si="2"/>
        <v>0</v>
      </c>
      <c r="J47" s="2765">
        <f t="shared" si="2"/>
        <v>0</v>
      </c>
      <c r="K47" s="2765">
        <f t="shared" si="2"/>
        <v>0</v>
      </c>
    </row>
  </sheetData>
  <mergeCells count="8">
    <mergeCell ref="A31:A45"/>
    <mergeCell ref="M32:M45"/>
    <mergeCell ref="A3:A17"/>
    <mergeCell ref="M3:M4"/>
    <mergeCell ref="B4:K4"/>
    <mergeCell ref="B5:K5"/>
    <mergeCell ref="A18:A28"/>
    <mergeCell ref="M20:M30"/>
  </mergeCells>
  <printOptions horizontalCentered="1"/>
  <pageMargins left="0.196850393700787" right="0.25" top="0.5" bottom="0" header="0" footer="0"/>
  <pageSetup scale="71" orientation="landscape" horizontalDpi="4294967292" r:id="rId1"/>
  <headerFooter alignWithMargins="0"/>
</worksheet>
</file>

<file path=xl/worksheets/sheet113.xml><?xml version="1.0" encoding="utf-8"?>
<worksheet xmlns="http://schemas.openxmlformats.org/spreadsheetml/2006/main" xmlns:r="http://schemas.openxmlformats.org/officeDocument/2006/relationships">
  <sheetPr>
    <tabColor rgb="FF92D050"/>
    <pageSetUpPr fitToPage="1"/>
  </sheetPr>
  <dimension ref="A1:M51"/>
  <sheetViews>
    <sheetView showGridLines="0" zoomScale="75" zoomScaleNormal="50" workbookViewId="0"/>
  </sheetViews>
  <sheetFormatPr defaultColWidth="14.453125" defaultRowHeight="15.5"/>
  <cols>
    <col min="1" max="1" width="5.7265625"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0" width="14.26953125" style="2765" customWidth="1"/>
    <col min="11" max="11" width="14.453125" style="2765" customWidth="1"/>
    <col min="12" max="13" width="5.81640625" style="2765" customWidth="1"/>
    <col min="14" max="16384" width="14.453125" style="2765"/>
  </cols>
  <sheetData>
    <row r="1" spans="1:13" s="2762" customFormat="1" ht="16.899999999999999" customHeight="1">
      <c r="D1" s="2763"/>
      <c r="E1" s="2763"/>
      <c r="F1" s="2763"/>
      <c r="G1" s="2764"/>
      <c r="H1" s="2763"/>
      <c r="I1" s="2763"/>
      <c r="J1" s="2763"/>
      <c r="K1" s="2763"/>
    </row>
    <row r="2" spans="1:13" ht="16.5" customHeight="1" thickBot="1"/>
    <row r="3" spans="1:13" ht="16.5" customHeight="1">
      <c r="A3" s="2879" t="s">
        <v>3795</v>
      </c>
      <c r="B3" s="2767"/>
      <c r="C3" s="2768"/>
      <c r="D3" s="2768"/>
      <c r="E3" s="2768"/>
      <c r="F3" s="2768"/>
      <c r="G3" s="2768"/>
      <c r="H3" s="2768"/>
      <c r="I3" s="2768"/>
      <c r="J3" s="2768"/>
      <c r="K3" s="2768"/>
      <c r="L3" s="2769"/>
      <c r="M3" s="5366" t="s">
        <v>3790</v>
      </c>
    </row>
    <row r="4" spans="1:13" ht="16.899999999999999" customHeight="1">
      <c r="A4" s="2879"/>
      <c r="B4" s="2771" t="s">
        <v>3801</v>
      </c>
      <c r="C4" s="2772"/>
      <c r="D4" s="2772"/>
      <c r="E4" s="2772"/>
      <c r="F4" s="2772"/>
      <c r="G4" s="2772"/>
      <c r="H4" s="2772"/>
      <c r="I4" s="2772"/>
      <c r="J4" s="2772"/>
      <c r="K4" s="2772"/>
      <c r="L4" s="2773"/>
      <c r="M4" s="5366"/>
    </row>
    <row r="5" spans="1:13" ht="16.149999999999999" customHeight="1">
      <c r="A5" s="2879"/>
      <c r="B5" s="2774" t="s">
        <v>1884</v>
      </c>
      <c r="C5" s="2775"/>
      <c r="D5" s="2775"/>
      <c r="E5" s="2775"/>
      <c r="F5" s="2775"/>
      <c r="G5" s="2775"/>
      <c r="H5" s="2775"/>
      <c r="I5" s="2775"/>
      <c r="J5" s="2775"/>
      <c r="K5" s="2775"/>
      <c r="L5" s="2776"/>
      <c r="M5" s="5366"/>
    </row>
    <row r="6" spans="1:13" ht="12" customHeight="1">
      <c r="A6" s="2879"/>
      <c r="B6" s="2783"/>
      <c r="C6" s="2784"/>
      <c r="D6" s="2784"/>
      <c r="E6" s="2763"/>
      <c r="F6" s="2763"/>
      <c r="G6" s="2763"/>
      <c r="H6" s="2763"/>
      <c r="I6" s="2763"/>
      <c r="J6" s="2763"/>
      <c r="K6" s="2784"/>
      <c r="L6" s="2859"/>
      <c r="M6" s="5366"/>
    </row>
    <row r="7" spans="1:13" ht="16.899999999999999" customHeight="1">
      <c r="A7" s="2879"/>
      <c r="B7" s="2786"/>
      <c r="C7" s="2787"/>
      <c r="D7" s="2789"/>
      <c r="E7" s="2789"/>
      <c r="F7" s="2793" t="s">
        <v>1887</v>
      </c>
      <c r="G7" s="2791" t="s">
        <v>1200</v>
      </c>
      <c r="H7" s="2788"/>
      <c r="I7" s="2793" t="s">
        <v>982</v>
      </c>
      <c r="J7" s="2794"/>
      <c r="K7" s="2763"/>
      <c r="L7" s="2795"/>
      <c r="M7" s="5366"/>
    </row>
    <row r="8" spans="1:13" ht="16.5" customHeight="1">
      <c r="A8" s="2879"/>
      <c r="B8" s="2796"/>
      <c r="C8" s="2797"/>
      <c r="D8" s="2860"/>
      <c r="E8" s="2799" t="s">
        <v>1888</v>
      </c>
      <c r="F8" s="2801" t="s">
        <v>2002</v>
      </c>
      <c r="G8" s="2801" t="s">
        <v>1890</v>
      </c>
      <c r="H8" s="2798"/>
      <c r="I8" s="2801" t="s">
        <v>1891</v>
      </c>
      <c r="J8" s="2802"/>
      <c r="K8" s="2763"/>
      <c r="L8" s="2803"/>
      <c r="M8" s="5366"/>
    </row>
    <row r="9" spans="1:13" ht="16.899999999999999" customHeight="1">
      <c r="A9" s="2879"/>
      <c r="B9" s="2796" t="s">
        <v>704</v>
      </c>
      <c r="C9" s="2804" t="s">
        <v>637</v>
      </c>
      <c r="D9" s="2799" t="s">
        <v>1892</v>
      </c>
      <c r="E9" s="2799" t="s">
        <v>1893</v>
      </c>
      <c r="F9" s="2801" t="s">
        <v>1894</v>
      </c>
      <c r="G9" s="2801" t="s">
        <v>1895</v>
      </c>
      <c r="H9" s="2801" t="s">
        <v>1896</v>
      </c>
      <c r="I9" s="2801" t="s">
        <v>1897</v>
      </c>
      <c r="J9" s="2805" t="s">
        <v>23</v>
      </c>
      <c r="K9" s="2800" t="s">
        <v>982</v>
      </c>
      <c r="L9" s="2803" t="s">
        <v>704</v>
      </c>
      <c r="M9" s="5366"/>
    </row>
    <row r="10" spans="1:13" ht="16.899999999999999" customHeight="1">
      <c r="A10" s="2879"/>
      <c r="B10" s="2796" t="s">
        <v>1898</v>
      </c>
      <c r="C10" s="2804" t="s">
        <v>638</v>
      </c>
      <c r="D10" s="2799" t="s">
        <v>756</v>
      </c>
      <c r="E10" s="2799" t="s">
        <v>757</v>
      </c>
      <c r="F10" s="2801" t="s">
        <v>640</v>
      </c>
      <c r="G10" s="2801" t="s">
        <v>641</v>
      </c>
      <c r="H10" s="2801" t="s">
        <v>642</v>
      </c>
      <c r="I10" s="2801" t="s">
        <v>643</v>
      </c>
      <c r="J10" s="2805" t="s">
        <v>644</v>
      </c>
      <c r="K10" s="2800" t="s">
        <v>645</v>
      </c>
      <c r="L10" s="2803" t="s">
        <v>1898</v>
      </c>
      <c r="M10" s="5366"/>
    </row>
    <row r="11" spans="1:13" ht="16.899999999999999" customHeight="1" thickBot="1">
      <c r="A11" s="2879"/>
      <c r="B11" s="2861"/>
      <c r="C11" s="2809"/>
      <c r="D11" s="2862"/>
      <c r="E11" s="2863"/>
      <c r="F11" s="2865"/>
      <c r="G11" s="2865"/>
      <c r="H11" s="2865"/>
      <c r="I11" s="2865"/>
      <c r="J11" s="2805"/>
      <c r="K11" s="2800"/>
      <c r="L11" s="2866"/>
      <c r="M11" s="5366"/>
    </row>
    <row r="12" spans="1:13" ht="16.899999999999999" customHeight="1">
      <c r="A12" s="2879"/>
      <c r="B12" s="2815"/>
      <c r="C12" s="2816"/>
      <c r="D12" s="2888" t="s">
        <v>1933</v>
      </c>
      <c r="E12" s="2818"/>
      <c r="F12" s="2819"/>
      <c r="G12" s="2819"/>
      <c r="H12" s="2819"/>
      <c r="I12" s="2819"/>
      <c r="J12" s="2819"/>
      <c r="K12" s="2889"/>
      <c r="L12" s="2820"/>
      <c r="M12" s="5366"/>
    </row>
    <row r="13" spans="1:13" ht="25.5" customHeight="1">
      <c r="A13" s="2879"/>
      <c r="B13" s="2815" t="s">
        <v>2003</v>
      </c>
      <c r="C13" s="2890" t="s">
        <v>294</v>
      </c>
      <c r="D13" s="2888" t="s">
        <v>2004</v>
      </c>
      <c r="E13" s="2891" t="s">
        <v>621</v>
      </c>
      <c r="F13" s="2892" t="s">
        <v>621</v>
      </c>
      <c r="G13" s="2827">
        <v>0</v>
      </c>
      <c r="H13" s="2892" t="s">
        <v>621</v>
      </c>
      <c r="I13" s="2868">
        <f>SUM(E13:H13)</f>
        <v>0</v>
      </c>
      <c r="J13" s="2868">
        <v>0</v>
      </c>
      <c r="K13" s="2893">
        <f>SUM(I13:J13)</f>
        <v>0</v>
      </c>
      <c r="L13" s="2803" t="s">
        <v>2003</v>
      </c>
      <c r="M13" s="5366"/>
    </row>
    <row r="14" spans="1:13" ht="16.899999999999999" customHeight="1">
      <c r="A14" s="2879"/>
      <c r="B14" s="2829" t="s">
        <v>2005</v>
      </c>
      <c r="C14" s="2877" t="s">
        <v>294</v>
      </c>
      <c r="D14" s="2894" t="s">
        <v>2006</v>
      </c>
      <c r="E14" s="2895" t="s">
        <v>621</v>
      </c>
      <c r="F14" s="2876" t="s">
        <v>621</v>
      </c>
      <c r="G14" s="2871">
        <v>0</v>
      </c>
      <c r="H14" s="2876" t="s">
        <v>621</v>
      </c>
      <c r="I14" s="2872">
        <f t="shared" ref="I14:I29" si="0">SUM(E14:H14)</f>
        <v>0</v>
      </c>
      <c r="J14" s="2872">
        <v>0</v>
      </c>
      <c r="K14" s="2893">
        <f t="shared" ref="K14:K29" si="1">SUM(I14:J14)</f>
        <v>0</v>
      </c>
      <c r="L14" s="2833" t="s">
        <v>2005</v>
      </c>
      <c r="M14" s="5366"/>
    </row>
    <row r="15" spans="1:13" ht="16.899999999999999" customHeight="1">
      <c r="A15" s="2879"/>
      <c r="B15" s="2829" t="s">
        <v>2007</v>
      </c>
      <c r="C15" s="2877" t="s">
        <v>294</v>
      </c>
      <c r="D15" s="2894" t="s">
        <v>2008</v>
      </c>
      <c r="E15" s="2895" t="s">
        <v>621</v>
      </c>
      <c r="F15" s="2876" t="s">
        <v>621</v>
      </c>
      <c r="G15" s="2876" t="s">
        <v>621</v>
      </c>
      <c r="H15" s="2871">
        <v>0</v>
      </c>
      <c r="I15" s="2872">
        <f t="shared" si="0"/>
        <v>0</v>
      </c>
      <c r="J15" s="2872">
        <v>0</v>
      </c>
      <c r="K15" s="2893">
        <f t="shared" si="1"/>
        <v>0</v>
      </c>
      <c r="L15" s="2833" t="s">
        <v>2007</v>
      </c>
      <c r="M15" s="5366"/>
    </row>
    <row r="16" spans="1:13" ht="16.899999999999999" customHeight="1">
      <c r="A16" s="2879"/>
      <c r="B16" s="2829" t="s">
        <v>2009</v>
      </c>
      <c r="C16" s="2877" t="s">
        <v>294</v>
      </c>
      <c r="D16" s="2894" t="s">
        <v>2010</v>
      </c>
      <c r="E16" s="2895" t="s">
        <v>621</v>
      </c>
      <c r="F16" s="2876" t="s">
        <v>621</v>
      </c>
      <c r="G16" s="2876" t="s">
        <v>621</v>
      </c>
      <c r="H16" s="2871">
        <v>0</v>
      </c>
      <c r="I16" s="2872">
        <f t="shared" si="0"/>
        <v>0</v>
      </c>
      <c r="J16" s="2872">
        <v>0</v>
      </c>
      <c r="K16" s="2893">
        <f t="shared" si="1"/>
        <v>0</v>
      </c>
      <c r="L16" s="2833" t="s">
        <v>2009</v>
      </c>
      <c r="M16" s="5366"/>
    </row>
    <row r="17" spans="1:13" ht="16.899999999999999" customHeight="1">
      <c r="A17" s="2879"/>
      <c r="B17" s="2829" t="s">
        <v>2011</v>
      </c>
      <c r="C17" s="2877" t="s">
        <v>294</v>
      </c>
      <c r="D17" s="2894" t="s">
        <v>2012</v>
      </c>
      <c r="E17" s="2895" t="s">
        <v>621</v>
      </c>
      <c r="F17" s="2876" t="s">
        <v>621</v>
      </c>
      <c r="G17" s="2876" t="s">
        <v>621</v>
      </c>
      <c r="H17" s="2871">
        <v>59</v>
      </c>
      <c r="I17" s="2872">
        <f t="shared" si="0"/>
        <v>59</v>
      </c>
      <c r="J17" s="2872">
        <v>0</v>
      </c>
      <c r="K17" s="2893">
        <f t="shared" si="1"/>
        <v>59</v>
      </c>
      <c r="L17" s="2833" t="s">
        <v>2011</v>
      </c>
      <c r="M17" s="5376"/>
    </row>
    <row r="18" spans="1:13" ht="16.899999999999999" customHeight="1">
      <c r="B18" s="2829" t="s">
        <v>2013</v>
      </c>
      <c r="C18" s="2877"/>
      <c r="D18" s="2894" t="s">
        <v>2014</v>
      </c>
      <c r="E18" s="2895" t="s">
        <v>621</v>
      </c>
      <c r="F18" s="2876" t="s">
        <v>621</v>
      </c>
      <c r="G18" s="2871">
        <v>0</v>
      </c>
      <c r="H18" s="2876" t="s">
        <v>621</v>
      </c>
      <c r="I18" s="2872">
        <f t="shared" si="0"/>
        <v>0</v>
      </c>
      <c r="J18" s="2872">
        <v>0</v>
      </c>
      <c r="K18" s="2893">
        <f t="shared" si="1"/>
        <v>0</v>
      </c>
      <c r="L18" s="2833" t="s">
        <v>2013</v>
      </c>
    </row>
    <row r="19" spans="1:13" ht="16.899999999999999" customHeight="1">
      <c r="B19" s="2829" t="s">
        <v>2015</v>
      </c>
      <c r="C19" s="2877"/>
      <c r="D19" s="2894" t="s">
        <v>2016</v>
      </c>
      <c r="E19" s="2895" t="s">
        <v>621</v>
      </c>
      <c r="F19" s="2876" t="s">
        <v>621</v>
      </c>
      <c r="G19" s="2871">
        <v>0</v>
      </c>
      <c r="H19" s="2876" t="s">
        <v>621</v>
      </c>
      <c r="I19" s="2872">
        <f t="shared" si="0"/>
        <v>0</v>
      </c>
      <c r="J19" s="2872">
        <v>0</v>
      </c>
      <c r="K19" s="2893">
        <f t="shared" si="1"/>
        <v>0</v>
      </c>
      <c r="L19" s="2833" t="s">
        <v>2015</v>
      </c>
    </row>
    <row r="20" spans="1:13" ht="16.899999999999999" customHeight="1">
      <c r="B20" s="2829" t="s">
        <v>2017</v>
      </c>
      <c r="C20" s="2877"/>
      <c r="D20" s="2894" t="s">
        <v>2018</v>
      </c>
      <c r="E20" s="2895" t="s">
        <v>621</v>
      </c>
      <c r="F20" s="2876" t="s">
        <v>621</v>
      </c>
      <c r="G20" s="2871">
        <v>0</v>
      </c>
      <c r="H20" s="2876" t="s">
        <v>621</v>
      </c>
      <c r="I20" s="2872">
        <f t="shared" si="0"/>
        <v>0</v>
      </c>
      <c r="J20" s="2872">
        <v>0</v>
      </c>
      <c r="K20" s="2893">
        <f t="shared" si="1"/>
        <v>0</v>
      </c>
      <c r="L20" s="2833" t="s">
        <v>2017</v>
      </c>
    </row>
    <row r="21" spans="1:13" ht="16.899999999999999" customHeight="1">
      <c r="B21" s="2829" t="s">
        <v>2019</v>
      </c>
      <c r="C21" s="2877"/>
      <c r="D21" s="2894" t="s">
        <v>2020</v>
      </c>
      <c r="E21" s="2895" t="s">
        <v>621</v>
      </c>
      <c r="F21" s="2876" t="s">
        <v>621</v>
      </c>
      <c r="G21" s="2871">
        <v>0</v>
      </c>
      <c r="H21" s="2876" t="s">
        <v>621</v>
      </c>
      <c r="I21" s="2872">
        <f t="shared" si="0"/>
        <v>0</v>
      </c>
      <c r="J21" s="2872">
        <v>0</v>
      </c>
      <c r="K21" s="2893">
        <f t="shared" si="1"/>
        <v>0</v>
      </c>
      <c r="L21" s="2833" t="s">
        <v>2019</v>
      </c>
    </row>
    <row r="22" spans="1:13" ht="16.899999999999999" customHeight="1">
      <c r="B22" s="2829" t="s">
        <v>2021</v>
      </c>
      <c r="C22" s="2877"/>
      <c r="D22" s="2894" t="s">
        <v>2022</v>
      </c>
      <c r="E22" s="2895" t="s">
        <v>621</v>
      </c>
      <c r="F22" s="2876" t="s">
        <v>621</v>
      </c>
      <c r="G22" s="2871">
        <v>0</v>
      </c>
      <c r="H22" s="2876" t="s">
        <v>621</v>
      </c>
      <c r="I22" s="2872">
        <f t="shared" si="0"/>
        <v>0</v>
      </c>
      <c r="J22" s="2872">
        <v>0</v>
      </c>
      <c r="K22" s="2893">
        <f t="shared" si="1"/>
        <v>0</v>
      </c>
      <c r="L22" s="2833" t="s">
        <v>2021</v>
      </c>
    </row>
    <row r="23" spans="1:13" ht="16.899999999999999" customHeight="1">
      <c r="B23" s="2829" t="s">
        <v>2023</v>
      </c>
      <c r="C23" s="2877"/>
      <c r="D23" s="2894" t="s">
        <v>2024</v>
      </c>
      <c r="E23" s="2895" t="s">
        <v>621</v>
      </c>
      <c r="F23" s="2876" t="s">
        <v>621</v>
      </c>
      <c r="G23" s="2871">
        <v>0</v>
      </c>
      <c r="H23" s="2876" t="s">
        <v>621</v>
      </c>
      <c r="I23" s="2872">
        <f t="shared" si="0"/>
        <v>0</v>
      </c>
      <c r="J23" s="2872">
        <v>0</v>
      </c>
      <c r="K23" s="2893">
        <f t="shared" si="1"/>
        <v>0</v>
      </c>
      <c r="L23" s="2833" t="s">
        <v>2023</v>
      </c>
    </row>
    <row r="24" spans="1:13" ht="16.899999999999999" customHeight="1">
      <c r="B24" s="2839" t="s">
        <v>2025</v>
      </c>
      <c r="C24" s="2896"/>
      <c r="D24" s="2897" t="s">
        <v>2026</v>
      </c>
      <c r="E24" s="2898">
        <v>0</v>
      </c>
      <c r="F24" s="2871">
        <v>0</v>
      </c>
      <c r="G24" s="2871">
        <v>0</v>
      </c>
      <c r="H24" s="2871">
        <v>0</v>
      </c>
      <c r="I24" s="2872">
        <f t="shared" si="0"/>
        <v>0</v>
      </c>
      <c r="J24" s="2872">
        <v>0</v>
      </c>
      <c r="K24" s="2893">
        <f t="shared" si="1"/>
        <v>0</v>
      </c>
      <c r="L24" s="2842" t="s">
        <v>2025</v>
      </c>
    </row>
    <row r="25" spans="1:13" ht="16.899999999999999" customHeight="1">
      <c r="B25" s="2815" t="s">
        <v>2027</v>
      </c>
      <c r="C25" s="2890"/>
      <c r="D25" s="2888" t="s">
        <v>2028</v>
      </c>
      <c r="E25" s="2898">
        <v>0</v>
      </c>
      <c r="F25" s="2871">
        <v>0</v>
      </c>
      <c r="G25" s="2871">
        <v>0</v>
      </c>
      <c r="H25" s="2871">
        <v>0</v>
      </c>
      <c r="I25" s="2872">
        <f t="shared" si="0"/>
        <v>0</v>
      </c>
      <c r="J25" s="2872">
        <v>0</v>
      </c>
      <c r="K25" s="2893">
        <f t="shared" si="1"/>
        <v>0</v>
      </c>
      <c r="L25" s="2803" t="s">
        <v>2027</v>
      </c>
    </row>
    <row r="26" spans="1:13" ht="16.899999999999999" customHeight="1">
      <c r="B26" s="2829" t="s">
        <v>2029</v>
      </c>
      <c r="C26" s="2877"/>
      <c r="D26" s="2894" t="s">
        <v>2030</v>
      </c>
      <c r="E26" s="2898">
        <v>0</v>
      </c>
      <c r="F26" s="2898">
        <v>0</v>
      </c>
      <c r="G26" s="2898">
        <v>0</v>
      </c>
      <c r="H26" s="2898">
        <v>0</v>
      </c>
      <c r="I26" s="2872">
        <f t="shared" si="0"/>
        <v>0</v>
      </c>
      <c r="J26" s="2872">
        <v>0</v>
      </c>
      <c r="K26" s="2893">
        <f t="shared" si="1"/>
        <v>0</v>
      </c>
      <c r="L26" s="2833" t="s">
        <v>2029</v>
      </c>
    </row>
    <row r="27" spans="1:13" ht="16.899999999999999" customHeight="1">
      <c r="B27" s="2829" t="s">
        <v>2031</v>
      </c>
      <c r="C27" s="2877"/>
      <c r="D27" s="2894" t="s">
        <v>2032</v>
      </c>
      <c r="E27" s="2898">
        <v>0</v>
      </c>
      <c r="F27" s="2898">
        <v>0</v>
      </c>
      <c r="G27" s="2898">
        <v>0</v>
      </c>
      <c r="H27" s="2898">
        <v>0</v>
      </c>
      <c r="I27" s="2872">
        <f t="shared" si="0"/>
        <v>0</v>
      </c>
      <c r="J27" s="2872">
        <v>0</v>
      </c>
      <c r="K27" s="2893">
        <f t="shared" si="1"/>
        <v>0</v>
      </c>
      <c r="L27" s="2833" t="s">
        <v>2031</v>
      </c>
    </row>
    <row r="28" spans="1:13" ht="16.899999999999999" customHeight="1">
      <c r="B28" s="2829" t="s">
        <v>2033</v>
      </c>
      <c r="C28" s="2877"/>
      <c r="D28" s="2894" t="s">
        <v>2034</v>
      </c>
      <c r="E28" s="2898">
        <v>0</v>
      </c>
      <c r="F28" s="2898">
        <v>0</v>
      </c>
      <c r="G28" s="2898">
        <v>0</v>
      </c>
      <c r="H28" s="2898">
        <v>0</v>
      </c>
      <c r="I28" s="2872">
        <f t="shared" si="0"/>
        <v>0</v>
      </c>
      <c r="J28" s="2872">
        <v>0</v>
      </c>
      <c r="K28" s="2893">
        <f t="shared" si="1"/>
        <v>0</v>
      </c>
      <c r="L28" s="2833" t="s">
        <v>2033</v>
      </c>
    </row>
    <row r="29" spans="1:13" ht="16.899999999999999" customHeight="1">
      <c r="B29" s="2829" t="s">
        <v>2035</v>
      </c>
      <c r="C29" s="2877"/>
      <c r="D29" s="2894" t="s">
        <v>2036</v>
      </c>
      <c r="E29" s="2898">
        <v>0</v>
      </c>
      <c r="F29" s="2898">
        <v>0</v>
      </c>
      <c r="G29" s="2898">
        <v>0</v>
      </c>
      <c r="H29" s="2898">
        <v>0</v>
      </c>
      <c r="I29" s="2872">
        <f t="shared" si="0"/>
        <v>0</v>
      </c>
      <c r="J29" s="2899">
        <v>0</v>
      </c>
      <c r="K29" s="2900">
        <f t="shared" si="1"/>
        <v>0</v>
      </c>
      <c r="L29" s="2833" t="s">
        <v>2035</v>
      </c>
    </row>
    <row r="30" spans="1:13" ht="16.899999999999999" customHeight="1">
      <c r="B30" s="2829" t="s">
        <v>2037</v>
      </c>
      <c r="C30" s="2877"/>
      <c r="D30" s="2894" t="s">
        <v>2038</v>
      </c>
      <c r="E30" s="2898">
        <f>SUM(E13:E29)+'PTC 410-P104'!E51+'PTC 410-P105'!E47</f>
        <v>0</v>
      </c>
      <c r="F30" s="2871">
        <f>SUM(F13:F29)+'PTC 410-P104'!F51+'PTC 410-P105'!F47</f>
        <v>0</v>
      </c>
      <c r="G30" s="2871">
        <f>SUM(G13:G29)+'PTC 410-P104'!G51+'PTC 410-P105'!G47</f>
        <v>0</v>
      </c>
      <c r="H30" s="2871">
        <f>SUM(H13:H29)+'PTC 410-P104'!H51+'PTC 410-P105'!H47</f>
        <v>59</v>
      </c>
      <c r="I30" s="2832">
        <f>SUM(I13:I29)+'PTC 410-P104'!I51+'PTC 410-P105'!I47</f>
        <v>59</v>
      </c>
      <c r="J30" s="2832">
        <f>SUM(J13:J29)+'PTC 410-P104'!J51+'PTC 410-P105'!J47</f>
        <v>0</v>
      </c>
      <c r="K30" s="2901">
        <f>SUM(K13:K29)+'PTC 410-P104'!K51+'PTC 410-P105'!K47</f>
        <v>59</v>
      </c>
      <c r="L30" s="2833" t="s">
        <v>2037</v>
      </c>
    </row>
    <row r="31" spans="1:13" ht="22.5" customHeight="1">
      <c r="B31" s="2829"/>
      <c r="C31" s="2877"/>
      <c r="D31" s="2894" t="s">
        <v>1038</v>
      </c>
      <c r="E31" s="2902"/>
      <c r="F31" s="2903"/>
      <c r="G31" s="2903"/>
      <c r="H31" s="2903"/>
      <c r="I31" s="2904"/>
      <c r="J31" s="2904"/>
      <c r="K31" s="2905"/>
      <c r="L31" s="2833"/>
    </row>
    <row r="32" spans="1:13" ht="25.5" customHeight="1">
      <c r="B32" s="2815"/>
      <c r="C32" s="2890"/>
      <c r="D32" s="2888" t="s">
        <v>2039</v>
      </c>
      <c r="E32" s="2902"/>
      <c r="F32" s="2903"/>
      <c r="G32" s="2903"/>
      <c r="H32" s="2903"/>
      <c r="I32" s="2904"/>
      <c r="J32" s="2904"/>
      <c r="K32" s="2905"/>
      <c r="L32" s="2803"/>
    </row>
    <row r="33" spans="1:13" ht="16.899999999999999" customHeight="1">
      <c r="B33" s="2815" t="s">
        <v>2040</v>
      </c>
      <c r="C33" s="2890"/>
      <c r="D33" s="2888" t="s">
        <v>2041</v>
      </c>
      <c r="E33" s="2826">
        <v>0</v>
      </c>
      <c r="F33" s="2827">
        <v>0</v>
      </c>
      <c r="G33" s="2827">
        <v>0</v>
      </c>
      <c r="H33" s="2827">
        <v>0</v>
      </c>
      <c r="I33" s="2868">
        <f t="shared" ref="I33:I48" si="2">SUM(E33:H33)</f>
        <v>0</v>
      </c>
      <c r="J33" s="2868">
        <v>0</v>
      </c>
      <c r="K33" s="2893">
        <f t="shared" ref="K33:K48" si="3">SUM(I33:J33)</f>
        <v>0</v>
      </c>
      <c r="L33" s="2803" t="s">
        <v>2040</v>
      </c>
    </row>
    <row r="34" spans="1:13" ht="16.899999999999999" customHeight="1">
      <c r="A34" s="2879"/>
      <c r="B34" s="2829" t="s">
        <v>2042</v>
      </c>
      <c r="C34" s="2877" t="s">
        <v>294</v>
      </c>
      <c r="D34" s="2894" t="s">
        <v>2043</v>
      </c>
      <c r="E34" s="2898">
        <v>0</v>
      </c>
      <c r="F34" s="2871">
        <v>0</v>
      </c>
      <c r="G34" s="2871">
        <v>0</v>
      </c>
      <c r="H34" s="2871">
        <v>0</v>
      </c>
      <c r="I34" s="2868">
        <f t="shared" si="2"/>
        <v>0</v>
      </c>
      <c r="J34" s="2872">
        <v>0</v>
      </c>
      <c r="K34" s="2893">
        <f t="shared" si="3"/>
        <v>0</v>
      </c>
      <c r="L34" s="2833" t="s">
        <v>2042</v>
      </c>
    </row>
    <row r="35" spans="1:13" ht="16.899999999999999" customHeight="1">
      <c r="A35" s="2879"/>
      <c r="B35" s="2829" t="s">
        <v>2044</v>
      </c>
      <c r="C35" s="2877" t="s">
        <v>294</v>
      </c>
      <c r="D35" s="2894" t="s">
        <v>2045</v>
      </c>
      <c r="E35" s="2898">
        <v>0</v>
      </c>
      <c r="F35" s="2871">
        <v>0</v>
      </c>
      <c r="G35" s="2871">
        <v>0</v>
      </c>
      <c r="H35" s="2871">
        <v>0</v>
      </c>
      <c r="I35" s="2868">
        <f t="shared" si="2"/>
        <v>0</v>
      </c>
      <c r="J35" s="2872">
        <v>0</v>
      </c>
      <c r="K35" s="2893">
        <f t="shared" si="3"/>
        <v>0</v>
      </c>
      <c r="L35" s="2833" t="s">
        <v>2044</v>
      </c>
    </row>
    <row r="36" spans="1:13" ht="16.899999999999999" customHeight="1">
      <c r="A36" s="2879"/>
      <c r="B36" s="2829" t="s">
        <v>2046</v>
      </c>
      <c r="C36" s="2877"/>
      <c r="D36" s="2894" t="s">
        <v>2047</v>
      </c>
      <c r="E36" s="2898">
        <v>0</v>
      </c>
      <c r="F36" s="2871">
        <v>0</v>
      </c>
      <c r="G36" s="2871">
        <v>0</v>
      </c>
      <c r="H36" s="2871">
        <v>0</v>
      </c>
      <c r="I36" s="2868">
        <f t="shared" si="2"/>
        <v>0</v>
      </c>
      <c r="J36" s="2872">
        <v>0</v>
      </c>
      <c r="K36" s="2893">
        <f t="shared" si="3"/>
        <v>0</v>
      </c>
      <c r="L36" s="2833" t="s">
        <v>2046</v>
      </c>
      <c r="M36" s="5372"/>
    </row>
    <row r="37" spans="1:13" ht="16.899999999999999" customHeight="1">
      <c r="A37" s="2879"/>
      <c r="B37" s="2829" t="s">
        <v>2048</v>
      </c>
      <c r="C37" s="2877"/>
      <c r="D37" s="2894" t="s">
        <v>2049</v>
      </c>
      <c r="E37" s="2895" t="s">
        <v>621</v>
      </c>
      <c r="F37" s="2876" t="s">
        <v>621</v>
      </c>
      <c r="G37" s="2876" t="s">
        <v>621</v>
      </c>
      <c r="H37" s="2871">
        <v>0</v>
      </c>
      <c r="I37" s="2872">
        <f t="shared" si="2"/>
        <v>0</v>
      </c>
      <c r="J37" s="2872">
        <v>0</v>
      </c>
      <c r="K37" s="2893">
        <f t="shared" si="3"/>
        <v>0</v>
      </c>
      <c r="L37" s="2833" t="s">
        <v>2048</v>
      </c>
      <c r="M37" s="5372"/>
    </row>
    <row r="38" spans="1:13" ht="16.899999999999999" customHeight="1">
      <c r="A38" s="2879"/>
      <c r="B38" s="2829" t="s">
        <v>2050</v>
      </c>
      <c r="C38" s="2877"/>
      <c r="D38" s="2894" t="s">
        <v>2051</v>
      </c>
      <c r="E38" s="2895" t="s">
        <v>621</v>
      </c>
      <c r="F38" s="2876" t="s">
        <v>621</v>
      </c>
      <c r="G38" s="2876" t="s">
        <v>621</v>
      </c>
      <c r="H38" s="2871">
        <v>0</v>
      </c>
      <c r="I38" s="2872">
        <f t="shared" si="2"/>
        <v>0</v>
      </c>
      <c r="J38" s="2872">
        <v>0</v>
      </c>
      <c r="K38" s="2893">
        <f t="shared" si="3"/>
        <v>0</v>
      </c>
      <c r="L38" s="2833" t="s">
        <v>2050</v>
      </c>
      <c r="M38" s="5372"/>
    </row>
    <row r="39" spans="1:13" ht="16.899999999999999" customHeight="1">
      <c r="A39" s="2879"/>
      <c r="B39" s="2829" t="s">
        <v>2052</v>
      </c>
      <c r="C39" s="2877" t="s">
        <v>294</v>
      </c>
      <c r="D39" s="2894" t="s">
        <v>2053</v>
      </c>
      <c r="E39" s="2895" t="s">
        <v>621</v>
      </c>
      <c r="F39" s="2876" t="s">
        <v>621</v>
      </c>
      <c r="G39" s="2871">
        <v>0</v>
      </c>
      <c r="H39" s="2876" t="s">
        <v>621</v>
      </c>
      <c r="I39" s="2872">
        <f t="shared" si="2"/>
        <v>0</v>
      </c>
      <c r="J39" s="2872">
        <v>0</v>
      </c>
      <c r="K39" s="2893">
        <f t="shared" si="3"/>
        <v>0</v>
      </c>
      <c r="L39" s="2833" t="s">
        <v>2052</v>
      </c>
      <c r="M39" s="5372"/>
    </row>
    <row r="40" spans="1:13" ht="16.899999999999999" customHeight="1">
      <c r="A40" s="2879"/>
      <c r="B40" s="2829" t="s">
        <v>2054</v>
      </c>
      <c r="C40" s="2877" t="s">
        <v>294</v>
      </c>
      <c r="D40" s="2894" t="s">
        <v>2055</v>
      </c>
      <c r="E40" s="2895" t="s">
        <v>621</v>
      </c>
      <c r="F40" s="2876" t="s">
        <v>621</v>
      </c>
      <c r="G40" s="2871">
        <v>0</v>
      </c>
      <c r="H40" s="2876" t="s">
        <v>621</v>
      </c>
      <c r="I40" s="2872">
        <f t="shared" si="2"/>
        <v>0</v>
      </c>
      <c r="J40" s="2872">
        <v>0</v>
      </c>
      <c r="K40" s="2893">
        <f t="shared" si="3"/>
        <v>0</v>
      </c>
      <c r="L40" s="2833" t="s">
        <v>2054</v>
      </c>
      <c r="M40" s="5372"/>
    </row>
    <row r="41" spans="1:13" ht="16.899999999999999" customHeight="1">
      <c r="A41" s="2879"/>
      <c r="B41" s="2829" t="s">
        <v>2056</v>
      </c>
      <c r="C41" s="2877"/>
      <c r="D41" s="2894" t="s">
        <v>2057</v>
      </c>
      <c r="E41" s="2895" t="s">
        <v>621</v>
      </c>
      <c r="F41" s="2876" t="s">
        <v>621</v>
      </c>
      <c r="G41" s="2871">
        <v>0</v>
      </c>
      <c r="H41" s="2876" t="s">
        <v>621</v>
      </c>
      <c r="I41" s="2872">
        <f t="shared" si="2"/>
        <v>0</v>
      </c>
      <c r="J41" s="2872">
        <v>0</v>
      </c>
      <c r="K41" s="2893">
        <f t="shared" si="3"/>
        <v>0</v>
      </c>
      <c r="L41" s="2833" t="s">
        <v>2056</v>
      </c>
      <c r="M41" s="5372"/>
    </row>
    <row r="42" spans="1:13" ht="16.899999999999999" customHeight="1">
      <c r="A42" s="2879"/>
      <c r="B42" s="2829" t="s">
        <v>2058</v>
      </c>
      <c r="C42" s="2877"/>
      <c r="D42" s="2894" t="s">
        <v>2059</v>
      </c>
      <c r="E42" s="2895" t="s">
        <v>621</v>
      </c>
      <c r="F42" s="2876" t="s">
        <v>621</v>
      </c>
      <c r="G42" s="2871">
        <v>0</v>
      </c>
      <c r="H42" s="2876" t="s">
        <v>621</v>
      </c>
      <c r="I42" s="2872">
        <f t="shared" si="2"/>
        <v>0</v>
      </c>
      <c r="J42" s="2872">
        <v>0</v>
      </c>
      <c r="K42" s="2893">
        <f t="shared" si="3"/>
        <v>0</v>
      </c>
      <c r="L42" s="2833" t="s">
        <v>2058</v>
      </c>
      <c r="M42" s="5372"/>
    </row>
    <row r="43" spans="1:13" ht="16.899999999999999" customHeight="1">
      <c r="A43" s="2879"/>
      <c r="B43" s="2829" t="s">
        <v>2060</v>
      </c>
      <c r="C43" s="2877" t="s">
        <v>294</v>
      </c>
      <c r="D43" s="2894" t="s">
        <v>2061</v>
      </c>
      <c r="E43" s="2895" t="s">
        <v>621</v>
      </c>
      <c r="F43" s="2876" t="s">
        <v>621</v>
      </c>
      <c r="G43" s="2871">
        <v>0</v>
      </c>
      <c r="H43" s="2876" t="s">
        <v>621</v>
      </c>
      <c r="I43" s="2872">
        <f t="shared" si="2"/>
        <v>0</v>
      </c>
      <c r="J43" s="2872">
        <v>0</v>
      </c>
      <c r="K43" s="2893">
        <f t="shared" si="3"/>
        <v>0</v>
      </c>
      <c r="L43" s="2833" t="s">
        <v>2060</v>
      </c>
      <c r="M43" s="5372"/>
    </row>
    <row r="44" spans="1:13" ht="16.899999999999999" customHeight="1">
      <c r="A44" s="2879"/>
      <c r="B44" s="2829" t="s">
        <v>2062</v>
      </c>
      <c r="C44" s="2877" t="s">
        <v>294</v>
      </c>
      <c r="D44" s="2894" t="s">
        <v>2063</v>
      </c>
      <c r="E44" s="2895" t="s">
        <v>621</v>
      </c>
      <c r="F44" s="2876" t="s">
        <v>621</v>
      </c>
      <c r="G44" s="2871">
        <v>0</v>
      </c>
      <c r="H44" s="2876" t="s">
        <v>621</v>
      </c>
      <c r="I44" s="2872">
        <f t="shared" si="2"/>
        <v>0</v>
      </c>
      <c r="J44" s="2872">
        <v>0</v>
      </c>
      <c r="K44" s="2893">
        <f t="shared" si="3"/>
        <v>0</v>
      </c>
      <c r="L44" s="2833" t="s">
        <v>2062</v>
      </c>
      <c r="M44" s="5372"/>
    </row>
    <row r="45" spans="1:13" ht="16.899999999999999" customHeight="1">
      <c r="A45" s="2879"/>
      <c r="B45" s="2829" t="s">
        <v>1716</v>
      </c>
      <c r="C45" s="2877" t="s">
        <v>294</v>
      </c>
      <c r="D45" s="2894" t="s">
        <v>2064</v>
      </c>
      <c r="E45" s="2895" t="s">
        <v>621</v>
      </c>
      <c r="F45" s="2876" t="s">
        <v>621</v>
      </c>
      <c r="G45" s="2876" t="s">
        <v>621</v>
      </c>
      <c r="H45" s="2871">
        <v>120</v>
      </c>
      <c r="I45" s="2872">
        <f t="shared" si="2"/>
        <v>120</v>
      </c>
      <c r="J45" s="2872">
        <v>0</v>
      </c>
      <c r="K45" s="2893">
        <f t="shared" si="3"/>
        <v>120</v>
      </c>
      <c r="L45" s="2833" t="s">
        <v>1716</v>
      </c>
      <c r="M45" s="5372"/>
    </row>
    <row r="46" spans="1:13" ht="16.899999999999999" customHeight="1">
      <c r="A46" s="2879"/>
      <c r="B46" s="2829" t="s">
        <v>2065</v>
      </c>
      <c r="C46" s="2877"/>
      <c r="D46" s="2894" t="s">
        <v>2066</v>
      </c>
      <c r="E46" s="2895" t="s">
        <v>621</v>
      </c>
      <c r="F46" s="2876" t="s">
        <v>621</v>
      </c>
      <c r="G46" s="2871">
        <v>0</v>
      </c>
      <c r="H46" s="2876" t="s">
        <v>621</v>
      </c>
      <c r="I46" s="2872">
        <f t="shared" si="2"/>
        <v>0</v>
      </c>
      <c r="J46" s="2872">
        <v>0</v>
      </c>
      <c r="K46" s="2893">
        <f t="shared" si="3"/>
        <v>0</v>
      </c>
      <c r="L46" s="2833" t="s">
        <v>2065</v>
      </c>
      <c r="M46" s="5372"/>
    </row>
    <row r="47" spans="1:13" ht="16.899999999999999" customHeight="1">
      <c r="A47" s="2879"/>
      <c r="B47" s="2829" t="s">
        <v>2067</v>
      </c>
      <c r="C47" s="2877"/>
      <c r="D47" s="2894" t="s">
        <v>2068</v>
      </c>
      <c r="E47" s="2895" t="s">
        <v>621</v>
      </c>
      <c r="F47" s="2876" t="s">
        <v>621</v>
      </c>
      <c r="G47" s="2871">
        <v>0</v>
      </c>
      <c r="H47" s="2876" t="s">
        <v>621</v>
      </c>
      <c r="I47" s="2872">
        <f t="shared" si="2"/>
        <v>0</v>
      </c>
      <c r="J47" s="2872">
        <v>0</v>
      </c>
      <c r="K47" s="2893">
        <f t="shared" si="3"/>
        <v>0</v>
      </c>
      <c r="L47" s="2833" t="s">
        <v>2067</v>
      </c>
      <c r="M47" s="5373">
        <v>106</v>
      </c>
    </row>
    <row r="48" spans="1:13" ht="16.899999999999999" customHeight="1" thickBot="1">
      <c r="A48" s="2879"/>
      <c r="B48" s="2848" t="s">
        <v>2069</v>
      </c>
      <c r="C48" s="2849" t="s">
        <v>294</v>
      </c>
      <c r="D48" s="2907" t="s">
        <v>2070</v>
      </c>
      <c r="E48" s="2908" t="s">
        <v>621</v>
      </c>
      <c r="F48" s="2883" t="s">
        <v>621</v>
      </c>
      <c r="G48" s="2884">
        <v>0</v>
      </c>
      <c r="H48" s="2883" t="s">
        <v>621</v>
      </c>
      <c r="I48" s="2885">
        <f t="shared" si="2"/>
        <v>0</v>
      </c>
      <c r="J48" s="2885">
        <v>0</v>
      </c>
      <c r="K48" s="2909">
        <f t="shared" si="3"/>
        <v>0</v>
      </c>
      <c r="L48" s="2854" t="s">
        <v>2069</v>
      </c>
      <c r="M48" s="5373"/>
    </row>
    <row r="51" spans="4:11">
      <c r="D51" s="2765" t="s">
        <v>1200</v>
      </c>
      <c r="E51" s="2765">
        <f t="shared" ref="E51:K51" si="4">SUM(E33:E48)</f>
        <v>0</v>
      </c>
      <c r="F51" s="2765">
        <f t="shared" si="4"/>
        <v>0</v>
      </c>
      <c r="G51" s="2765">
        <f t="shared" si="4"/>
        <v>0</v>
      </c>
      <c r="H51" s="2765">
        <f t="shared" si="4"/>
        <v>120</v>
      </c>
      <c r="I51" s="2765">
        <f t="shared" si="4"/>
        <v>120</v>
      </c>
      <c r="J51" s="2765">
        <f t="shared" si="4"/>
        <v>0</v>
      </c>
      <c r="K51" s="2765">
        <f t="shared" si="4"/>
        <v>120</v>
      </c>
    </row>
  </sheetData>
  <mergeCells count="6">
    <mergeCell ref="A3:A17"/>
    <mergeCell ref="M3:M16"/>
    <mergeCell ref="B4:K4"/>
    <mergeCell ref="B5:K5"/>
    <mergeCell ref="A34:A48"/>
    <mergeCell ref="M47:M48"/>
  </mergeCells>
  <printOptions horizontalCentered="1"/>
  <pageMargins left="0.196850393700787" right="0.25" top="0.3" bottom="0" header="0" footer="0"/>
  <pageSetup scale="68" orientation="landscape" horizontalDpi="4294967292" r:id="rId1"/>
  <headerFooter alignWithMargins="0"/>
</worksheet>
</file>

<file path=xl/worksheets/sheet114.xml><?xml version="1.0" encoding="utf-8"?>
<worksheet xmlns="http://schemas.openxmlformats.org/spreadsheetml/2006/main" xmlns:r="http://schemas.openxmlformats.org/officeDocument/2006/relationships">
  <sheetPr>
    <tabColor rgb="FF92D050"/>
  </sheetPr>
  <dimension ref="A1:N54"/>
  <sheetViews>
    <sheetView showGridLines="0" zoomScale="75" workbookViewId="0"/>
  </sheetViews>
  <sheetFormatPr defaultColWidth="14.453125" defaultRowHeight="15.5"/>
  <cols>
    <col min="1" max="1" width="7.08984375" style="2765" customWidth="1"/>
    <col min="2" max="2" width="5.81640625" style="2765" customWidth="1"/>
    <col min="3" max="3" width="7.7265625" style="2765" bestFit="1" customWidth="1"/>
    <col min="4" max="4" width="62.54296875" style="2765" customWidth="1"/>
    <col min="5" max="5" width="13.90625" style="2765" customWidth="1"/>
    <col min="6" max="6" width="18.08984375" style="2765" customWidth="1"/>
    <col min="7" max="11" width="14.26953125" style="2765" customWidth="1"/>
    <col min="12" max="12" width="5.81640625" style="2765" customWidth="1"/>
    <col min="13" max="13" width="4.453125" style="2765" customWidth="1"/>
    <col min="14" max="14" width="18.6328125" style="2765" bestFit="1" customWidth="1"/>
    <col min="15" max="16384" width="14.453125" style="2765"/>
  </cols>
  <sheetData>
    <row r="1" spans="1:13" ht="13.5" customHeight="1"/>
    <row r="2" spans="1:13" ht="16.5" customHeight="1" thickBot="1"/>
    <row r="3" spans="1:13" ht="17.25" customHeight="1">
      <c r="A3" s="2879"/>
      <c r="B3" s="2767"/>
      <c r="C3" s="2768"/>
      <c r="D3" s="2768"/>
      <c r="E3" s="2768"/>
      <c r="F3" s="2768"/>
      <c r="G3" s="2768"/>
      <c r="H3" s="2768"/>
      <c r="I3" s="2768"/>
      <c r="J3" s="2768"/>
      <c r="K3" s="2768"/>
      <c r="L3" s="2769"/>
      <c r="M3" s="5377">
        <v>107</v>
      </c>
    </row>
    <row r="4" spans="1:13" ht="16.899999999999999" customHeight="1">
      <c r="A4" s="2879"/>
      <c r="B4" s="2771" t="s">
        <v>3801</v>
      </c>
      <c r="C4" s="2772"/>
      <c r="D4" s="2772"/>
      <c r="E4" s="2772"/>
      <c r="F4" s="2772"/>
      <c r="G4" s="2772"/>
      <c r="H4" s="2772"/>
      <c r="I4" s="2772"/>
      <c r="J4" s="2772"/>
      <c r="K4" s="2772"/>
      <c r="L4" s="2773"/>
      <c r="M4" s="5377"/>
    </row>
    <row r="5" spans="1:13" ht="16.899999999999999" customHeight="1">
      <c r="A5" s="2879"/>
      <c r="B5" s="2774" t="s">
        <v>1884</v>
      </c>
      <c r="C5" s="2775"/>
      <c r="D5" s="2775"/>
      <c r="E5" s="2775"/>
      <c r="F5" s="2775"/>
      <c r="G5" s="2775"/>
      <c r="H5" s="2775"/>
      <c r="I5" s="2775"/>
      <c r="J5" s="2775"/>
      <c r="K5" s="2775"/>
      <c r="L5" s="2776"/>
      <c r="M5" s="5378"/>
    </row>
    <row r="6" spans="1:13" ht="15" customHeight="1">
      <c r="A6" s="2879"/>
      <c r="B6" s="2783"/>
      <c r="C6" s="2763"/>
      <c r="D6" s="2912"/>
      <c r="E6" s="2912"/>
      <c r="F6" s="2912"/>
      <c r="G6" s="2912"/>
      <c r="H6" s="2912"/>
      <c r="I6" s="2912"/>
      <c r="J6" s="2912"/>
      <c r="K6" s="2912"/>
      <c r="L6" s="2859"/>
      <c r="M6" s="5378"/>
    </row>
    <row r="7" spans="1:13" ht="16.899999999999999" customHeight="1">
      <c r="A7" s="2879"/>
      <c r="B7" s="2786"/>
      <c r="C7" s="2787"/>
      <c r="D7" s="2763"/>
      <c r="E7" s="2913"/>
      <c r="F7" s="2914" t="s">
        <v>1887</v>
      </c>
      <c r="G7" s="2791" t="s">
        <v>1200</v>
      </c>
      <c r="H7" s="2788"/>
      <c r="I7" s="2914" t="s">
        <v>982</v>
      </c>
      <c r="J7" s="2794"/>
      <c r="K7" s="2763"/>
      <c r="L7" s="2795"/>
      <c r="M7" s="5378"/>
    </row>
    <row r="8" spans="1:13" ht="16.5" customHeight="1">
      <c r="A8" s="2879"/>
      <c r="B8" s="2796"/>
      <c r="C8" s="2797"/>
      <c r="D8" s="2763"/>
      <c r="E8" s="2801" t="s">
        <v>1888</v>
      </c>
      <c r="F8" s="2915" t="s">
        <v>1889</v>
      </c>
      <c r="G8" s="2801" t="s">
        <v>1890</v>
      </c>
      <c r="H8" s="2798"/>
      <c r="I8" s="2915" t="s">
        <v>1891</v>
      </c>
      <c r="J8" s="2802"/>
      <c r="K8" s="2763"/>
      <c r="L8" s="2803"/>
      <c r="M8" s="5378"/>
    </row>
    <row r="9" spans="1:13" ht="16.899999999999999" customHeight="1">
      <c r="A9" s="2879"/>
      <c r="B9" s="2796" t="s">
        <v>704</v>
      </c>
      <c r="C9" s="2804" t="s">
        <v>637</v>
      </c>
      <c r="D9" s="2800" t="s">
        <v>1892</v>
      </c>
      <c r="E9" s="2916" t="s">
        <v>1893</v>
      </c>
      <c r="F9" s="2917" t="s">
        <v>1894</v>
      </c>
      <c r="G9" s="2918" t="s">
        <v>1895</v>
      </c>
      <c r="H9" s="2805" t="s">
        <v>1896</v>
      </c>
      <c r="I9" s="2916" t="s">
        <v>1897</v>
      </c>
      <c r="J9" s="2805" t="s">
        <v>23</v>
      </c>
      <c r="K9" s="2800" t="s">
        <v>982</v>
      </c>
      <c r="L9" s="2803" t="s">
        <v>704</v>
      </c>
      <c r="M9" s="5378"/>
    </row>
    <row r="10" spans="1:13" ht="16.899999999999999" customHeight="1">
      <c r="A10" s="2879"/>
      <c r="B10" s="2796" t="s">
        <v>1898</v>
      </c>
      <c r="C10" s="2804" t="s">
        <v>638</v>
      </c>
      <c r="D10" s="2800" t="s">
        <v>756</v>
      </c>
      <c r="E10" s="2916" t="s">
        <v>757</v>
      </c>
      <c r="F10" s="2805" t="s">
        <v>640</v>
      </c>
      <c r="G10" s="2918" t="s">
        <v>641</v>
      </c>
      <c r="H10" s="2805" t="s">
        <v>642</v>
      </c>
      <c r="I10" s="2916" t="s">
        <v>643</v>
      </c>
      <c r="J10" s="2805" t="s">
        <v>644</v>
      </c>
      <c r="K10" s="2800" t="s">
        <v>645</v>
      </c>
      <c r="L10" s="2803" t="s">
        <v>1898</v>
      </c>
      <c r="M10" s="5378"/>
    </row>
    <row r="11" spans="1:13" ht="16.899999999999999" customHeight="1" thickBot="1">
      <c r="A11" s="2879"/>
      <c r="B11" s="2861"/>
      <c r="C11" s="2809"/>
      <c r="D11" s="2919"/>
      <c r="E11" s="2920"/>
      <c r="F11" s="2921"/>
      <c r="G11" s="2921"/>
      <c r="H11" s="2921"/>
      <c r="I11" s="2921"/>
      <c r="J11" s="2805"/>
      <c r="K11" s="2800"/>
      <c r="L11" s="2866"/>
      <c r="M11" s="5378"/>
    </row>
    <row r="12" spans="1:13" ht="16.899999999999999" customHeight="1">
      <c r="A12" s="2879"/>
      <c r="B12" s="2815"/>
      <c r="C12" s="2816"/>
      <c r="D12" s="2894" t="s">
        <v>2072</v>
      </c>
      <c r="E12" s="2818"/>
      <c r="F12" s="2819"/>
      <c r="G12" s="2819"/>
      <c r="H12" s="2819"/>
      <c r="I12" s="2819"/>
      <c r="J12" s="2819"/>
      <c r="K12" s="2889"/>
      <c r="L12" s="2820"/>
      <c r="M12" s="5378"/>
    </row>
    <row r="13" spans="1:13" ht="16.899999999999999" customHeight="1">
      <c r="A13" s="2879"/>
      <c r="B13" s="2815" t="s">
        <v>2073</v>
      </c>
      <c r="C13" s="2816"/>
      <c r="D13" s="2888" t="s">
        <v>2074</v>
      </c>
      <c r="E13" s="2826">
        <v>0</v>
      </c>
      <c r="F13" s="2827">
        <v>0</v>
      </c>
      <c r="G13" s="2827">
        <v>0</v>
      </c>
      <c r="H13" s="2827">
        <v>0</v>
      </c>
      <c r="I13" s="2868">
        <f>SUM(E13:H13)</f>
        <v>0</v>
      </c>
      <c r="J13" s="2868">
        <v>0</v>
      </c>
      <c r="K13" s="2922">
        <f>SUM(I13:J13)</f>
        <v>0</v>
      </c>
      <c r="L13" s="2803" t="s">
        <v>2073</v>
      </c>
      <c r="M13" s="5378"/>
    </row>
    <row r="14" spans="1:13" ht="16.899999999999999" customHeight="1">
      <c r="A14" s="2879"/>
      <c r="B14" s="2829" t="s">
        <v>2075</v>
      </c>
      <c r="C14" s="2830"/>
      <c r="D14" s="2894" t="s">
        <v>1905</v>
      </c>
      <c r="E14" s="2835">
        <v>0</v>
      </c>
      <c r="F14" s="2836">
        <v>0</v>
      </c>
      <c r="G14" s="2836">
        <v>0</v>
      </c>
      <c r="H14" s="2836">
        <v>0</v>
      </c>
      <c r="I14" s="2868">
        <f>SUM(E14:H14)</f>
        <v>0</v>
      </c>
      <c r="J14" s="2899">
        <v>0</v>
      </c>
      <c r="K14" s="2922">
        <f>SUM(I14:J14)</f>
        <v>0</v>
      </c>
      <c r="L14" s="2833" t="s">
        <v>2075</v>
      </c>
      <c r="M14" s="5378"/>
    </row>
    <row r="15" spans="1:13" ht="16.899999999999999" customHeight="1">
      <c r="A15" s="2879"/>
      <c r="B15" s="2829" t="s">
        <v>2076</v>
      </c>
      <c r="C15" s="2830"/>
      <c r="D15" s="2894" t="s">
        <v>2077</v>
      </c>
      <c r="E15" s="2898">
        <f>SUM(E13:E14)+'PTC 410-P106'!E51</f>
        <v>0</v>
      </c>
      <c r="F15" s="2871">
        <f>SUM(F13:F14)+'PTC 410-P106'!F51</f>
        <v>0</v>
      </c>
      <c r="G15" s="2871">
        <f>SUM(G13:G14)+'PTC 410-P106'!G51</f>
        <v>0</v>
      </c>
      <c r="H15" s="2871">
        <f>SUM(H13:H14)+'PTC 410-P106'!H51</f>
        <v>120</v>
      </c>
      <c r="I15" s="2872">
        <f>SUM(I13:I14)+'PTC 410-P106'!I51</f>
        <v>120</v>
      </c>
      <c r="J15" s="2872">
        <f>SUM(J13:J14)+'PTC 410-P106'!J51</f>
        <v>0</v>
      </c>
      <c r="K15" s="2922">
        <f>SUM(K13:K14)+'PTC 410-P106'!K51</f>
        <v>120</v>
      </c>
      <c r="L15" s="2833" t="s">
        <v>2076</v>
      </c>
      <c r="M15" s="5378"/>
    </row>
    <row r="16" spans="1:13" ht="22.5" customHeight="1">
      <c r="A16" s="2879"/>
      <c r="B16" s="2829"/>
      <c r="C16" s="2830"/>
      <c r="D16" s="2894" t="s">
        <v>2078</v>
      </c>
      <c r="E16" s="2902"/>
      <c r="F16" s="2903"/>
      <c r="G16" s="2903"/>
      <c r="H16" s="2903"/>
      <c r="I16" s="2904"/>
      <c r="J16" s="2904"/>
      <c r="K16" s="2905"/>
      <c r="L16" s="2833"/>
      <c r="M16" s="5378"/>
    </row>
    <row r="17" spans="1:14" ht="21" customHeight="1">
      <c r="A17" s="2879"/>
      <c r="B17" s="2815" t="s">
        <v>2079</v>
      </c>
      <c r="C17" s="2890"/>
      <c r="D17" s="2888" t="s">
        <v>2041</v>
      </c>
      <c r="E17" s="2826">
        <v>0</v>
      </c>
      <c r="F17" s="2827">
        <v>0</v>
      </c>
      <c r="G17" s="2827">
        <v>0</v>
      </c>
      <c r="H17" s="2827">
        <v>0</v>
      </c>
      <c r="I17" s="2868">
        <f t="shared" ref="I17:I34" si="0">SUM(E17:H17)</f>
        <v>0</v>
      </c>
      <c r="J17" s="2923" t="s">
        <v>621</v>
      </c>
      <c r="K17" s="2922">
        <f t="shared" ref="K17:K34" si="1">SUM(I17:J17)</f>
        <v>0</v>
      </c>
      <c r="L17" s="2803" t="s">
        <v>2079</v>
      </c>
      <c r="M17" s="5378"/>
    </row>
    <row r="18" spans="1:14" ht="16.899999999999999" customHeight="1">
      <c r="B18" s="2829" t="s">
        <v>2080</v>
      </c>
      <c r="C18" s="2877" t="s">
        <v>294</v>
      </c>
      <c r="D18" s="2894" t="s">
        <v>2081</v>
      </c>
      <c r="E18" s="2826">
        <v>0</v>
      </c>
      <c r="F18" s="2827">
        <v>0</v>
      </c>
      <c r="G18" s="2827">
        <v>0</v>
      </c>
      <c r="H18" s="2827">
        <v>0</v>
      </c>
      <c r="I18" s="2868">
        <f t="shared" si="0"/>
        <v>0</v>
      </c>
      <c r="J18" s="2924" t="s">
        <v>621</v>
      </c>
      <c r="K18" s="2922">
        <f t="shared" si="1"/>
        <v>0</v>
      </c>
      <c r="L18" s="2833" t="s">
        <v>2080</v>
      </c>
      <c r="M18" s="5378"/>
      <c r="N18" s="2925"/>
    </row>
    <row r="19" spans="1:14" ht="16.899999999999999" customHeight="1">
      <c r="B19" s="2829" t="s">
        <v>2082</v>
      </c>
      <c r="C19" s="2877" t="s">
        <v>294</v>
      </c>
      <c r="D19" s="2894" t="s">
        <v>2045</v>
      </c>
      <c r="E19" s="2826">
        <v>0</v>
      </c>
      <c r="F19" s="2827">
        <v>0</v>
      </c>
      <c r="G19" s="2827">
        <v>0</v>
      </c>
      <c r="H19" s="2827">
        <v>0</v>
      </c>
      <c r="I19" s="2868">
        <f t="shared" si="0"/>
        <v>0</v>
      </c>
      <c r="J19" s="2924" t="s">
        <v>621</v>
      </c>
      <c r="K19" s="2922">
        <f t="shared" si="1"/>
        <v>0</v>
      </c>
      <c r="L19" s="2833" t="s">
        <v>2082</v>
      </c>
    </row>
    <row r="20" spans="1:14" ht="16.899999999999999" customHeight="1">
      <c r="B20" s="2829" t="s">
        <v>2083</v>
      </c>
      <c r="C20" s="2877"/>
      <c r="D20" s="2894" t="s">
        <v>2047</v>
      </c>
      <c r="E20" s="2826">
        <v>0</v>
      </c>
      <c r="F20" s="2827">
        <v>0</v>
      </c>
      <c r="G20" s="2827">
        <v>0</v>
      </c>
      <c r="H20" s="2827">
        <v>0</v>
      </c>
      <c r="I20" s="2868">
        <f t="shared" si="0"/>
        <v>0</v>
      </c>
      <c r="J20" s="2924" t="s">
        <v>621</v>
      </c>
      <c r="K20" s="2922">
        <f t="shared" si="1"/>
        <v>0</v>
      </c>
      <c r="L20" s="2833" t="s">
        <v>2083</v>
      </c>
    </row>
    <row r="21" spans="1:14" ht="16.899999999999999" customHeight="1">
      <c r="B21" s="2829" t="s">
        <v>2084</v>
      </c>
      <c r="C21" s="2877"/>
      <c r="D21" s="2894" t="s">
        <v>2049</v>
      </c>
      <c r="E21" s="2895" t="s">
        <v>621</v>
      </c>
      <c r="F21" s="2876" t="s">
        <v>621</v>
      </c>
      <c r="G21" s="2876" t="s">
        <v>621</v>
      </c>
      <c r="H21" s="2871">
        <v>0</v>
      </c>
      <c r="I21" s="2868">
        <f t="shared" si="0"/>
        <v>0</v>
      </c>
      <c r="J21" s="2926" t="s">
        <v>621</v>
      </c>
      <c r="K21" s="2922">
        <f t="shared" si="1"/>
        <v>0</v>
      </c>
      <c r="L21" s="2833" t="s">
        <v>2084</v>
      </c>
    </row>
    <row r="22" spans="1:14" ht="16.899999999999999" customHeight="1">
      <c r="B22" s="2829" t="s">
        <v>2085</v>
      </c>
      <c r="C22" s="2877"/>
      <c r="D22" s="2894" t="s">
        <v>2051</v>
      </c>
      <c r="E22" s="2895" t="s">
        <v>621</v>
      </c>
      <c r="F22" s="2876" t="s">
        <v>621</v>
      </c>
      <c r="G22" s="2876" t="s">
        <v>621</v>
      </c>
      <c r="H22" s="2871">
        <v>0</v>
      </c>
      <c r="I22" s="2868">
        <f t="shared" si="0"/>
        <v>0</v>
      </c>
      <c r="J22" s="2927" t="s">
        <v>621</v>
      </c>
      <c r="K22" s="2922">
        <f t="shared" si="1"/>
        <v>0</v>
      </c>
      <c r="L22" s="2833" t="s">
        <v>2085</v>
      </c>
    </row>
    <row r="23" spans="1:14" ht="16.899999999999999" customHeight="1">
      <c r="B23" s="2829" t="s">
        <v>2086</v>
      </c>
      <c r="C23" s="2877" t="s">
        <v>294</v>
      </c>
      <c r="D23" s="2894" t="s">
        <v>2053</v>
      </c>
      <c r="E23" s="2895" t="s">
        <v>621</v>
      </c>
      <c r="F23" s="2876" t="s">
        <v>621</v>
      </c>
      <c r="G23" s="2871">
        <v>0</v>
      </c>
      <c r="H23" s="2876" t="s">
        <v>621</v>
      </c>
      <c r="I23" s="2868">
        <f t="shared" si="0"/>
        <v>0</v>
      </c>
      <c r="J23" s="2927" t="s">
        <v>621</v>
      </c>
      <c r="K23" s="2922">
        <f t="shared" si="1"/>
        <v>0</v>
      </c>
      <c r="L23" s="2833" t="s">
        <v>2086</v>
      </c>
    </row>
    <row r="24" spans="1:14" ht="16.899999999999999" customHeight="1">
      <c r="B24" s="2839" t="s">
        <v>2087</v>
      </c>
      <c r="C24" s="2896" t="s">
        <v>294</v>
      </c>
      <c r="D24" s="2897" t="s">
        <v>2055</v>
      </c>
      <c r="E24" s="2895" t="s">
        <v>621</v>
      </c>
      <c r="F24" s="2876" t="s">
        <v>621</v>
      </c>
      <c r="G24" s="2871">
        <v>0</v>
      </c>
      <c r="H24" s="2876" t="s">
        <v>621</v>
      </c>
      <c r="I24" s="2868">
        <f t="shared" si="0"/>
        <v>0</v>
      </c>
      <c r="J24" s="2927" t="s">
        <v>621</v>
      </c>
      <c r="K24" s="2922">
        <f t="shared" si="1"/>
        <v>0</v>
      </c>
      <c r="L24" s="2842" t="s">
        <v>2087</v>
      </c>
    </row>
    <row r="25" spans="1:14" ht="16.899999999999999" customHeight="1">
      <c r="B25" s="2815" t="s">
        <v>2088</v>
      </c>
      <c r="C25" s="2890"/>
      <c r="D25" s="2888" t="s">
        <v>2057</v>
      </c>
      <c r="E25" s="2895" t="s">
        <v>621</v>
      </c>
      <c r="F25" s="2876" t="s">
        <v>621</v>
      </c>
      <c r="G25" s="2871">
        <v>0</v>
      </c>
      <c r="H25" s="2876" t="s">
        <v>621</v>
      </c>
      <c r="I25" s="2868">
        <f t="shared" si="0"/>
        <v>0</v>
      </c>
      <c r="J25" s="2927" t="s">
        <v>621</v>
      </c>
      <c r="K25" s="2922">
        <f t="shared" si="1"/>
        <v>0</v>
      </c>
      <c r="L25" s="2803" t="s">
        <v>2088</v>
      </c>
    </row>
    <row r="26" spans="1:14" ht="16.899999999999999" customHeight="1">
      <c r="B26" s="2829" t="s">
        <v>2089</v>
      </c>
      <c r="C26" s="2877"/>
      <c r="D26" s="2894" t="s">
        <v>2059</v>
      </c>
      <c r="E26" s="2895" t="s">
        <v>621</v>
      </c>
      <c r="F26" s="2876" t="s">
        <v>621</v>
      </c>
      <c r="G26" s="2871">
        <v>0</v>
      </c>
      <c r="H26" s="2876" t="s">
        <v>621</v>
      </c>
      <c r="I26" s="2868">
        <f t="shared" si="0"/>
        <v>0</v>
      </c>
      <c r="J26" s="2927" t="s">
        <v>621</v>
      </c>
      <c r="K26" s="2922">
        <f t="shared" si="1"/>
        <v>0</v>
      </c>
      <c r="L26" s="2833" t="s">
        <v>2089</v>
      </c>
    </row>
    <row r="27" spans="1:14" ht="16.899999999999999" customHeight="1">
      <c r="B27" s="2829" t="s">
        <v>2090</v>
      </c>
      <c r="C27" s="2877" t="s">
        <v>294</v>
      </c>
      <c r="D27" s="2894" t="s">
        <v>2061</v>
      </c>
      <c r="E27" s="2895" t="s">
        <v>621</v>
      </c>
      <c r="F27" s="2876" t="s">
        <v>621</v>
      </c>
      <c r="G27" s="2871">
        <v>0</v>
      </c>
      <c r="H27" s="2876" t="s">
        <v>621</v>
      </c>
      <c r="I27" s="2868">
        <f t="shared" si="0"/>
        <v>0</v>
      </c>
      <c r="J27" s="2927" t="s">
        <v>621</v>
      </c>
      <c r="K27" s="2922">
        <f t="shared" si="1"/>
        <v>0</v>
      </c>
      <c r="L27" s="2833" t="s">
        <v>2090</v>
      </c>
    </row>
    <row r="28" spans="1:14" ht="16.899999999999999" customHeight="1">
      <c r="B28" s="2829" t="s">
        <v>2091</v>
      </c>
      <c r="C28" s="2877" t="s">
        <v>294</v>
      </c>
      <c r="D28" s="2894" t="s">
        <v>2063</v>
      </c>
      <c r="E28" s="2895" t="s">
        <v>621</v>
      </c>
      <c r="F28" s="2876" t="s">
        <v>621</v>
      </c>
      <c r="G28" s="2871">
        <v>0</v>
      </c>
      <c r="H28" s="2876" t="s">
        <v>621</v>
      </c>
      <c r="I28" s="2868">
        <f t="shared" si="0"/>
        <v>0</v>
      </c>
      <c r="J28" s="2927" t="s">
        <v>621</v>
      </c>
      <c r="K28" s="2922">
        <f t="shared" si="1"/>
        <v>0</v>
      </c>
      <c r="L28" s="2833" t="s">
        <v>2091</v>
      </c>
    </row>
    <row r="29" spans="1:14" ht="16.899999999999999" customHeight="1">
      <c r="B29" s="2829" t="s">
        <v>2092</v>
      </c>
      <c r="C29" s="2877" t="s">
        <v>294</v>
      </c>
      <c r="D29" s="2894" t="s">
        <v>2064</v>
      </c>
      <c r="E29" s="2895" t="s">
        <v>621</v>
      </c>
      <c r="F29" s="2876" t="s">
        <v>621</v>
      </c>
      <c r="G29" s="2876" t="s">
        <v>621</v>
      </c>
      <c r="H29" s="2871">
        <v>0</v>
      </c>
      <c r="I29" s="2868">
        <f t="shared" si="0"/>
        <v>0</v>
      </c>
      <c r="J29" s="2927" t="s">
        <v>621</v>
      </c>
      <c r="K29" s="2922">
        <f t="shared" si="1"/>
        <v>0</v>
      </c>
      <c r="L29" s="2833" t="s">
        <v>2092</v>
      </c>
    </row>
    <row r="30" spans="1:14" ht="16.899999999999999" customHeight="1">
      <c r="B30" s="2829" t="s">
        <v>2093</v>
      </c>
      <c r="C30" s="2877"/>
      <c r="D30" s="2894" t="s">
        <v>2066</v>
      </c>
      <c r="E30" s="2895" t="s">
        <v>621</v>
      </c>
      <c r="F30" s="2876" t="s">
        <v>621</v>
      </c>
      <c r="G30" s="2871">
        <v>0</v>
      </c>
      <c r="H30" s="2876" t="s">
        <v>621</v>
      </c>
      <c r="I30" s="2868">
        <f t="shared" si="0"/>
        <v>0</v>
      </c>
      <c r="J30" s="2927" t="s">
        <v>621</v>
      </c>
      <c r="K30" s="2922">
        <f t="shared" si="1"/>
        <v>0</v>
      </c>
      <c r="L30" s="2833" t="s">
        <v>2093</v>
      </c>
    </row>
    <row r="31" spans="1:14" ht="16.899999999999999" customHeight="1">
      <c r="B31" s="2829" t="s">
        <v>2094</v>
      </c>
      <c r="C31" s="2877"/>
      <c r="D31" s="2894" t="s">
        <v>2068</v>
      </c>
      <c r="E31" s="2895" t="s">
        <v>621</v>
      </c>
      <c r="F31" s="2876" t="s">
        <v>621</v>
      </c>
      <c r="G31" s="2871">
        <v>0</v>
      </c>
      <c r="H31" s="2876" t="s">
        <v>621</v>
      </c>
      <c r="I31" s="2868">
        <f t="shared" si="0"/>
        <v>0</v>
      </c>
      <c r="J31" s="2927" t="s">
        <v>621</v>
      </c>
      <c r="K31" s="2922">
        <f t="shared" si="1"/>
        <v>0</v>
      </c>
      <c r="L31" s="2833" t="s">
        <v>2094</v>
      </c>
    </row>
    <row r="32" spans="1:14" ht="16.899999999999999" customHeight="1">
      <c r="B32" s="2829" t="s">
        <v>2095</v>
      </c>
      <c r="C32" s="2877" t="s">
        <v>294</v>
      </c>
      <c r="D32" s="2894" t="s">
        <v>2070</v>
      </c>
      <c r="E32" s="2895" t="s">
        <v>621</v>
      </c>
      <c r="F32" s="2876" t="s">
        <v>621</v>
      </c>
      <c r="G32" s="2871">
        <v>0</v>
      </c>
      <c r="H32" s="2876" t="s">
        <v>621</v>
      </c>
      <c r="I32" s="2868">
        <f t="shared" si="0"/>
        <v>0</v>
      </c>
      <c r="J32" s="2927" t="s">
        <v>621</v>
      </c>
      <c r="K32" s="2922">
        <f t="shared" si="1"/>
        <v>0</v>
      </c>
      <c r="L32" s="2833" t="s">
        <v>2095</v>
      </c>
    </row>
    <row r="33" spans="1:14" ht="16.899999999999999" customHeight="1">
      <c r="B33" s="2829" t="s">
        <v>2096</v>
      </c>
      <c r="C33" s="2877"/>
      <c r="D33" s="2894" t="s">
        <v>2074</v>
      </c>
      <c r="E33" s="2898">
        <v>0</v>
      </c>
      <c r="F33" s="2871">
        <v>0</v>
      </c>
      <c r="G33" s="2871">
        <v>0</v>
      </c>
      <c r="H33" s="2871">
        <v>0</v>
      </c>
      <c r="I33" s="2868">
        <f t="shared" si="0"/>
        <v>0</v>
      </c>
      <c r="J33" s="2927" t="s">
        <v>621</v>
      </c>
      <c r="K33" s="2922">
        <f t="shared" si="1"/>
        <v>0</v>
      </c>
      <c r="L33" s="2833" t="s">
        <v>2096</v>
      </c>
    </row>
    <row r="34" spans="1:14" ht="16.899999999999999" customHeight="1">
      <c r="B34" s="2829" t="s">
        <v>2097</v>
      </c>
      <c r="C34" s="2877"/>
      <c r="D34" s="2894" t="s">
        <v>1905</v>
      </c>
      <c r="E34" s="2835">
        <v>0</v>
      </c>
      <c r="F34" s="2836">
        <v>0</v>
      </c>
      <c r="G34" s="2836">
        <v>0</v>
      </c>
      <c r="H34" s="2836">
        <v>0</v>
      </c>
      <c r="I34" s="2868">
        <f t="shared" si="0"/>
        <v>0</v>
      </c>
      <c r="J34" s="2927" t="s">
        <v>621</v>
      </c>
      <c r="K34" s="2922">
        <f t="shared" si="1"/>
        <v>0</v>
      </c>
      <c r="L34" s="2833" t="s">
        <v>2097</v>
      </c>
      <c r="N34" s="2928"/>
    </row>
    <row r="35" spans="1:14" ht="16.899999999999999" customHeight="1">
      <c r="A35" s="2879" t="s">
        <v>3795</v>
      </c>
      <c r="B35" s="2829" t="s">
        <v>2098</v>
      </c>
      <c r="C35" s="2877"/>
      <c r="D35" s="2894" t="s">
        <v>2099</v>
      </c>
      <c r="E35" s="2929">
        <f t="shared" ref="E35:K35" si="2">SUM(E17:E34)</f>
        <v>0</v>
      </c>
      <c r="F35" s="2930">
        <f t="shared" si="2"/>
        <v>0</v>
      </c>
      <c r="G35" s="2930">
        <f t="shared" si="2"/>
        <v>0</v>
      </c>
      <c r="H35" s="2930">
        <f t="shared" si="2"/>
        <v>0</v>
      </c>
      <c r="I35" s="2930">
        <f t="shared" si="2"/>
        <v>0</v>
      </c>
      <c r="J35" s="2931">
        <f t="shared" si="2"/>
        <v>0</v>
      </c>
      <c r="K35" s="2932">
        <f t="shared" si="2"/>
        <v>0</v>
      </c>
      <c r="L35" s="2833" t="s">
        <v>2098</v>
      </c>
    </row>
    <row r="36" spans="1:14" ht="16.899999999999999" customHeight="1">
      <c r="A36" s="2879"/>
      <c r="B36" s="2829"/>
      <c r="C36" s="2877"/>
      <c r="D36" s="2894" t="s">
        <v>2100</v>
      </c>
      <c r="E36" s="2933"/>
      <c r="F36" s="2934"/>
      <c r="G36" s="2934"/>
      <c r="H36" s="2903"/>
      <c r="I36" s="2935"/>
      <c r="J36" s="2899"/>
      <c r="K36" s="2905"/>
      <c r="L36" s="2833"/>
      <c r="M36" s="5379"/>
    </row>
    <row r="37" spans="1:14" ht="16.899999999999999" customHeight="1">
      <c r="A37" s="2879"/>
      <c r="B37" s="2815" t="s">
        <v>2101</v>
      </c>
      <c r="C37" s="2890"/>
      <c r="D37" s="2888" t="s">
        <v>2041</v>
      </c>
      <c r="E37" s="2826">
        <v>0</v>
      </c>
      <c r="F37" s="2827">
        <v>0</v>
      </c>
      <c r="G37" s="2827">
        <v>0</v>
      </c>
      <c r="H37" s="2827">
        <v>0</v>
      </c>
      <c r="I37" s="2868">
        <f>SUM(E37:H37)</f>
        <v>0</v>
      </c>
      <c r="J37" s="2936">
        <v>0</v>
      </c>
      <c r="K37" s="2922">
        <f>SUM(I37:J37)</f>
        <v>0</v>
      </c>
      <c r="L37" s="2803" t="s">
        <v>2101</v>
      </c>
      <c r="M37" s="5380" t="s">
        <v>3790</v>
      </c>
    </row>
    <row r="38" spans="1:14" ht="16.899999999999999" customHeight="1">
      <c r="A38" s="2879"/>
      <c r="B38" s="2829"/>
      <c r="C38" s="2877"/>
      <c r="D38" s="2894" t="s">
        <v>2043</v>
      </c>
      <c r="E38" s="2835"/>
      <c r="F38" s="2836"/>
      <c r="G38" s="2836"/>
      <c r="H38" s="2836"/>
      <c r="I38" s="2899"/>
      <c r="J38" s="2899"/>
      <c r="K38" s="2937"/>
      <c r="L38" s="2833"/>
      <c r="M38" s="5380"/>
    </row>
    <row r="39" spans="1:14" ht="16.899999999999999" customHeight="1">
      <c r="A39" s="2879"/>
      <c r="B39" s="2815" t="s">
        <v>2102</v>
      </c>
      <c r="C39" s="2890" t="s">
        <v>294</v>
      </c>
      <c r="D39" s="2888" t="s">
        <v>2103</v>
      </c>
      <c r="E39" s="2826">
        <v>0</v>
      </c>
      <c r="F39" s="2827">
        <v>0</v>
      </c>
      <c r="G39" s="2827">
        <v>0</v>
      </c>
      <c r="H39" s="2827">
        <v>0</v>
      </c>
      <c r="I39" s="2868">
        <f>SUM(E39:H39)</f>
        <v>0</v>
      </c>
      <c r="J39" s="2926" t="s">
        <v>621</v>
      </c>
      <c r="K39" s="2922">
        <f>SUM(I39:J39)</f>
        <v>0</v>
      </c>
      <c r="L39" s="2803" t="s">
        <v>2102</v>
      </c>
      <c r="M39" s="5380"/>
    </row>
    <row r="40" spans="1:14" ht="16.899999999999999" customHeight="1">
      <c r="A40" s="2879"/>
      <c r="B40" s="2829" t="s">
        <v>2104</v>
      </c>
      <c r="C40" s="2877" t="s">
        <v>294</v>
      </c>
      <c r="D40" s="2894" t="s">
        <v>2105</v>
      </c>
      <c r="E40" s="2898">
        <v>0</v>
      </c>
      <c r="F40" s="2871">
        <v>0</v>
      </c>
      <c r="G40" s="2871">
        <v>0</v>
      </c>
      <c r="H40" s="2871">
        <v>0</v>
      </c>
      <c r="I40" s="2868">
        <f>SUM(E40:H40)</f>
        <v>0</v>
      </c>
      <c r="J40" s="2927" t="s">
        <v>621</v>
      </c>
      <c r="K40" s="2922">
        <f>SUM(I40:J40)</f>
        <v>0</v>
      </c>
      <c r="L40" s="2833" t="s">
        <v>2104</v>
      </c>
      <c r="M40" s="5380"/>
    </row>
    <row r="41" spans="1:14" ht="16.899999999999999" customHeight="1">
      <c r="A41" s="2879"/>
      <c r="B41" s="2829" t="s">
        <v>2106</v>
      </c>
      <c r="C41" s="2877" t="s">
        <v>294</v>
      </c>
      <c r="D41" s="2894" t="s">
        <v>2107</v>
      </c>
      <c r="E41" s="2898">
        <v>0</v>
      </c>
      <c r="F41" s="2871">
        <v>0</v>
      </c>
      <c r="G41" s="2871">
        <v>0</v>
      </c>
      <c r="H41" s="2871">
        <v>0</v>
      </c>
      <c r="I41" s="2868">
        <f t="shared" ref="I41:I48" si="3">SUM(E41:H41)</f>
        <v>0</v>
      </c>
      <c r="J41" s="2899">
        <v>0</v>
      </c>
      <c r="K41" s="2922">
        <f t="shared" ref="K41:K48" si="4">SUM(I41:J41)</f>
        <v>0</v>
      </c>
      <c r="L41" s="2833" t="s">
        <v>2106</v>
      </c>
      <c r="M41" s="5380"/>
    </row>
    <row r="42" spans="1:14" ht="16.899999999999999" customHeight="1">
      <c r="A42" s="2879"/>
      <c r="B42" s="2829" t="s">
        <v>2108</v>
      </c>
      <c r="C42" s="2877" t="s">
        <v>294</v>
      </c>
      <c r="D42" s="2894" t="s">
        <v>2109</v>
      </c>
      <c r="E42" s="2898">
        <v>0</v>
      </c>
      <c r="F42" s="2871">
        <v>0</v>
      </c>
      <c r="G42" s="2871">
        <v>0</v>
      </c>
      <c r="H42" s="2871">
        <v>0</v>
      </c>
      <c r="I42" s="2868">
        <f t="shared" si="3"/>
        <v>0</v>
      </c>
      <c r="J42" s="2899">
        <v>0</v>
      </c>
      <c r="K42" s="2922">
        <f t="shared" si="4"/>
        <v>0</v>
      </c>
      <c r="L42" s="2833" t="s">
        <v>2108</v>
      </c>
      <c r="M42" s="5380"/>
    </row>
    <row r="43" spans="1:14" ht="16.899999999999999" customHeight="1">
      <c r="A43" s="2879"/>
      <c r="B43" s="2829" t="s">
        <v>2110</v>
      </c>
      <c r="C43" s="2877" t="s">
        <v>294</v>
      </c>
      <c r="D43" s="2894" t="s">
        <v>2111</v>
      </c>
      <c r="E43" s="2898">
        <v>0</v>
      </c>
      <c r="F43" s="2871">
        <v>0</v>
      </c>
      <c r="G43" s="2871">
        <v>0</v>
      </c>
      <c r="H43" s="2871">
        <v>0</v>
      </c>
      <c r="I43" s="2868">
        <f t="shared" si="3"/>
        <v>0</v>
      </c>
      <c r="J43" s="2899">
        <v>0</v>
      </c>
      <c r="K43" s="2922">
        <f t="shared" si="4"/>
        <v>0</v>
      </c>
      <c r="L43" s="2833" t="s">
        <v>2110</v>
      </c>
      <c r="M43" s="5380"/>
    </row>
    <row r="44" spans="1:14" ht="16.899999999999999" customHeight="1">
      <c r="A44" s="2879"/>
      <c r="B44" s="2829" t="s">
        <v>2112</v>
      </c>
      <c r="C44" s="2877" t="s">
        <v>294</v>
      </c>
      <c r="D44" s="2894" t="s">
        <v>2113</v>
      </c>
      <c r="E44" s="2898">
        <v>0</v>
      </c>
      <c r="F44" s="2871">
        <v>0</v>
      </c>
      <c r="G44" s="2871">
        <v>0</v>
      </c>
      <c r="H44" s="2871">
        <v>0</v>
      </c>
      <c r="I44" s="2868">
        <f t="shared" si="3"/>
        <v>0</v>
      </c>
      <c r="J44" s="2899">
        <v>0</v>
      </c>
      <c r="K44" s="2922">
        <f t="shared" si="4"/>
        <v>0</v>
      </c>
      <c r="L44" s="2833" t="s">
        <v>2112</v>
      </c>
      <c r="M44" s="5380"/>
    </row>
    <row r="45" spans="1:14" ht="16.899999999999999" customHeight="1">
      <c r="A45" s="2879"/>
      <c r="B45" s="2829" t="s">
        <v>2114</v>
      </c>
      <c r="C45" s="2877"/>
      <c r="D45" s="2894" t="s">
        <v>2115</v>
      </c>
      <c r="E45" s="2898">
        <v>0</v>
      </c>
      <c r="F45" s="2871">
        <v>0</v>
      </c>
      <c r="G45" s="2871">
        <v>0</v>
      </c>
      <c r="H45" s="2871">
        <v>0</v>
      </c>
      <c r="I45" s="2868">
        <f t="shared" si="3"/>
        <v>0</v>
      </c>
      <c r="J45" s="2899">
        <v>0</v>
      </c>
      <c r="K45" s="2922">
        <f t="shared" si="4"/>
        <v>0</v>
      </c>
      <c r="L45" s="2833" t="s">
        <v>2114</v>
      </c>
      <c r="M45" s="5380"/>
    </row>
    <row r="46" spans="1:14" ht="16.899999999999999" customHeight="1">
      <c r="A46" s="2879"/>
      <c r="B46" s="2829" t="s">
        <v>2116</v>
      </c>
      <c r="C46" s="2877"/>
      <c r="D46" s="2894" t="s">
        <v>2049</v>
      </c>
      <c r="E46" s="2895" t="s">
        <v>621</v>
      </c>
      <c r="F46" s="2876" t="s">
        <v>621</v>
      </c>
      <c r="G46" s="2876" t="s">
        <v>621</v>
      </c>
      <c r="H46" s="2871">
        <v>0</v>
      </c>
      <c r="I46" s="2868">
        <f t="shared" si="3"/>
        <v>0</v>
      </c>
      <c r="J46" s="2899">
        <v>0</v>
      </c>
      <c r="K46" s="2922">
        <f t="shared" si="4"/>
        <v>0</v>
      </c>
      <c r="L46" s="2833" t="s">
        <v>2116</v>
      </c>
      <c r="M46" s="5380"/>
    </row>
    <row r="47" spans="1:14" ht="16.899999999999999" customHeight="1">
      <c r="A47" s="2879"/>
      <c r="B47" s="2829" t="s">
        <v>2117</v>
      </c>
      <c r="C47" s="2877"/>
      <c r="D47" s="2894" t="s">
        <v>2118</v>
      </c>
      <c r="E47" s="2895" t="s">
        <v>621</v>
      </c>
      <c r="F47" s="2876" t="s">
        <v>621</v>
      </c>
      <c r="G47" s="2876" t="s">
        <v>621</v>
      </c>
      <c r="H47" s="2871">
        <v>0</v>
      </c>
      <c r="I47" s="2868">
        <f t="shared" si="3"/>
        <v>0</v>
      </c>
      <c r="J47" s="2899">
        <v>0</v>
      </c>
      <c r="K47" s="2922">
        <f t="shared" si="4"/>
        <v>0</v>
      </c>
      <c r="L47" s="2833" t="s">
        <v>2117</v>
      </c>
      <c r="M47" s="5380"/>
    </row>
    <row r="48" spans="1:14" ht="16.899999999999999" customHeight="1">
      <c r="A48" s="2879"/>
      <c r="B48" s="2829" t="s">
        <v>2119</v>
      </c>
      <c r="C48" s="2877" t="s">
        <v>294</v>
      </c>
      <c r="D48" s="2894" t="s">
        <v>2053</v>
      </c>
      <c r="E48" s="2895" t="s">
        <v>621</v>
      </c>
      <c r="F48" s="2876" t="s">
        <v>621</v>
      </c>
      <c r="G48" s="2871">
        <v>0</v>
      </c>
      <c r="H48" s="2876" t="s">
        <v>621</v>
      </c>
      <c r="I48" s="2868">
        <f t="shared" si="3"/>
        <v>0</v>
      </c>
      <c r="J48" s="2899">
        <v>0</v>
      </c>
      <c r="K48" s="2922">
        <f t="shared" si="4"/>
        <v>0</v>
      </c>
      <c r="L48" s="2833" t="s">
        <v>2119</v>
      </c>
      <c r="M48" s="5380"/>
    </row>
    <row r="49" spans="1:13" ht="16.899999999999999" customHeight="1" thickBot="1">
      <c r="A49" s="2879"/>
      <c r="B49" s="2848" t="s">
        <v>2120</v>
      </c>
      <c r="C49" s="2849" t="s">
        <v>294</v>
      </c>
      <c r="D49" s="2907" t="s">
        <v>2055</v>
      </c>
      <c r="E49" s="2908" t="s">
        <v>621</v>
      </c>
      <c r="F49" s="2883" t="s">
        <v>621</v>
      </c>
      <c r="G49" s="2884">
        <v>0</v>
      </c>
      <c r="H49" s="2883" t="s">
        <v>621</v>
      </c>
      <c r="I49" s="2885">
        <f>SUM(E49:H49)</f>
        <v>0</v>
      </c>
      <c r="J49" s="2885">
        <v>0</v>
      </c>
      <c r="K49" s="2909">
        <f>SUM(I49:J49)</f>
        <v>0</v>
      </c>
      <c r="L49" s="2854" t="s">
        <v>2120</v>
      </c>
      <c r="M49" s="5380"/>
    </row>
    <row r="50" spans="1:13" ht="11.5" customHeight="1"/>
    <row r="54" spans="1:13">
      <c r="E54" s="2765">
        <f t="shared" ref="E54:K54" si="5">SUM(E37:E49)</f>
        <v>0</v>
      </c>
      <c r="F54" s="2765">
        <f t="shared" si="5"/>
        <v>0</v>
      </c>
      <c r="G54" s="2765">
        <f t="shared" si="5"/>
        <v>0</v>
      </c>
      <c r="H54" s="2765">
        <f t="shared" si="5"/>
        <v>0</v>
      </c>
      <c r="I54" s="2765">
        <f t="shared" si="5"/>
        <v>0</v>
      </c>
      <c r="J54" s="2765">
        <f t="shared" si="5"/>
        <v>0</v>
      </c>
      <c r="K54" s="2765">
        <f t="shared" si="5"/>
        <v>0</v>
      </c>
    </row>
  </sheetData>
  <mergeCells count="6">
    <mergeCell ref="A3:A17"/>
    <mergeCell ref="M3:M4"/>
    <mergeCell ref="B4:K4"/>
    <mergeCell ref="B5:K5"/>
    <mergeCell ref="A35:A49"/>
    <mergeCell ref="M37:M49"/>
  </mergeCells>
  <printOptions horizontalCentered="1"/>
  <pageMargins left="0.196850393700787" right="0.25" top="0" bottom="0" header="0" footer="0"/>
  <pageSetup scale="68" orientation="landscape" horizontalDpi="4294967292" r:id="rId1"/>
  <headerFooter alignWithMargins="0"/>
</worksheet>
</file>

<file path=xl/worksheets/sheet115.xml><?xml version="1.0" encoding="utf-8"?>
<worksheet xmlns="http://schemas.openxmlformats.org/spreadsheetml/2006/main" xmlns:r="http://schemas.openxmlformats.org/officeDocument/2006/relationships">
  <sheetPr>
    <tabColor rgb="FF92D050"/>
  </sheetPr>
  <dimension ref="A1:N54"/>
  <sheetViews>
    <sheetView showGridLines="0" zoomScale="75" zoomScaleNormal="50" workbookViewId="0"/>
  </sheetViews>
  <sheetFormatPr defaultColWidth="14.453125" defaultRowHeight="15.5"/>
  <cols>
    <col min="1" max="1" width="6.54296875" style="2765" customWidth="1"/>
    <col min="2" max="2" width="5.81640625" style="2765" customWidth="1"/>
    <col min="3" max="3" width="6.6328125" style="2765" customWidth="1"/>
    <col min="4" max="4" width="62.54296875" style="2765" customWidth="1"/>
    <col min="5" max="5" width="13.90625" style="2765" customWidth="1"/>
    <col min="6" max="6" width="18.08984375" style="2765" customWidth="1"/>
    <col min="7" max="11" width="14.26953125" style="2765" customWidth="1"/>
    <col min="12" max="13" width="5.81640625" style="2765" customWidth="1"/>
    <col min="14" max="14" width="18.6328125" style="2765" bestFit="1" customWidth="1"/>
    <col min="15" max="16384" width="14.453125" style="2765"/>
  </cols>
  <sheetData>
    <row r="1" spans="1:14" ht="16.5" customHeight="1"/>
    <row r="2" spans="1:14" ht="15.75" customHeight="1" thickBot="1"/>
    <row r="3" spans="1:14" ht="15.75" customHeight="1">
      <c r="A3" s="2879" t="s">
        <v>3795</v>
      </c>
      <c r="B3" s="2767"/>
      <c r="C3" s="2768"/>
      <c r="D3" s="2768"/>
      <c r="E3" s="2768"/>
      <c r="F3" s="2768" t="s">
        <v>1200</v>
      </c>
      <c r="G3" s="2768"/>
      <c r="H3" s="2768"/>
      <c r="I3" s="2768"/>
      <c r="J3" s="2768"/>
      <c r="K3" s="2768"/>
      <c r="L3" s="2769"/>
      <c r="M3" s="5380" t="s">
        <v>3790</v>
      </c>
    </row>
    <row r="4" spans="1:14" ht="16.899999999999999" customHeight="1">
      <c r="A4" s="2879"/>
      <c r="B4" s="2771" t="s">
        <v>3801</v>
      </c>
      <c r="C4" s="2772"/>
      <c r="D4" s="2772"/>
      <c r="E4" s="2772"/>
      <c r="F4" s="2772"/>
      <c r="G4" s="2772"/>
      <c r="H4" s="2772"/>
      <c r="I4" s="2772"/>
      <c r="J4" s="2772"/>
      <c r="K4" s="2772"/>
      <c r="L4" s="2773"/>
      <c r="M4" s="5380"/>
    </row>
    <row r="5" spans="1:14" ht="18" customHeight="1">
      <c r="A5" s="2879"/>
      <c r="B5" s="2774" t="s">
        <v>1884</v>
      </c>
      <c r="C5" s="2775"/>
      <c r="D5" s="2775"/>
      <c r="E5" s="2775"/>
      <c r="F5" s="2775"/>
      <c r="G5" s="2775"/>
      <c r="H5" s="2775"/>
      <c r="I5" s="2775"/>
      <c r="J5" s="2775"/>
      <c r="K5" s="2775"/>
      <c r="L5" s="2776"/>
      <c r="M5" s="5380"/>
      <c r="N5" s="2762"/>
    </row>
    <row r="6" spans="1:14" ht="16.5" customHeight="1">
      <c r="A6" s="2879"/>
      <c r="B6" s="2783"/>
      <c r="C6" s="2784"/>
      <c r="D6" s="2912"/>
      <c r="E6" s="2912"/>
      <c r="F6" s="2912"/>
      <c r="G6" s="2912"/>
      <c r="H6" s="2912"/>
      <c r="I6" s="2912"/>
      <c r="J6" s="2912"/>
      <c r="K6" s="2912"/>
      <c r="L6" s="2859"/>
      <c r="M6" s="5380"/>
    </row>
    <row r="7" spans="1:14" ht="16.899999999999999" customHeight="1">
      <c r="A7" s="2879"/>
      <c r="B7" s="2796"/>
      <c r="C7" s="2797"/>
      <c r="D7" s="2763"/>
      <c r="E7" s="2788"/>
      <c r="F7" s="2914" t="s">
        <v>1887</v>
      </c>
      <c r="G7" s="2791" t="s">
        <v>1200</v>
      </c>
      <c r="H7" s="2788"/>
      <c r="I7" s="2914" t="s">
        <v>982</v>
      </c>
      <c r="J7" s="2794"/>
      <c r="K7" s="2763"/>
      <c r="L7" s="2795"/>
      <c r="M7" s="5380"/>
    </row>
    <row r="8" spans="1:14" ht="15.75" customHeight="1">
      <c r="A8" s="2879"/>
      <c r="B8" s="2796"/>
      <c r="C8" s="2797"/>
      <c r="D8" s="2763"/>
      <c r="E8" s="2801" t="s">
        <v>1888</v>
      </c>
      <c r="F8" s="2915" t="s">
        <v>1889</v>
      </c>
      <c r="G8" s="2801" t="s">
        <v>1890</v>
      </c>
      <c r="H8" s="2798"/>
      <c r="I8" s="2915" t="s">
        <v>1891</v>
      </c>
      <c r="J8" s="2802"/>
      <c r="K8" s="2763"/>
      <c r="L8" s="2803"/>
      <c r="M8" s="5380"/>
    </row>
    <row r="9" spans="1:14" ht="16.899999999999999" customHeight="1">
      <c r="A9" s="2879"/>
      <c r="B9" s="2796" t="s">
        <v>704</v>
      </c>
      <c r="C9" s="2804" t="s">
        <v>637</v>
      </c>
      <c r="D9" s="2800" t="s">
        <v>1892</v>
      </c>
      <c r="E9" s="2918" t="s">
        <v>1893</v>
      </c>
      <c r="F9" s="2917" t="s">
        <v>1894</v>
      </c>
      <c r="G9" s="2916" t="s">
        <v>1895</v>
      </c>
      <c r="H9" s="2805" t="s">
        <v>1896</v>
      </c>
      <c r="I9" s="2918" t="s">
        <v>1897</v>
      </c>
      <c r="J9" s="2805" t="s">
        <v>23</v>
      </c>
      <c r="K9" s="2800" t="s">
        <v>982</v>
      </c>
      <c r="L9" s="2803" t="s">
        <v>704</v>
      </c>
      <c r="M9" s="5380"/>
    </row>
    <row r="10" spans="1:14" ht="16.899999999999999" customHeight="1">
      <c r="A10" s="2879"/>
      <c r="B10" s="2796" t="s">
        <v>1898</v>
      </c>
      <c r="C10" s="2804" t="s">
        <v>638</v>
      </c>
      <c r="D10" s="2800" t="s">
        <v>756</v>
      </c>
      <c r="E10" s="2918" t="s">
        <v>757</v>
      </c>
      <c r="F10" s="2805" t="s">
        <v>640</v>
      </c>
      <c r="G10" s="2916" t="s">
        <v>641</v>
      </c>
      <c r="H10" s="2805" t="s">
        <v>642</v>
      </c>
      <c r="I10" s="2918" t="s">
        <v>643</v>
      </c>
      <c r="J10" s="2805" t="s">
        <v>644</v>
      </c>
      <c r="K10" s="2800" t="s">
        <v>645</v>
      </c>
      <c r="L10" s="2803" t="s">
        <v>1898</v>
      </c>
      <c r="M10" s="5380"/>
    </row>
    <row r="11" spans="1:14" ht="16.899999999999999" customHeight="1" thickBot="1">
      <c r="A11" s="2879"/>
      <c r="B11" s="2861"/>
      <c r="C11" s="2809"/>
      <c r="D11" s="2919"/>
      <c r="E11" s="2921"/>
      <c r="F11" s="2921"/>
      <c r="G11" s="2921"/>
      <c r="H11" s="2921"/>
      <c r="I11" s="2921"/>
      <c r="J11" s="2805"/>
      <c r="K11" s="2800"/>
      <c r="L11" s="2866"/>
      <c r="M11" s="5380"/>
    </row>
    <row r="12" spans="1:14" ht="16.899999999999999" customHeight="1">
      <c r="A12" s="2879"/>
      <c r="B12" s="2815"/>
      <c r="C12" s="2816"/>
      <c r="D12" s="2894" t="s">
        <v>2122</v>
      </c>
      <c r="E12" s="2818"/>
      <c r="F12" s="2939"/>
      <c r="G12" s="2939"/>
      <c r="H12" s="2939"/>
      <c r="I12" s="2939"/>
      <c r="J12" s="2939"/>
      <c r="K12" s="2768"/>
      <c r="L12" s="2820"/>
      <c r="M12" s="5380"/>
    </row>
    <row r="13" spans="1:14" ht="16.899999999999999" customHeight="1">
      <c r="A13" s="2879"/>
      <c r="B13" s="2815" t="s">
        <v>2123</v>
      </c>
      <c r="C13" s="2816"/>
      <c r="D13" s="2888" t="s">
        <v>2057</v>
      </c>
      <c r="E13" s="2891" t="s">
        <v>621</v>
      </c>
      <c r="F13" s="2892" t="s">
        <v>621</v>
      </c>
      <c r="G13" s="2827">
        <v>0</v>
      </c>
      <c r="H13" s="2892" t="s">
        <v>621</v>
      </c>
      <c r="I13" s="2868">
        <f>SUM(E13:H13)</f>
        <v>0</v>
      </c>
      <c r="J13" s="2868">
        <v>0</v>
      </c>
      <c r="K13" s="2922">
        <f>SUM(I13:J13)</f>
        <v>0</v>
      </c>
      <c r="L13" s="2803" t="s">
        <v>2123</v>
      </c>
      <c r="M13" s="5380"/>
    </row>
    <row r="14" spans="1:14" ht="16.899999999999999" customHeight="1">
      <c r="A14" s="2879"/>
      <c r="B14" s="2829" t="s">
        <v>2124</v>
      </c>
      <c r="C14" s="2877"/>
      <c r="D14" s="2894" t="s">
        <v>2059</v>
      </c>
      <c r="E14" s="2895" t="s">
        <v>621</v>
      </c>
      <c r="F14" s="2876" t="s">
        <v>621</v>
      </c>
      <c r="G14" s="2871">
        <v>0</v>
      </c>
      <c r="H14" s="2876" t="s">
        <v>621</v>
      </c>
      <c r="I14" s="2872">
        <f t="shared" ref="I14:I24" si="0">SUM(E14:H14)</f>
        <v>0</v>
      </c>
      <c r="J14" s="2872">
        <v>0</v>
      </c>
      <c r="K14" s="2901">
        <f t="shared" ref="K14:K24" si="1">SUM(I14:J14)</f>
        <v>0</v>
      </c>
      <c r="L14" s="2833" t="s">
        <v>2124</v>
      </c>
      <c r="M14" s="5380"/>
    </row>
    <row r="15" spans="1:14" ht="16.899999999999999" customHeight="1">
      <c r="A15" s="2879"/>
      <c r="B15" s="2829" t="s">
        <v>2125</v>
      </c>
      <c r="C15" s="2877"/>
      <c r="D15" s="2894" t="s">
        <v>2061</v>
      </c>
      <c r="E15" s="2895" t="s">
        <v>621</v>
      </c>
      <c r="F15" s="2876" t="s">
        <v>621</v>
      </c>
      <c r="G15" s="2871">
        <v>0</v>
      </c>
      <c r="H15" s="2876" t="s">
        <v>621</v>
      </c>
      <c r="I15" s="2872">
        <f t="shared" si="0"/>
        <v>0</v>
      </c>
      <c r="J15" s="2872">
        <v>0</v>
      </c>
      <c r="K15" s="2901">
        <f t="shared" si="1"/>
        <v>0</v>
      </c>
      <c r="L15" s="2833" t="s">
        <v>2125</v>
      </c>
      <c r="M15" s="5380"/>
    </row>
    <row r="16" spans="1:14" ht="16.899999999999999" customHeight="1">
      <c r="A16" s="2879"/>
      <c r="B16" s="2829" t="s">
        <v>2126</v>
      </c>
      <c r="C16" s="2877"/>
      <c r="D16" s="2894" t="s">
        <v>2063</v>
      </c>
      <c r="E16" s="2895" t="s">
        <v>621</v>
      </c>
      <c r="F16" s="2876" t="s">
        <v>621</v>
      </c>
      <c r="G16" s="2871">
        <v>0</v>
      </c>
      <c r="H16" s="2876" t="s">
        <v>621</v>
      </c>
      <c r="I16" s="2872">
        <f t="shared" si="0"/>
        <v>0</v>
      </c>
      <c r="J16" s="2872">
        <v>0</v>
      </c>
      <c r="K16" s="2901">
        <f t="shared" si="1"/>
        <v>0</v>
      </c>
      <c r="L16" s="2833" t="s">
        <v>2126</v>
      </c>
      <c r="M16" s="2941"/>
    </row>
    <row r="17" spans="1:14" ht="16.899999999999999" customHeight="1">
      <c r="A17" s="2879"/>
      <c r="B17" s="2829" t="s">
        <v>2127</v>
      </c>
      <c r="C17" s="2877"/>
      <c r="D17" s="2894" t="s">
        <v>2064</v>
      </c>
      <c r="E17" s="2895" t="s">
        <v>621</v>
      </c>
      <c r="F17" s="2876" t="s">
        <v>621</v>
      </c>
      <c r="G17" s="2876" t="s">
        <v>621</v>
      </c>
      <c r="H17" s="2871">
        <v>2940</v>
      </c>
      <c r="I17" s="2872">
        <f t="shared" si="0"/>
        <v>2940</v>
      </c>
      <c r="J17" s="2872">
        <v>0</v>
      </c>
      <c r="K17" s="2901">
        <f t="shared" si="1"/>
        <v>2940</v>
      </c>
      <c r="L17" s="2833" t="s">
        <v>2127</v>
      </c>
      <c r="M17" s="2940"/>
    </row>
    <row r="18" spans="1:14" ht="16.899999999999999" customHeight="1">
      <c r="B18" s="2829" t="s">
        <v>2128</v>
      </c>
      <c r="C18" s="2877"/>
      <c r="D18" s="2894" t="s">
        <v>2066</v>
      </c>
      <c r="E18" s="2895" t="s">
        <v>621</v>
      </c>
      <c r="F18" s="2876" t="s">
        <v>621</v>
      </c>
      <c r="G18" s="2871">
        <v>0</v>
      </c>
      <c r="H18" s="2876" t="s">
        <v>621</v>
      </c>
      <c r="I18" s="2872">
        <f t="shared" si="0"/>
        <v>0</v>
      </c>
      <c r="J18" s="2872">
        <v>0</v>
      </c>
      <c r="K18" s="2901">
        <f t="shared" si="1"/>
        <v>0</v>
      </c>
      <c r="L18" s="2833" t="s">
        <v>2128</v>
      </c>
      <c r="M18" s="2940"/>
      <c r="N18" s="2925"/>
    </row>
    <row r="19" spans="1:14" ht="16.899999999999999" customHeight="1">
      <c r="B19" s="2829" t="s">
        <v>2129</v>
      </c>
      <c r="C19" s="2877"/>
      <c r="D19" s="2894" t="s">
        <v>2068</v>
      </c>
      <c r="E19" s="2895" t="s">
        <v>621</v>
      </c>
      <c r="F19" s="2876" t="s">
        <v>621</v>
      </c>
      <c r="G19" s="2871">
        <v>0</v>
      </c>
      <c r="H19" s="2876" t="s">
        <v>621</v>
      </c>
      <c r="I19" s="2872">
        <f t="shared" si="0"/>
        <v>0</v>
      </c>
      <c r="J19" s="2872">
        <v>0</v>
      </c>
      <c r="K19" s="2901">
        <f t="shared" si="1"/>
        <v>0</v>
      </c>
      <c r="L19" s="2833" t="s">
        <v>2129</v>
      </c>
      <c r="M19" s="2941"/>
    </row>
    <row r="20" spans="1:14" ht="16.899999999999999" customHeight="1">
      <c r="B20" s="2829" t="s">
        <v>2130</v>
      </c>
      <c r="C20" s="2877"/>
      <c r="D20" s="2894" t="s">
        <v>2070</v>
      </c>
      <c r="E20" s="2895" t="s">
        <v>621</v>
      </c>
      <c r="F20" s="2876" t="s">
        <v>621</v>
      </c>
      <c r="G20" s="2871">
        <v>0</v>
      </c>
      <c r="H20" s="2876" t="s">
        <v>621</v>
      </c>
      <c r="I20" s="2872">
        <f t="shared" si="0"/>
        <v>0</v>
      </c>
      <c r="J20" s="2872">
        <v>0</v>
      </c>
      <c r="K20" s="2901">
        <f t="shared" si="1"/>
        <v>0</v>
      </c>
      <c r="L20" s="2833" t="s">
        <v>2130</v>
      </c>
      <c r="M20" s="2941"/>
    </row>
    <row r="21" spans="1:14" ht="16.899999999999999" customHeight="1">
      <c r="B21" s="2829" t="s">
        <v>2131</v>
      </c>
      <c r="C21" s="2877"/>
      <c r="D21" s="2894" t="s">
        <v>2074</v>
      </c>
      <c r="E21" s="2898">
        <v>0</v>
      </c>
      <c r="F21" s="2871">
        <v>0</v>
      </c>
      <c r="G21" s="2871">
        <v>0</v>
      </c>
      <c r="H21" s="2871">
        <v>0</v>
      </c>
      <c r="I21" s="2872">
        <f t="shared" si="0"/>
        <v>0</v>
      </c>
      <c r="J21" s="2872">
        <v>0</v>
      </c>
      <c r="K21" s="2901">
        <f t="shared" si="1"/>
        <v>0</v>
      </c>
      <c r="L21" s="2833" t="s">
        <v>2131</v>
      </c>
    </row>
    <row r="22" spans="1:14" ht="16.899999999999999" customHeight="1">
      <c r="B22" s="2829" t="s">
        <v>2132</v>
      </c>
      <c r="C22" s="2877"/>
      <c r="D22" s="2894" t="s">
        <v>1905</v>
      </c>
      <c r="E22" s="2898">
        <v>0</v>
      </c>
      <c r="F22" s="2836">
        <v>0</v>
      </c>
      <c r="G22" s="2836">
        <v>0</v>
      </c>
      <c r="H22" s="2836">
        <v>0</v>
      </c>
      <c r="I22" s="2899">
        <f t="shared" si="0"/>
        <v>0</v>
      </c>
      <c r="J22" s="2899">
        <v>0</v>
      </c>
      <c r="K22" s="2901">
        <f t="shared" si="1"/>
        <v>0</v>
      </c>
      <c r="L22" s="2833" t="s">
        <v>2132</v>
      </c>
    </row>
    <row r="23" spans="1:14" ht="16.899999999999999" customHeight="1">
      <c r="B23" s="2829" t="s">
        <v>2133</v>
      </c>
      <c r="C23" s="2877"/>
      <c r="D23" s="2894" t="s">
        <v>2134</v>
      </c>
      <c r="E23" s="2942">
        <f>SUM(E13:E22)+'PTC 410-P107'!E54</f>
        <v>0</v>
      </c>
      <c r="F23" s="2943">
        <f>SUM(F13:F22)+'PTC 410-P107'!F54</f>
        <v>0</v>
      </c>
      <c r="G23" s="2943">
        <f>SUM(G13:G22)+'PTC 410-P107'!G54</f>
        <v>0</v>
      </c>
      <c r="H23" s="2943">
        <f>SUM(H13:H22)+'PTC 410-P107'!H54</f>
        <v>2940</v>
      </c>
      <c r="I23" s="2899">
        <f t="shared" si="0"/>
        <v>2940</v>
      </c>
      <c r="J23" s="2944">
        <f>SUM(J13:J22)+'PTC 410-P107'!J54</f>
        <v>0</v>
      </c>
      <c r="K23" s="2901">
        <f t="shared" si="1"/>
        <v>2940</v>
      </c>
      <c r="L23" s="2833" t="s">
        <v>2133</v>
      </c>
    </row>
    <row r="24" spans="1:14" ht="16.899999999999999" customHeight="1">
      <c r="B24" s="2839" t="s">
        <v>2135</v>
      </c>
      <c r="C24" s="2896"/>
      <c r="D24" s="2897" t="s">
        <v>625</v>
      </c>
      <c r="E24" s="2945">
        <f>+'PTC 410-P107'!E15+'PTC 410-P107'!E35+'PTC 410-P108'!E23</f>
        <v>0</v>
      </c>
      <c r="F24" s="2946">
        <f>+'PTC 410-P107'!F15+'PTC 410-P107'!F35+'PTC 410-P108'!F23</f>
        <v>0</v>
      </c>
      <c r="G24" s="2946">
        <f>+'PTC 410-P107'!G15+'PTC 410-P107'!G35+'PTC 410-P108'!G23</f>
        <v>0</v>
      </c>
      <c r="H24" s="2946">
        <f>+'PTC 410-P107'!H15+'PTC 410-P107'!H35+'PTC 410-P108'!H23</f>
        <v>3060</v>
      </c>
      <c r="I24" s="2872">
        <f t="shared" si="0"/>
        <v>3060</v>
      </c>
      <c r="J24" s="2947">
        <f>+'PTC 410-P107'!J15+'PTC 410-P107'!J35+'PTC 410-P108'!J23</f>
        <v>0</v>
      </c>
      <c r="K24" s="2901">
        <f t="shared" si="1"/>
        <v>3060</v>
      </c>
      <c r="L24" s="2842" t="s">
        <v>2135</v>
      </c>
    </row>
    <row r="25" spans="1:14" ht="16.899999999999999" customHeight="1">
      <c r="B25" s="2948"/>
      <c r="C25" s="2949"/>
      <c r="D25" s="2950" t="s">
        <v>2136</v>
      </c>
      <c r="E25" s="2902"/>
      <c r="F25" s="2903"/>
      <c r="G25" s="2903"/>
      <c r="H25" s="2903"/>
      <c r="I25" s="2904"/>
      <c r="J25" s="2904"/>
      <c r="K25" s="2905"/>
      <c r="L25" s="2795"/>
    </row>
    <row r="26" spans="1:14" ht="16.899999999999999" customHeight="1">
      <c r="B26" s="2815" t="s">
        <v>1200</v>
      </c>
      <c r="C26" s="2890"/>
      <c r="D26" s="2888" t="s">
        <v>2137</v>
      </c>
      <c r="E26" s="2902"/>
      <c r="F26" s="2903"/>
      <c r="G26" s="2903"/>
      <c r="H26" s="2903"/>
      <c r="I26" s="2904"/>
      <c r="J26" s="2904"/>
      <c r="K26" s="2905"/>
      <c r="L26" s="2803" t="s">
        <v>1200</v>
      </c>
    </row>
    <row r="27" spans="1:14" ht="16.899999999999999" customHeight="1">
      <c r="B27" s="2815" t="s">
        <v>2138</v>
      </c>
      <c r="C27" s="2890"/>
      <c r="D27" s="2888" t="s">
        <v>2041</v>
      </c>
      <c r="E27" s="2951">
        <v>2</v>
      </c>
      <c r="F27" s="2827">
        <v>16</v>
      </c>
      <c r="G27" s="2827">
        <v>100</v>
      </c>
      <c r="H27" s="2867">
        <v>29</v>
      </c>
      <c r="I27" s="2952">
        <f t="shared" ref="I27:I44" si="2">SUM(E27:H27)</f>
        <v>147</v>
      </c>
      <c r="J27" s="2952">
        <v>0</v>
      </c>
      <c r="K27" s="2893">
        <f t="shared" ref="K27:K44" si="3">SUM(I27:J27)</f>
        <v>147</v>
      </c>
      <c r="L27" s="2803" t="s">
        <v>2138</v>
      </c>
    </row>
    <row r="28" spans="1:14" ht="16.899999999999999" customHeight="1">
      <c r="B28" s="2829" t="s">
        <v>2139</v>
      </c>
      <c r="C28" s="2877"/>
      <c r="D28" s="2894" t="s">
        <v>2140</v>
      </c>
      <c r="E28" s="2953">
        <v>0</v>
      </c>
      <c r="F28" s="2871">
        <v>0</v>
      </c>
      <c r="G28" s="2871">
        <v>0</v>
      </c>
      <c r="H28" s="2871">
        <v>0</v>
      </c>
      <c r="I28" s="2872">
        <f t="shared" si="2"/>
        <v>0</v>
      </c>
      <c r="J28" s="2872">
        <v>0</v>
      </c>
      <c r="K28" s="2901">
        <f t="shared" si="3"/>
        <v>0</v>
      </c>
      <c r="L28" s="2833" t="s">
        <v>2139</v>
      </c>
    </row>
    <row r="29" spans="1:14" ht="16.899999999999999" customHeight="1">
      <c r="B29" s="2829" t="s">
        <v>2141</v>
      </c>
      <c r="C29" s="2877"/>
      <c r="D29" s="2894" t="s">
        <v>2142</v>
      </c>
      <c r="E29" s="2953">
        <v>0</v>
      </c>
      <c r="F29" s="2871">
        <v>0</v>
      </c>
      <c r="G29" s="2871">
        <v>0</v>
      </c>
      <c r="H29" s="2871">
        <v>0</v>
      </c>
      <c r="I29" s="2872">
        <f t="shared" si="2"/>
        <v>0</v>
      </c>
      <c r="J29" s="2872">
        <v>0</v>
      </c>
      <c r="K29" s="2901">
        <f t="shared" si="3"/>
        <v>0</v>
      </c>
      <c r="L29" s="2833" t="s">
        <v>2141</v>
      </c>
    </row>
    <row r="30" spans="1:14" ht="16.899999999999999" customHeight="1">
      <c r="B30" s="2829" t="s">
        <v>2143</v>
      </c>
      <c r="C30" s="2877"/>
      <c r="D30" s="2894" t="s">
        <v>2144</v>
      </c>
      <c r="E30" s="2953">
        <v>0</v>
      </c>
      <c r="F30" s="2871">
        <v>0</v>
      </c>
      <c r="G30" s="2871">
        <v>0</v>
      </c>
      <c r="H30" s="2871">
        <v>0</v>
      </c>
      <c r="I30" s="2872">
        <f t="shared" si="2"/>
        <v>0</v>
      </c>
      <c r="J30" s="2872">
        <v>0</v>
      </c>
      <c r="K30" s="2901">
        <f t="shared" si="3"/>
        <v>0</v>
      </c>
      <c r="L30" s="2833" t="s">
        <v>2143</v>
      </c>
    </row>
    <row r="31" spans="1:14" ht="16.899999999999999" customHeight="1">
      <c r="B31" s="2829" t="s">
        <v>2145</v>
      </c>
      <c r="C31" s="2877"/>
      <c r="D31" s="2894" t="s">
        <v>2146</v>
      </c>
      <c r="E31" s="2953">
        <v>0</v>
      </c>
      <c r="F31" s="2871">
        <v>0</v>
      </c>
      <c r="G31" s="2871">
        <v>0</v>
      </c>
      <c r="H31" s="2871">
        <v>0</v>
      </c>
      <c r="I31" s="2872">
        <f t="shared" si="2"/>
        <v>0</v>
      </c>
      <c r="J31" s="2872">
        <v>0</v>
      </c>
      <c r="K31" s="2901">
        <f t="shared" si="3"/>
        <v>0</v>
      </c>
      <c r="L31" s="2833" t="s">
        <v>2145</v>
      </c>
    </row>
    <row r="32" spans="1:14" ht="16.899999999999999" customHeight="1">
      <c r="B32" s="2829" t="s">
        <v>2147</v>
      </c>
      <c r="C32" s="2877"/>
      <c r="D32" s="2894" t="s">
        <v>2148</v>
      </c>
      <c r="E32" s="2953">
        <v>0</v>
      </c>
      <c r="F32" s="2871">
        <v>0</v>
      </c>
      <c r="G32" s="2871">
        <v>0</v>
      </c>
      <c r="H32" s="2871">
        <v>0</v>
      </c>
      <c r="I32" s="2872">
        <f t="shared" si="2"/>
        <v>0</v>
      </c>
      <c r="J32" s="2872">
        <v>0</v>
      </c>
      <c r="K32" s="2901">
        <f t="shared" si="3"/>
        <v>0</v>
      </c>
      <c r="L32" s="2833" t="s">
        <v>2147</v>
      </c>
    </row>
    <row r="33" spans="1:13" ht="16.899999999999999" customHeight="1">
      <c r="B33" s="2829" t="s">
        <v>2149</v>
      </c>
      <c r="C33" s="2877"/>
      <c r="D33" s="2894" t="s">
        <v>2150</v>
      </c>
      <c r="E33" s="2953">
        <v>0</v>
      </c>
      <c r="F33" s="2871">
        <v>0</v>
      </c>
      <c r="G33" s="2871">
        <v>0</v>
      </c>
      <c r="H33" s="2871">
        <v>0</v>
      </c>
      <c r="I33" s="2872">
        <f t="shared" si="2"/>
        <v>0</v>
      </c>
      <c r="J33" s="2872">
        <v>0</v>
      </c>
      <c r="K33" s="2901">
        <f t="shared" si="3"/>
        <v>0</v>
      </c>
      <c r="L33" s="2833" t="s">
        <v>2149</v>
      </c>
    </row>
    <row r="34" spans="1:13" ht="16.899999999999999" customHeight="1">
      <c r="A34" s="2879"/>
      <c r="B34" s="2829" t="s">
        <v>2151</v>
      </c>
      <c r="C34" s="2877"/>
      <c r="D34" s="2894" t="s">
        <v>2152</v>
      </c>
      <c r="E34" s="2953">
        <v>0</v>
      </c>
      <c r="F34" s="2871">
        <v>0</v>
      </c>
      <c r="G34" s="2871">
        <v>0</v>
      </c>
      <c r="H34" s="2871">
        <v>0</v>
      </c>
      <c r="I34" s="2872">
        <f t="shared" si="2"/>
        <v>0</v>
      </c>
      <c r="J34" s="2872">
        <v>0</v>
      </c>
      <c r="K34" s="2901">
        <f t="shared" si="3"/>
        <v>0</v>
      </c>
      <c r="L34" s="2833" t="s">
        <v>2151</v>
      </c>
    </row>
    <row r="35" spans="1:13" ht="16.899999999999999" customHeight="1">
      <c r="A35" s="2879"/>
      <c r="B35" s="2829" t="s">
        <v>2153</v>
      </c>
      <c r="C35" s="2877"/>
      <c r="D35" s="2894" t="s">
        <v>2154</v>
      </c>
      <c r="E35" s="2953">
        <v>0</v>
      </c>
      <c r="F35" s="2871">
        <v>0</v>
      </c>
      <c r="G35" s="2871">
        <v>0</v>
      </c>
      <c r="H35" s="2871">
        <v>0</v>
      </c>
      <c r="I35" s="2872">
        <f t="shared" si="2"/>
        <v>0</v>
      </c>
      <c r="J35" s="2872">
        <v>0</v>
      </c>
      <c r="K35" s="2901">
        <f t="shared" si="3"/>
        <v>0</v>
      </c>
      <c r="L35" s="2833" t="s">
        <v>2153</v>
      </c>
    </row>
    <row r="36" spans="1:13" ht="16.899999999999999" customHeight="1">
      <c r="A36" s="2879"/>
      <c r="B36" s="2829" t="s">
        <v>2155</v>
      </c>
      <c r="C36" s="2877"/>
      <c r="D36" s="2894" t="s">
        <v>2156</v>
      </c>
      <c r="E36" s="2953">
        <v>0</v>
      </c>
      <c r="F36" s="2871">
        <v>0</v>
      </c>
      <c r="G36" s="2871">
        <v>0</v>
      </c>
      <c r="H36" s="2871">
        <v>0</v>
      </c>
      <c r="I36" s="2872">
        <f t="shared" si="2"/>
        <v>0</v>
      </c>
      <c r="J36" s="2872">
        <v>0</v>
      </c>
      <c r="K36" s="2901">
        <f t="shared" si="3"/>
        <v>0</v>
      </c>
      <c r="L36" s="2833" t="s">
        <v>2155</v>
      </c>
      <c r="M36" s="5372"/>
    </row>
    <row r="37" spans="1:13" ht="16.899999999999999" customHeight="1">
      <c r="A37" s="2879"/>
      <c r="B37" s="2829" t="s">
        <v>2157</v>
      </c>
      <c r="C37" s="2877"/>
      <c r="D37" s="2894" t="s">
        <v>2158</v>
      </c>
      <c r="E37" s="2953">
        <v>0</v>
      </c>
      <c r="F37" s="2871">
        <v>0</v>
      </c>
      <c r="G37" s="2871">
        <v>0</v>
      </c>
      <c r="H37" s="2871">
        <v>0</v>
      </c>
      <c r="I37" s="2872">
        <f t="shared" si="2"/>
        <v>0</v>
      </c>
      <c r="J37" s="2872">
        <v>0</v>
      </c>
      <c r="K37" s="2901">
        <f t="shared" si="3"/>
        <v>0</v>
      </c>
      <c r="L37" s="2833" t="s">
        <v>2157</v>
      </c>
      <c r="M37" s="5372"/>
    </row>
    <row r="38" spans="1:13" ht="16.899999999999999" customHeight="1">
      <c r="A38" s="2879"/>
      <c r="B38" s="2829" t="s">
        <v>2159</v>
      </c>
      <c r="C38" s="2877"/>
      <c r="D38" s="2894" t="s">
        <v>2160</v>
      </c>
      <c r="E38" s="2954" t="s">
        <v>621</v>
      </c>
      <c r="F38" s="2876" t="s">
        <v>621</v>
      </c>
      <c r="G38" s="2876" t="s">
        <v>621</v>
      </c>
      <c r="H38" s="2871">
        <v>0</v>
      </c>
      <c r="I38" s="2872">
        <f t="shared" si="2"/>
        <v>0</v>
      </c>
      <c r="J38" s="2872">
        <v>0</v>
      </c>
      <c r="K38" s="2901">
        <f t="shared" si="3"/>
        <v>0</v>
      </c>
      <c r="L38" s="2833" t="s">
        <v>2159</v>
      </c>
      <c r="M38" s="5372"/>
    </row>
    <row r="39" spans="1:13" ht="16.899999999999999" customHeight="1">
      <c r="A39" s="2879"/>
      <c r="B39" s="2829" t="s">
        <v>2161</v>
      </c>
      <c r="C39" s="2877"/>
      <c r="D39" s="2894" t="s">
        <v>2162</v>
      </c>
      <c r="E39" s="2953">
        <v>0</v>
      </c>
      <c r="F39" s="2871">
        <v>0</v>
      </c>
      <c r="G39" s="2871">
        <v>0</v>
      </c>
      <c r="H39" s="2871">
        <v>0</v>
      </c>
      <c r="I39" s="2872">
        <f t="shared" si="2"/>
        <v>0</v>
      </c>
      <c r="J39" s="2872">
        <v>0</v>
      </c>
      <c r="K39" s="2901">
        <f t="shared" si="3"/>
        <v>0</v>
      </c>
      <c r="L39" s="2833" t="s">
        <v>2161</v>
      </c>
      <c r="M39" s="5372"/>
    </row>
    <row r="40" spans="1:13" ht="16.899999999999999" customHeight="1">
      <c r="A40" s="2879"/>
      <c r="B40" s="2829" t="s">
        <v>2163</v>
      </c>
      <c r="C40" s="2877"/>
      <c r="D40" s="2894" t="s">
        <v>2049</v>
      </c>
      <c r="E40" s="2954" t="s">
        <v>621</v>
      </c>
      <c r="F40" s="2876" t="s">
        <v>621</v>
      </c>
      <c r="G40" s="2876" t="s">
        <v>621</v>
      </c>
      <c r="H40" s="2871">
        <v>1</v>
      </c>
      <c r="I40" s="2872">
        <f t="shared" si="2"/>
        <v>1</v>
      </c>
      <c r="J40" s="2872">
        <v>0</v>
      </c>
      <c r="K40" s="2901">
        <f t="shared" si="3"/>
        <v>1</v>
      </c>
      <c r="L40" s="2833" t="s">
        <v>2163</v>
      </c>
      <c r="M40" s="5372"/>
    </row>
    <row r="41" spans="1:13" ht="16.899999999999999" customHeight="1">
      <c r="A41" s="2879"/>
      <c r="B41" s="2829" t="s">
        <v>2164</v>
      </c>
      <c r="C41" s="2877"/>
      <c r="D41" s="2894" t="s">
        <v>2051</v>
      </c>
      <c r="E41" s="2954" t="s">
        <v>621</v>
      </c>
      <c r="F41" s="2876" t="s">
        <v>621</v>
      </c>
      <c r="G41" s="2876" t="s">
        <v>621</v>
      </c>
      <c r="H41" s="2871">
        <v>0</v>
      </c>
      <c r="I41" s="2872">
        <f t="shared" si="2"/>
        <v>0</v>
      </c>
      <c r="J41" s="2872">
        <v>0</v>
      </c>
      <c r="K41" s="2901">
        <f t="shared" si="3"/>
        <v>0</v>
      </c>
      <c r="L41" s="2833" t="s">
        <v>2164</v>
      </c>
      <c r="M41" s="5372"/>
    </row>
    <row r="42" spans="1:13" ht="16.899999999999999" customHeight="1">
      <c r="A42" s="2879"/>
      <c r="B42" s="2829" t="s">
        <v>2165</v>
      </c>
      <c r="C42" s="2877"/>
      <c r="D42" s="2894" t="s">
        <v>2066</v>
      </c>
      <c r="E42" s="2954" t="s">
        <v>621</v>
      </c>
      <c r="F42" s="2876" t="s">
        <v>621</v>
      </c>
      <c r="G42" s="2871">
        <v>0</v>
      </c>
      <c r="H42" s="2876" t="s">
        <v>621</v>
      </c>
      <c r="I42" s="2872">
        <f t="shared" si="2"/>
        <v>0</v>
      </c>
      <c r="J42" s="2872">
        <v>0</v>
      </c>
      <c r="K42" s="2901">
        <f t="shared" si="3"/>
        <v>0</v>
      </c>
      <c r="L42" s="2833" t="s">
        <v>2165</v>
      </c>
      <c r="M42" s="5372"/>
    </row>
    <row r="43" spans="1:13" ht="16.899999999999999" customHeight="1">
      <c r="A43" s="2879"/>
      <c r="B43" s="2829" t="s">
        <v>2166</v>
      </c>
      <c r="C43" s="2877"/>
      <c r="D43" s="2894" t="s">
        <v>2068</v>
      </c>
      <c r="E43" s="2954" t="s">
        <v>621</v>
      </c>
      <c r="F43" s="2876" t="s">
        <v>621</v>
      </c>
      <c r="G43" s="2871">
        <v>0</v>
      </c>
      <c r="H43" s="2876" t="s">
        <v>621</v>
      </c>
      <c r="I43" s="2872">
        <f t="shared" si="2"/>
        <v>0</v>
      </c>
      <c r="J43" s="2872">
        <v>0</v>
      </c>
      <c r="K43" s="2901">
        <f t="shared" si="3"/>
        <v>0</v>
      </c>
      <c r="L43" s="2833" t="s">
        <v>2166</v>
      </c>
      <c r="M43" s="5372"/>
    </row>
    <row r="44" spans="1:13" ht="16.899999999999999" customHeight="1">
      <c r="A44" s="2879"/>
      <c r="B44" s="2829" t="s">
        <v>2167</v>
      </c>
      <c r="C44" s="2877"/>
      <c r="D44" s="2894" t="s">
        <v>1905</v>
      </c>
      <c r="E44" s="2955">
        <v>0</v>
      </c>
      <c r="F44" s="2836">
        <v>0</v>
      </c>
      <c r="G44" s="2836">
        <v>0</v>
      </c>
      <c r="H44" s="2836">
        <v>0</v>
      </c>
      <c r="I44" s="2899">
        <f t="shared" si="2"/>
        <v>0</v>
      </c>
      <c r="J44" s="2899">
        <v>0</v>
      </c>
      <c r="K44" s="2937">
        <f t="shared" si="3"/>
        <v>0</v>
      </c>
      <c r="L44" s="2833" t="s">
        <v>2167</v>
      </c>
      <c r="M44" s="5372"/>
    </row>
    <row r="45" spans="1:13" ht="16.899999999999999" customHeight="1">
      <c r="A45" s="2879"/>
      <c r="B45" s="2829" t="s">
        <v>2168</v>
      </c>
      <c r="C45" s="2877"/>
      <c r="D45" s="2894" t="s">
        <v>2169</v>
      </c>
      <c r="E45" s="2945">
        <f t="shared" ref="E45:K45" si="4">SUM(E27:E44)</f>
        <v>2</v>
      </c>
      <c r="F45" s="2956">
        <f t="shared" si="4"/>
        <v>16</v>
      </c>
      <c r="G45" s="2946">
        <f t="shared" si="4"/>
        <v>100</v>
      </c>
      <c r="H45" s="2946">
        <f t="shared" si="4"/>
        <v>30</v>
      </c>
      <c r="I45" s="2947">
        <f t="shared" si="4"/>
        <v>148</v>
      </c>
      <c r="J45" s="2947">
        <f t="shared" si="4"/>
        <v>0</v>
      </c>
      <c r="K45" s="2957">
        <f t="shared" si="4"/>
        <v>148</v>
      </c>
      <c r="L45" s="2833" t="s">
        <v>2168</v>
      </c>
      <c r="M45" s="5372"/>
    </row>
    <row r="46" spans="1:13" ht="16.899999999999999" customHeight="1">
      <c r="A46" s="2879"/>
      <c r="B46" s="2829"/>
      <c r="C46" s="2877"/>
      <c r="D46" s="2894" t="s">
        <v>2170</v>
      </c>
      <c r="E46" s="2933"/>
      <c r="F46" s="2934"/>
      <c r="G46" s="2934"/>
      <c r="H46" s="2934"/>
      <c r="I46" s="2904"/>
      <c r="J46" s="2904"/>
      <c r="K46" s="2905"/>
      <c r="L46" s="2833"/>
      <c r="M46" s="5372"/>
    </row>
    <row r="47" spans="1:13" ht="16.899999999999999" customHeight="1">
      <c r="A47" s="2879"/>
      <c r="B47" s="2815" t="s">
        <v>2171</v>
      </c>
      <c r="C47" s="2890"/>
      <c r="D47" s="2888" t="s">
        <v>2041</v>
      </c>
      <c r="E47" s="2951">
        <v>0</v>
      </c>
      <c r="F47" s="2827">
        <v>0</v>
      </c>
      <c r="G47" s="2827">
        <v>0</v>
      </c>
      <c r="H47" s="2827">
        <v>0</v>
      </c>
      <c r="I47" s="2868">
        <f>SUM(E47:H47)</f>
        <v>0</v>
      </c>
      <c r="J47" s="2868">
        <v>0</v>
      </c>
      <c r="K47" s="2922">
        <f>SUM(I47:J47)</f>
        <v>0</v>
      </c>
      <c r="L47" s="2803" t="s">
        <v>2171</v>
      </c>
      <c r="M47" s="5373">
        <v>108</v>
      </c>
    </row>
    <row r="48" spans="1:13" ht="16.899999999999999" customHeight="1" thickBot="1">
      <c r="A48" s="2879"/>
      <c r="B48" s="2848" t="s">
        <v>2172</v>
      </c>
      <c r="C48" s="2958"/>
      <c r="D48" s="2907" t="s">
        <v>2173</v>
      </c>
      <c r="E48" s="2959">
        <v>0</v>
      </c>
      <c r="F48" s="2884">
        <v>0</v>
      </c>
      <c r="G48" s="2884">
        <v>0</v>
      </c>
      <c r="H48" s="2884">
        <v>0</v>
      </c>
      <c r="I48" s="2885">
        <f>SUM(E48:H48)</f>
        <v>0</v>
      </c>
      <c r="J48" s="2885">
        <v>0</v>
      </c>
      <c r="K48" s="2909">
        <f>SUM(I48:J48)</f>
        <v>0</v>
      </c>
      <c r="L48" s="2854" t="s">
        <v>2172</v>
      </c>
      <c r="M48" s="5373"/>
    </row>
    <row r="54" spans="5:11">
      <c r="E54" s="2765">
        <f t="shared" ref="E54:K54" si="5">SUM(E47:E48)</f>
        <v>0</v>
      </c>
      <c r="F54" s="2765">
        <f t="shared" si="5"/>
        <v>0</v>
      </c>
      <c r="G54" s="2765">
        <f t="shared" si="5"/>
        <v>0</v>
      </c>
      <c r="H54" s="2765">
        <f t="shared" si="5"/>
        <v>0</v>
      </c>
      <c r="I54" s="2765">
        <f t="shared" si="5"/>
        <v>0</v>
      </c>
      <c r="J54" s="2765">
        <f t="shared" si="5"/>
        <v>0</v>
      </c>
      <c r="K54" s="2765">
        <f t="shared" si="5"/>
        <v>0</v>
      </c>
    </row>
  </sheetData>
  <mergeCells count="6">
    <mergeCell ref="A3:A17"/>
    <mergeCell ref="M3:M15"/>
    <mergeCell ref="B4:K4"/>
    <mergeCell ref="B5:K5"/>
    <mergeCell ref="A34:A48"/>
    <mergeCell ref="M47:M48"/>
  </mergeCells>
  <printOptions horizontalCentered="1"/>
  <pageMargins left="0.196850393700787" right="0.25" top="0" bottom="0" header="0" footer="0"/>
  <pageSetup scale="68" orientation="landscape" horizontalDpi="4294967292" r:id="rId1"/>
  <headerFooter alignWithMargins="0"/>
</worksheet>
</file>

<file path=xl/worksheets/sheet116.xml><?xml version="1.0" encoding="utf-8"?>
<worksheet xmlns="http://schemas.openxmlformats.org/spreadsheetml/2006/main" xmlns:r="http://schemas.openxmlformats.org/officeDocument/2006/relationships">
  <sheetPr>
    <tabColor rgb="FF92D050"/>
    <pageSetUpPr fitToPage="1"/>
  </sheetPr>
  <dimension ref="A1:O47"/>
  <sheetViews>
    <sheetView showGridLines="0" zoomScale="81" zoomScaleNormal="81" workbookViewId="0"/>
  </sheetViews>
  <sheetFormatPr defaultColWidth="14.453125" defaultRowHeight="15.5"/>
  <cols>
    <col min="1" max="1" width="5.7265625" style="2765" customWidth="1"/>
    <col min="2" max="2" width="5.81640625" style="2765" customWidth="1"/>
    <col min="3" max="3" width="7.7265625" style="2765" bestFit="1" customWidth="1"/>
    <col min="4" max="4" width="62.54296875" style="2765" customWidth="1"/>
    <col min="5" max="5" width="13.90625" style="2765" customWidth="1"/>
    <col min="6" max="6" width="17.81640625" style="2765" customWidth="1"/>
    <col min="7" max="11" width="14.26953125" style="2765" customWidth="1"/>
    <col min="12" max="13" width="5.81640625" style="2765" customWidth="1"/>
    <col min="14" max="14" width="14.453125" style="2765"/>
    <col min="15" max="15" width="18.6328125" style="2765" bestFit="1" customWidth="1"/>
    <col min="16" max="16384" width="14.453125" style="2765"/>
  </cols>
  <sheetData>
    <row r="1" spans="1:13" ht="15" customHeight="1"/>
    <row r="2" spans="1:13" ht="16.5" customHeight="1" thickBot="1"/>
    <row r="3" spans="1:13" ht="16.899999999999999" customHeight="1">
      <c r="A3" s="2879"/>
      <c r="B3" s="2767"/>
      <c r="C3" s="2768"/>
      <c r="D3" s="2768"/>
      <c r="E3" s="2768"/>
      <c r="F3" s="2768" t="s">
        <v>1200</v>
      </c>
      <c r="G3" s="2768"/>
      <c r="H3" s="2768"/>
      <c r="I3" s="2768"/>
      <c r="J3" s="2768"/>
      <c r="K3" s="2768"/>
      <c r="L3" s="2769"/>
      <c r="M3" s="5381">
        <v>109</v>
      </c>
    </row>
    <row r="4" spans="1:13" ht="16.899999999999999" customHeight="1">
      <c r="A4" s="2879"/>
      <c r="B4" s="2771" t="s">
        <v>3801</v>
      </c>
      <c r="C4" s="2772"/>
      <c r="D4" s="2772"/>
      <c r="E4" s="2772"/>
      <c r="F4" s="2772"/>
      <c r="G4" s="2772"/>
      <c r="H4" s="2772"/>
      <c r="I4" s="2772"/>
      <c r="J4" s="2772"/>
      <c r="K4" s="2772"/>
      <c r="L4" s="2773"/>
      <c r="M4" s="5381"/>
    </row>
    <row r="5" spans="1:13" ht="16.899999999999999" customHeight="1">
      <c r="A5" s="2879"/>
      <c r="B5" s="2774" t="s">
        <v>1884</v>
      </c>
      <c r="C5" s="2775"/>
      <c r="D5" s="2775"/>
      <c r="E5" s="2775"/>
      <c r="F5" s="2775"/>
      <c r="G5" s="2775"/>
      <c r="H5" s="2775"/>
      <c r="I5" s="2775"/>
      <c r="J5" s="2775"/>
      <c r="K5" s="2775"/>
      <c r="L5" s="2776"/>
      <c r="M5" s="5382"/>
    </row>
    <row r="6" spans="1:13" ht="16.899999999999999" customHeight="1">
      <c r="A6" s="2879"/>
      <c r="B6" s="2960"/>
      <c r="C6" s="2912"/>
      <c r="D6" s="2912"/>
      <c r="E6" s="2912"/>
      <c r="F6" s="2912"/>
      <c r="G6" s="2912"/>
      <c r="H6" s="2912"/>
      <c r="I6" s="2912"/>
      <c r="J6" s="2912"/>
      <c r="K6" s="2912"/>
      <c r="L6" s="2961"/>
      <c r="M6" s="5382"/>
    </row>
    <row r="7" spans="1:13" ht="16.899999999999999" customHeight="1">
      <c r="A7" s="2879"/>
      <c r="B7" s="2796"/>
      <c r="C7" s="2962"/>
      <c r="D7" s="2763"/>
      <c r="E7" s="2788"/>
      <c r="F7" s="2914" t="s">
        <v>1887</v>
      </c>
      <c r="G7" s="2791" t="s">
        <v>1200</v>
      </c>
      <c r="H7" s="2788"/>
      <c r="I7" s="2914" t="s">
        <v>982</v>
      </c>
      <c r="J7" s="2794"/>
      <c r="K7" s="2763"/>
      <c r="L7" s="2833"/>
      <c r="M7" s="5382"/>
    </row>
    <row r="8" spans="1:13" ht="16.5" customHeight="1">
      <c r="A8" s="2879"/>
      <c r="B8" s="2796"/>
      <c r="C8" s="2797"/>
      <c r="D8" s="2763"/>
      <c r="E8" s="2801" t="s">
        <v>1888</v>
      </c>
      <c r="F8" s="2915" t="s">
        <v>1889</v>
      </c>
      <c r="G8" s="2801" t="s">
        <v>1890</v>
      </c>
      <c r="H8" s="2798"/>
      <c r="I8" s="2915" t="s">
        <v>1891</v>
      </c>
      <c r="J8" s="2802"/>
      <c r="K8" s="2763"/>
      <c r="L8" s="2803"/>
      <c r="M8" s="5382"/>
    </row>
    <row r="9" spans="1:13" ht="16.899999999999999" customHeight="1">
      <c r="A9" s="2879"/>
      <c r="B9" s="2796" t="s">
        <v>704</v>
      </c>
      <c r="C9" s="2804" t="s">
        <v>637</v>
      </c>
      <c r="D9" s="2800" t="s">
        <v>1892</v>
      </c>
      <c r="E9" s="2918" t="s">
        <v>1893</v>
      </c>
      <c r="F9" s="2917" t="s">
        <v>1894</v>
      </c>
      <c r="G9" s="2918" t="s">
        <v>1895</v>
      </c>
      <c r="H9" s="2805" t="s">
        <v>1896</v>
      </c>
      <c r="I9" s="2918" t="s">
        <v>1897</v>
      </c>
      <c r="J9" s="2805" t="s">
        <v>23</v>
      </c>
      <c r="K9" s="2800" t="s">
        <v>982</v>
      </c>
      <c r="L9" s="2803" t="s">
        <v>704</v>
      </c>
      <c r="M9" s="5382"/>
    </row>
    <row r="10" spans="1:13" ht="16.899999999999999" customHeight="1">
      <c r="A10" s="2879"/>
      <c r="B10" s="2796" t="s">
        <v>1898</v>
      </c>
      <c r="C10" s="2804" t="s">
        <v>638</v>
      </c>
      <c r="D10" s="2800" t="s">
        <v>756</v>
      </c>
      <c r="E10" s="2918" t="s">
        <v>757</v>
      </c>
      <c r="F10" s="2805" t="s">
        <v>640</v>
      </c>
      <c r="G10" s="2918" t="s">
        <v>641</v>
      </c>
      <c r="H10" s="2805" t="s">
        <v>642</v>
      </c>
      <c r="I10" s="2918" t="s">
        <v>643</v>
      </c>
      <c r="J10" s="2805" t="s">
        <v>644</v>
      </c>
      <c r="K10" s="2800" t="s">
        <v>645</v>
      </c>
      <c r="L10" s="2803" t="s">
        <v>1898</v>
      </c>
      <c r="M10" s="5382"/>
    </row>
    <row r="11" spans="1:13" ht="16.899999999999999" customHeight="1" thickBot="1">
      <c r="A11" s="2879"/>
      <c r="B11" s="2861"/>
      <c r="C11" s="2809"/>
      <c r="D11" s="2919"/>
      <c r="E11" s="2921"/>
      <c r="F11" s="2963"/>
      <c r="G11" s="2921"/>
      <c r="H11" s="2921"/>
      <c r="I11" s="2921"/>
      <c r="J11" s="2805"/>
      <c r="K11" s="2800"/>
      <c r="L11" s="2866"/>
      <c r="M11" s="5382"/>
    </row>
    <row r="12" spans="1:13" ht="16.899999999999999" customHeight="1">
      <c r="A12" s="2879"/>
      <c r="B12" s="2796"/>
      <c r="C12" s="2816"/>
      <c r="D12" s="2894" t="s">
        <v>2175</v>
      </c>
      <c r="E12" s="2818"/>
      <c r="F12" s="2939"/>
      <c r="G12" s="2939"/>
      <c r="H12" s="2939"/>
      <c r="I12" s="2939"/>
      <c r="J12" s="2939"/>
      <c r="K12" s="2768"/>
      <c r="L12" s="2820"/>
      <c r="M12" s="5382"/>
    </row>
    <row r="13" spans="1:13" ht="16.899999999999999" customHeight="1">
      <c r="A13" s="2879"/>
      <c r="B13" s="2796" t="s">
        <v>2176</v>
      </c>
      <c r="C13" s="2816"/>
      <c r="D13" s="2888" t="s">
        <v>2177</v>
      </c>
      <c r="E13" s="2826">
        <v>0</v>
      </c>
      <c r="F13" s="2827">
        <v>0</v>
      </c>
      <c r="G13" s="2827">
        <v>0</v>
      </c>
      <c r="H13" s="2827">
        <v>0</v>
      </c>
      <c r="I13" s="2868">
        <f>SUM(E13:H13)</f>
        <v>0</v>
      </c>
      <c r="J13" s="2964">
        <v>0</v>
      </c>
      <c r="K13" s="2922">
        <f>SUM(I13:J13)</f>
        <v>0</v>
      </c>
      <c r="L13" s="2803" t="s">
        <v>2176</v>
      </c>
      <c r="M13" s="5382"/>
    </row>
    <row r="14" spans="1:13" ht="16.899999999999999" customHeight="1">
      <c r="A14" s="2879"/>
      <c r="B14" s="2965" t="s">
        <v>2178</v>
      </c>
      <c r="C14" s="2830"/>
      <c r="D14" s="2894" t="s">
        <v>2179</v>
      </c>
      <c r="E14" s="2826">
        <v>0</v>
      </c>
      <c r="F14" s="2827">
        <v>0</v>
      </c>
      <c r="G14" s="2827">
        <v>0</v>
      </c>
      <c r="H14" s="2827">
        <v>0</v>
      </c>
      <c r="I14" s="2872">
        <f t="shared" ref="I14:I25" si="0">SUM(E14:H14)</f>
        <v>0</v>
      </c>
      <c r="J14" s="2964">
        <v>0</v>
      </c>
      <c r="K14" s="2901">
        <f t="shared" ref="K14:K25" si="1">SUM(I14:J14)</f>
        <v>0</v>
      </c>
      <c r="L14" s="2833" t="s">
        <v>2178</v>
      </c>
      <c r="M14" s="5382"/>
    </row>
    <row r="15" spans="1:13" ht="16.899999999999999" customHeight="1">
      <c r="A15" s="2879"/>
      <c r="B15" s="2965" t="s">
        <v>2180</v>
      </c>
      <c r="C15" s="2830"/>
      <c r="D15" s="2894" t="s">
        <v>2181</v>
      </c>
      <c r="E15" s="2826">
        <v>0</v>
      </c>
      <c r="F15" s="2827">
        <v>0</v>
      </c>
      <c r="G15" s="2827">
        <v>0</v>
      </c>
      <c r="H15" s="2827">
        <v>0</v>
      </c>
      <c r="I15" s="2872">
        <f t="shared" si="0"/>
        <v>0</v>
      </c>
      <c r="J15" s="2964">
        <v>0</v>
      </c>
      <c r="K15" s="2901">
        <f t="shared" si="1"/>
        <v>0</v>
      </c>
      <c r="L15" s="2833" t="s">
        <v>2180</v>
      </c>
      <c r="M15" s="5382"/>
    </row>
    <row r="16" spans="1:13" ht="16.899999999999999" customHeight="1">
      <c r="A16" s="2879"/>
      <c r="B16" s="2965" t="s">
        <v>2182</v>
      </c>
      <c r="C16" s="2830"/>
      <c r="D16" s="2894" t="s">
        <v>2154</v>
      </c>
      <c r="E16" s="2826">
        <v>0</v>
      </c>
      <c r="F16" s="2827">
        <v>0</v>
      </c>
      <c r="G16" s="2827">
        <v>0</v>
      </c>
      <c r="H16" s="2827">
        <v>0</v>
      </c>
      <c r="I16" s="2872">
        <f t="shared" si="0"/>
        <v>0</v>
      </c>
      <c r="J16" s="2964">
        <v>0</v>
      </c>
      <c r="K16" s="2901">
        <f t="shared" si="1"/>
        <v>0</v>
      </c>
      <c r="L16" s="2833" t="s">
        <v>2182</v>
      </c>
    </row>
    <row r="17" spans="1:15" ht="16.899999999999999" customHeight="1">
      <c r="A17" s="2879"/>
      <c r="B17" s="2965" t="s">
        <v>2183</v>
      </c>
      <c r="C17" s="2830"/>
      <c r="D17" s="2894" t="s">
        <v>2156</v>
      </c>
      <c r="E17" s="2826">
        <v>0</v>
      </c>
      <c r="F17" s="2827">
        <v>0</v>
      </c>
      <c r="G17" s="2827">
        <v>0</v>
      </c>
      <c r="H17" s="2827">
        <v>0</v>
      </c>
      <c r="I17" s="2872">
        <f t="shared" si="0"/>
        <v>0</v>
      </c>
      <c r="J17" s="2964">
        <v>0</v>
      </c>
      <c r="K17" s="2901">
        <f t="shared" si="1"/>
        <v>0</v>
      </c>
      <c r="L17" s="2833" t="s">
        <v>2183</v>
      </c>
    </row>
    <row r="18" spans="1:15" ht="16.899999999999999" customHeight="1">
      <c r="A18" s="2879"/>
      <c r="B18" s="2965" t="s">
        <v>2184</v>
      </c>
      <c r="C18" s="2830"/>
      <c r="D18" s="2894" t="s">
        <v>2158</v>
      </c>
      <c r="E18" s="2826">
        <v>0</v>
      </c>
      <c r="F18" s="2827">
        <v>0</v>
      </c>
      <c r="G18" s="2827">
        <v>0</v>
      </c>
      <c r="H18" s="2827">
        <v>0</v>
      </c>
      <c r="I18" s="2872">
        <f t="shared" si="0"/>
        <v>0</v>
      </c>
      <c r="J18" s="2964">
        <v>0</v>
      </c>
      <c r="K18" s="2901">
        <f t="shared" si="1"/>
        <v>0</v>
      </c>
      <c r="L18" s="2833" t="s">
        <v>2184</v>
      </c>
      <c r="O18" s="2925"/>
    </row>
    <row r="19" spans="1:15" ht="16.899999999999999" customHeight="1">
      <c r="A19" s="2879"/>
      <c r="B19" s="2965" t="s">
        <v>2185</v>
      </c>
      <c r="C19" s="2830"/>
      <c r="D19" s="2894" t="s">
        <v>2160</v>
      </c>
      <c r="E19" s="2895" t="s">
        <v>621</v>
      </c>
      <c r="F19" s="2876" t="s">
        <v>621</v>
      </c>
      <c r="G19" s="2876" t="s">
        <v>621</v>
      </c>
      <c r="H19" s="2871">
        <v>0</v>
      </c>
      <c r="I19" s="2872">
        <f t="shared" si="0"/>
        <v>0</v>
      </c>
      <c r="J19" s="2872">
        <v>0</v>
      </c>
      <c r="K19" s="2901">
        <f t="shared" si="1"/>
        <v>0</v>
      </c>
      <c r="L19" s="2833" t="s">
        <v>2185</v>
      </c>
    </row>
    <row r="20" spans="1:15" ht="16.899999999999999" customHeight="1">
      <c r="B20" s="2965" t="s">
        <v>2186</v>
      </c>
      <c r="C20" s="2830"/>
      <c r="D20" s="2894" t="s">
        <v>2162</v>
      </c>
      <c r="E20" s="2898">
        <v>0</v>
      </c>
      <c r="F20" s="2871">
        <v>0</v>
      </c>
      <c r="G20" s="2871">
        <v>0</v>
      </c>
      <c r="H20" s="2871">
        <v>0</v>
      </c>
      <c r="I20" s="2872">
        <f t="shared" si="0"/>
        <v>0</v>
      </c>
      <c r="J20" s="2872">
        <v>0</v>
      </c>
      <c r="K20" s="2901">
        <f t="shared" si="1"/>
        <v>0</v>
      </c>
      <c r="L20" s="2833" t="s">
        <v>2186</v>
      </c>
    </row>
    <row r="21" spans="1:15" ht="16.899999999999999" customHeight="1">
      <c r="B21" s="2965" t="s">
        <v>2187</v>
      </c>
      <c r="C21" s="2830"/>
      <c r="D21" s="2894" t="s">
        <v>2049</v>
      </c>
      <c r="E21" s="2895" t="s">
        <v>621</v>
      </c>
      <c r="F21" s="2876" t="s">
        <v>621</v>
      </c>
      <c r="G21" s="2876" t="s">
        <v>621</v>
      </c>
      <c r="H21" s="2871">
        <v>0</v>
      </c>
      <c r="I21" s="2872">
        <f t="shared" si="0"/>
        <v>0</v>
      </c>
      <c r="J21" s="2872">
        <v>0</v>
      </c>
      <c r="K21" s="2901">
        <f t="shared" si="1"/>
        <v>0</v>
      </c>
      <c r="L21" s="2833" t="s">
        <v>2187</v>
      </c>
    </row>
    <row r="22" spans="1:15" ht="16.899999999999999" customHeight="1">
      <c r="B22" s="2965" t="s">
        <v>2188</v>
      </c>
      <c r="C22" s="2830"/>
      <c r="D22" s="2894" t="s">
        <v>2051</v>
      </c>
      <c r="E22" s="2895" t="s">
        <v>621</v>
      </c>
      <c r="F22" s="2876" t="s">
        <v>621</v>
      </c>
      <c r="G22" s="2876" t="s">
        <v>621</v>
      </c>
      <c r="H22" s="2871">
        <v>0</v>
      </c>
      <c r="I22" s="2872">
        <f t="shared" si="0"/>
        <v>0</v>
      </c>
      <c r="J22" s="2872">
        <v>0</v>
      </c>
      <c r="K22" s="2901">
        <f t="shared" si="1"/>
        <v>0</v>
      </c>
      <c r="L22" s="2833" t="s">
        <v>2188</v>
      </c>
    </row>
    <row r="23" spans="1:15" ht="16.899999999999999" customHeight="1">
      <c r="B23" s="2965" t="s">
        <v>2189</v>
      </c>
      <c r="C23" s="2830"/>
      <c r="D23" s="2894" t="s">
        <v>2066</v>
      </c>
      <c r="E23" s="2895" t="s">
        <v>621</v>
      </c>
      <c r="F23" s="2876" t="s">
        <v>621</v>
      </c>
      <c r="G23" s="2871">
        <v>0</v>
      </c>
      <c r="H23" s="2876" t="s">
        <v>621</v>
      </c>
      <c r="I23" s="2947">
        <f t="shared" si="0"/>
        <v>0</v>
      </c>
      <c r="J23" s="2947">
        <v>0</v>
      </c>
      <c r="K23" s="2901">
        <f t="shared" si="1"/>
        <v>0</v>
      </c>
      <c r="L23" s="2833" t="s">
        <v>2189</v>
      </c>
    </row>
    <row r="24" spans="1:15" ht="16.899999999999999" customHeight="1">
      <c r="B24" s="2966" t="s">
        <v>2190</v>
      </c>
      <c r="C24" s="2840"/>
      <c r="D24" s="2897" t="s">
        <v>2068</v>
      </c>
      <c r="E24" s="2895" t="s">
        <v>621</v>
      </c>
      <c r="F24" s="2876" t="s">
        <v>621</v>
      </c>
      <c r="G24" s="2871">
        <v>0</v>
      </c>
      <c r="H24" s="2876" t="s">
        <v>621</v>
      </c>
      <c r="I24" s="2947">
        <f t="shared" si="0"/>
        <v>0</v>
      </c>
      <c r="J24" s="2947">
        <v>0</v>
      </c>
      <c r="K24" s="2901">
        <f t="shared" si="1"/>
        <v>0</v>
      </c>
      <c r="L24" s="2842" t="s">
        <v>2190</v>
      </c>
    </row>
    <row r="25" spans="1:15" ht="16.899999999999999" customHeight="1">
      <c r="B25" s="2796" t="s">
        <v>2191</v>
      </c>
      <c r="C25" s="2816"/>
      <c r="D25" s="2888" t="s">
        <v>1905</v>
      </c>
      <c r="E25" s="2835">
        <v>0</v>
      </c>
      <c r="F25" s="2836">
        <v>0</v>
      </c>
      <c r="G25" s="2836">
        <v>0</v>
      </c>
      <c r="H25" s="2836">
        <v>0</v>
      </c>
      <c r="I25" s="2944">
        <f t="shared" si="0"/>
        <v>0</v>
      </c>
      <c r="J25" s="2944">
        <v>0</v>
      </c>
      <c r="K25" s="2937">
        <f t="shared" si="1"/>
        <v>0</v>
      </c>
      <c r="L25" s="2803" t="s">
        <v>2191</v>
      </c>
    </row>
    <row r="26" spans="1:15" ht="16.899999999999999" customHeight="1">
      <c r="B26" s="2965" t="s">
        <v>2192</v>
      </c>
      <c r="C26" s="2830"/>
      <c r="D26" s="2894" t="s">
        <v>2193</v>
      </c>
      <c r="E26" s="2929">
        <f>SUM(E13:E25)+'PTC 410-P108'!E54</f>
        <v>0</v>
      </c>
      <c r="F26" s="2930">
        <f>SUM(F13:F25)+'PTC 410-P108'!F54</f>
        <v>0</v>
      </c>
      <c r="G26" s="2930">
        <f>SUM(G13:G25)+'PTC 410-P108'!G54</f>
        <v>0</v>
      </c>
      <c r="H26" s="2930">
        <f>SUM(H13:H25)+'PTC 410-P108'!H54</f>
        <v>0</v>
      </c>
      <c r="I26" s="2931">
        <f>SUM(I13:I25)+'PTC 410-P108'!I54</f>
        <v>0</v>
      </c>
      <c r="J26" s="2931">
        <f>SUM(J13:J25)+'PTC 410-P108'!J54</f>
        <v>0</v>
      </c>
      <c r="K26" s="2932">
        <f>SUM(K13:K25)+'PTC 410-P108'!K54</f>
        <v>0</v>
      </c>
      <c r="L26" s="2833" t="s">
        <v>2192</v>
      </c>
    </row>
    <row r="27" spans="1:15" ht="16.899999999999999" customHeight="1">
      <c r="B27" s="2965"/>
      <c r="C27" s="2830"/>
      <c r="D27" s="2894" t="s">
        <v>2194</v>
      </c>
      <c r="E27" s="2902"/>
      <c r="F27" s="2903"/>
      <c r="G27" s="2903"/>
      <c r="H27" s="2903"/>
      <c r="I27" s="2967"/>
      <c r="J27" s="2967"/>
      <c r="K27" s="2905"/>
      <c r="L27" s="2833"/>
    </row>
    <row r="28" spans="1:15" ht="16.899999999999999" customHeight="1">
      <c r="B28" s="2796" t="s">
        <v>2195</v>
      </c>
      <c r="C28" s="2816"/>
      <c r="D28" s="2888" t="s">
        <v>2196</v>
      </c>
      <c r="E28" s="2826">
        <v>0</v>
      </c>
      <c r="F28" s="2827">
        <v>0</v>
      </c>
      <c r="G28" s="2827">
        <v>0</v>
      </c>
      <c r="H28" s="2892" t="s">
        <v>621</v>
      </c>
      <c r="I28" s="2868">
        <f>SUM(E28:H28)</f>
        <v>0</v>
      </c>
      <c r="J28" s="2868">
        <v>0</v>
      </c>
      <c r="K28" s="2922">
        <f>SUM(I28:J28)</f>
        <v>0</v>
      </c>
      <c r="L28" s="2803" t="s">
        <v>2195</v>
      </c>
    </row>
    <row r="29" spans="1:15" ht="16.899999999999999" customHeight="1">
      <c r="B29" s="2965" t="s">
        <v>2197</v>
      </c>
      <c r="C29" s="2830"/>
      <c r="D29" s="2894" t="s">
        <v>2198</v>
      </c>
      <c r="E29" s="2898">
        <v>0</v>
      </c>
      <c r="F29" s="2871">
        <v>0</v>
      </c>
      <c r="G29" s="2871">
        <v>0</v>
      </c>
      <c r="H29" s="2876" t="s">
        <v>621</v>
      </c>
      <c r="I29" s="2872">
        <f>SUM(E29:H29)</f>
        <v>0</v>
      </c>
      <c r="J29" s="2926" t="s">
        <v>621</v>
      </c>
      <c r="K29" s="2901">
        <f>SUM(I29:J29)</f>
        <v>0</v>
      </c>
      <c r="L29" s="2833" t="s">
        <v>2197</v>
      </c>
    </row>
    <row r="30" spans="1:15" ht="16.899999999999999" customHeight="1">
      <c r="B30" s="2965" t="s">
        <v>2199</v>
      </c>
      <c r="C30" s="2830"/>
      <c r="D30" s="2894" t="s">
        <v>2200</v>
      </c>
      <c r="E30" s="2898">
        <v>0</v>
      </c>
      <c r="F30" s="2871">
        <v>0</v>
      </c>
      <c r="G30" s="2871">
        <v>0</v>
      </c>
      <c r="H30" s="2876" t="s">
        <v>621</v>
      </c>
      <c r="I30" s="2872">
        <f>SUM(E30:H30)</f>
        <v>0</v>
      </c>
      <c r="J30" s="2927" t="s">
        <v>621</v>
      </c>
      <c r="K30" s="2901">
        <f>SUM(I30:J30)</f>
        <v>0</v>
      </c>
      <c r="L30" s="2833" t="s">
        <v>2199</v>
      </c>
    </row>
    <row r="31" spans="1:15" ht="16.899999999999999" customHeight="1">
      <c r="A31" s="2879" t="s">
        <v>3795</v>
      </c>
      <c r="B31" s="2965" t="s">
        <v>2201</v>
      </c>
      <c r="C31" s="2830"/>
      <c r="D31" s="2894" t="s">
        <v>2202</v>
      </c>
      <c r="E31" s="2895" t="s">
        <v>621</v>
      </c>
      <c r="F31" s="2876" t="s">
        <v>621</v>
      </c>
      <c r="G31" s="2876" t="s">
        <v>621</v>
      </c>
      <c r="H31" s="2871">
        <v>0</v>
      </c>
      <c r="I31" s="2872">
        <f>SUM(E31:H31)</f>
        <v>0</v>
      </c>
      <c r="J31" s="2872">
        <v>0</v>
      </c>
      <c r="K31" s="2901">
        <f>SUM(I31:J31)</f>
        <v>0</v>
      </c>
      <c r="L31" s="2833" t="s">
        <v>2201</v>
      </c>
    </row>
    <row r="32" spans="1:15" ht="16.899999999999999" customHeight="1">
      <c r="A32" s="2879"/>
      <c r="B32" s="2965" t="s">
        <v>2203</v>
      </c>
      <c r="C32" s="2830"/>
      <c r="D32" s="2894" t="s">
        <v>2049</v>
      </c>
      <c r="E32" s="2968" t="s">
        <v>621</v>
      </c>
      <c r="F32" s="2969" t="s">
        <v>621</v>
      </c>
      <c r="G32" s="2969" t="s">
        <v>621</v>
      </c>
      <c r="H32" s="2836">
        <v>0</v>
      </c>
      <c r="I32" s="2899">
        <f>SUM(E32:H32)</f>
        <v>0</v>
      </c>
      <c r="J32" s="2899">
        <v>0</v>
      </c>
      <c r="K32" s="2937">
        <f>SUM(I32:J32)</f>
        <v>0</v>
      </c>
      <c r="L32" s="2833" t="s">
        <v>2203</v>
      </c>
    </row>
    <row r="33" spans="1:13" ht="16.899999999999999" customHeight="1">
      <c r="A33" s="2879"/>
      <c r="B33" s="2965" t="s">
        <v>2204</v>
      </c>
      <c r="C33" s="2877"/>
      <c r="D33" s="2894" t="s">
        <v>2205</v>
      </c>
      <c r="E33" s="2929">
        <f t="shared" ref="E33:K33" si="2">SUM(E28:E32)</f>
        <v>0</v>
      </c>
      <c r="F33" s="2930">
        <f t="shared" si="2"/>
        <v>0</v>
      </c>
      <c r="G33" s="2930">
        <f t="shared" si="2"/>
        <v>0</v>
      </c>
      <c r="H33" s="2930">
        <f t="shared" si="2"/>
        <v>0</v>
      </c>
      <c r="I33" s="2931">
        <f t="shared" si="2"/>
        <v>0</v>
      </c>
      <c r="J33" s="2931">
        <f t="shared" si="2"/>
        <v>0</v>
      </c>
      <c r="K33" s="2932">
        <f t="shared" si="2"/>
        <v>0</v>
      </c>
      <c r="L33" s="2833" t="s">
        <v>2204</v>
      </c>
      <c r="M33" s="5380" t="s">
        <v>3790</v>
      </c>
    </row>
    <row r="34" spans="1:13" ht="22.5" customHeight="1">
      <c r="A34" s="2879"/>
      <c r="B34" s="2965"/>
      <c r="C34" s="2877"/>
      <c r="D34" s="2894" t="s">
        <v>2206</v>
      </c>
      <c r="E34" s="2902"/>
      <c r="F34" s="2903"/>
      <c r="G34" s="2903"/>
      <c r="H34" s="2903"/>
      <c r="I34" s="2904"/>
      <c r="J34" s="2904"/>
      <c r="K34" s="2905"/>
      <c r="L34" s="2833"/>
      <c r="M34" s="5380"/>
    </row>
    <row r="35" spans="1:13" ht="16.899999999999999" customHeight="1">
      <c r="A35" s="2879"/>
      <c r="B35" s="2796" t="s">
        <v>2207</v>
      </c>
      <c r="C35" s="2890" t="s">
        <v>294</v>
      </c>
      <c r="D35" s="2888" t="s">
        <v>2041</v>
      </c>
      <c r="E35" s="2826">
        <v>0</v>
      </c>
      <c r="F35" s="2827">
        <v>0</v>
      </c>
      <c r="G35" s="2827">
        <v>0</v>
      </c>
      <c r="H35" s="2827">
        <v>0</v>
      </c>
      <c r="I35" s="2868">
        <f t="shared" ref="I35:I44" si="3">SUM(E35:H35)</f>
        <v>0</v>
      </c>
      <c r="J35" s="2926" t="s">
        <v>621</v>
      </c>
      <c r="K35" s="2922">
        <f t="shared" ref="K35:K44" si="4">SUM(I35:J35)</f>
        <v>0</v>
      </c>
      <c r="L35" s="2803" t="s">
        <v>2207</v>
      </c>
      <c r="M35" s="5380"/>
    </row>
    <row r="36" spans="1:13" ht="16.899999999999999" customHeight="1">
      <c r="A36" s="2879"/>
      <c r="B36" s="2965" t="s">
        <v>2208</v>
      </c>
      <c r="C36" s="2877" t="s">
        <v>294</v>
      </c>
      <c r="D36" s="2894" t="s">
        <v>2209</v>
      </c>
      <c r="E36" s="2898">
        <v>0</v>
      </c>
      <c r="F36" s="2871">
        <v>0</v>
      </c>
      <c r="G36" s="2871">
        <v>0</v>
      </c>
      <c r="H36" s="2871">
        <v>0</v>
      </c>
      <c r="I36" s="2872">
        <f t="shared" si="3"/>
        <v>0</v>
      </c>
      <c r="J36" s="2927" t="s">
        <v>621</v>
      </c>
      <c r="K36" s="2901">
        <f t="shared" si="4"/>
        <v>0</v>
      </c>
      <c r="L36" s="2833" t="s">
        <v>2208</v>
      </c>
      <c r="M36" s="5380"/>
    </row>
    <row r="37" spans="1:13" ht="16.899999999999999" customHeight="1">
      <c r="A37" s="2879"/>
      <c r="B37" s="2965" t="s">
        <v>2210</v>
      </c>
      <c r="C37" s="2877" t="s">
        <v>294</v>
      </c>
      <c r="D37" s="2894" t="s">
        <v>2211</v>
      </c>
      <c r="E37" s="2898">
        <v>0</v>
      </c>
      <c r="F37" s="2871">
        <v>0</v>
      </c>
      <c r="G37" s="2871">
        <v>0</v>
      </c>
      <c r="H37" s="2871">
        <v>0</v>
      </c>
      <c r="I37" s="2872">
        <f t="shared" si="3"/>
        <v>0</v>
      </c>
      <c r="J37" s="2927" t="s">
        <v>621</v>
      </c>
      <c r="K37" s="2901">
        <f t="shared" si="4"/>
        <v>0</v>
      </c>
      <c r="L37" s="2833" t="s">
        <v>2210</v>
      </c>
      <c r="M37" s="5380"/>
    </row>
    <row r="38" spans="1:13" ht="16.899999999999999" customHeight="1">
      <c r="A38" s="2879"/>
      <c r="B38" s="2965" t="s">
        <v>2212</v>
      </c>
      <c r="C38" s="2877" t="s">
        <v>294</v>
      </c>
      <c r="D38" s="2894" t="s">
        <v>2213</v>
      </c>
      <c r="E38" s="2898">
        <v>0</v>
      </c>
      <c r="F38" s="2871">
        <v>0</v>
      </c>
      <c r="G38" s="2871">
        <v>0</v>
      </c>
      <c r="H38" s="2871">
        <v>0</v>
      </c>
      <c r="I38" s="2872">
        <f t="shared" si="3"/>
        <v>0</v>
      </c>
      <c r="J38" s="2927" t="s">
        <v>621</v>
      </c>
      <c r="K38" s="2901">
        <f t="shared" si="4"/>
        <v>0</v>
      </c>
      <c r="L38" s="2833" t="s">
        <v>2212</v>
      </c>
      <c r="M38" s="5380"/>
    </row>
    <row r="39" spans="1:13" ht="16.899999999999999" customHeight="1">
      <c r="A39" s="2879"/>
      <c r="B39" s="2965" t="s">
        <v>2214</v>
      </c>
      <c r="C39" s="2877" t="s">
        <v>294</v>
      </c>
      <c r="D39" s="2894" t="s">
        <v>2160</v>
      </c>
      <c r="E39" s="2895" t="s">
        <v>621</v>
      </c>
      <c r="F39" s="2876" t="s">
        <v>621</v>
      </c>
      <c r="G39" s="2876" t="s">
        <v>621</v>
      </c>
      <c r="H39" s="2871">
        <v>0</v>
      </c>
      <c r="I39" s="2872">
        <f t="shared" si="3"/>
        <v>0</v>
      </c>
      <c r="J39" s="2927" t="s">
        <v>621</v>
      </c>
      <c r="K39" s="2901">
        <f t="shared" si="4"/>
        <v>0</v>
      </c>
      <c r="L39" s="2833" t="s">
        <v>2214</v>
      </c>
      <c r="M39" s="5380"/>
    </row>
    <row r="40" spans="1:13" ht="16.899999999999999" customHeight="1">
      <c r="A40" s="2879"/>
      <c r="B40" s="2965" t="s">
        <v>2215</v>
      </c>
      <c r="C40" s="2877" t="s">
        <v>294</v>
      </c>
      <c r="D40" s="2894" t="s">
        <v>2049</v>
      </c>
      <c r="E40" s="2895" t="s">
        <v>621</v>
      </c>
      <c r="F40" s="2876" t="s">
        <v>621</v>
      </c>
      <c r="G40" s="2876" t="s">
        <v>621</v>
      </c>
      <c r="H40" s="2871">
        <v>0</v>
      </c>
      <c r="I40" s="2872">
        <f t="shared" si="3"/>
        <v>0</v>
      </c>
      <c r="J40" s="2927" t="s">
        <v>621</v>
      </c>
      <c r="K40" s="2901">
        <f t="shared" si="4"/>
        <v>0</v>
      </c>
      <c r="L40" s="2833" t="s">
        <v>2215</v>
      </c>
      <c r="M40" s="5380"/>
    </row>
    <row r="41" spans="1:13" ht="16.899999999999999" customHeight="1">
      <c r="A41" s="2879"/>
      <c r="B41" s="2965" t="s">
        <v>2216</v>
      </c>
      <c r="C41" s="2877" t="s">
        <v>294</v>
      </c>
      <c r="D41" s="2894" t="s">
        <v>2217</v>
      </c>
      <c r="E41" s="2895" t="s">
        <v>621</v>
      </c>
      <c r="F41" s="2876" t="s">
        <v>621</v>
      </c>
      <c r="G41" s="2876" t="s">
        <v>621</v>
      </c>
      <c r="H41" s="2871">
        <v>0</v>
      </c>
      <c r="I41" s="2872">
        <f t="shared" si="3"/>
        <v>0</v>
      </c>
      <c r="J41" s="2927" t="s">
        <v>621</v>
      </c>
      <c r="K41" s="2901">
        <f t="shared" si="4"/>
        <v>0</v>
      </c>
      <c r="L41" s="2833" t="s">
        <v>2216</v>
      </c>
      <c r="M41" s="5380"/>
    </row>
    <row r="42" spans="1:13" ht="16.899999999999999" customHeight="1">
      <c r="A42" s="2879"/>
      <c r="B42" s="2965" t="s">
        <v>2218</v>
      </c>
      <c r="C42" s="2877" t="s">
        <v>294</v>
      </c>
      <c r="D42" s="2894" t="s">
        <v>2066</v>
      </c>
      <c r="E42" s="2895" t="s">
        <v>621</v>
      </c>
      <c r="F42" s="2876" t="s">
        <v>621</v>
      </c>
      <c r="G42" s="2871">
        <v>0</v>
      </c>
      <c r="H42" s="2876" t="s">
        <v>621</v>
      </c>
      <c r="I42" s="2872">
        <f t="shared" si="3"/>
        <v>0</v>
      </c>
      <c r="J42" s="2927" t="s">
        <v>621</v>
      </c>
      <c r="K42" s="2901">
        <f t="shared" si="4"/>
        <v>0</v>
      </c>
      <c r="L42" s="2833" t="s">
        <v>2218</v>
      </c>
      <c r="M42" s="5380"/>
    </row>
    <row r="43" spans="1:13" ht="16.899999999999999" customHeight="1">
      <c r="A43" s="2879"/>
      <c r="B43" s="2965" t="s">
        <v>2219</v>
      </c>
      <c r="C43" s="2877" t="s">
        <v>294</v>
      </c>
      <c r="D43" s="2894" t="s">
        <v>2068</v>
      </c>
      <c r="E43" s="2895" t="s">
        <v>621</v>
      </c>
      <c r="F43" s="2876" t="s">
        <v>621</v>
      </c>
      <c r="G43" s="2871">
        <v>0</v>
      </c>
      <c r="H43" s="2876" t="s">
        <v>621</v>
      </c>
      <c r="I43" s="2872">
        <f t="shared" si="3"/>
        <v>0</v>
      </c>
      <c r="J43" s="2927" t="s">
        <v>621</v>
      </c>
      <c r="K43" s="2901">
        <f t="shared" si="4"/>
        <v>0</v>
      </c>
      <c r="L43" s="2833" t="s">
        <v>2219</v>
      </c>
      <c r="M43" s="5380"/>
    </row>
    <row r="44" spans="1:13" ht="16.899999999999999" customHeight="1">
      <c r="A44" s="2879"/>
      <c r="B44" s="2965" t="s">
        <v>2220</v>
      </c>
      <c r="C44" s="2877" t="s">
        <v>294</v>
      </c>
      <c r="D44" s="2894" t="s">
        <v>1905</v>
      </c>
      <c r="E44" s="2835">
        <v>0</v>
      </c>
      <c r="F44" s="2836">
        <v>0</v>
      </c>
      <c r="G44" s="2970">
        <v>0</v>
      </c>
      <c r="H44" s="2836">
        <v>0</v>
      </c>
      <c r="I44" s="2899">
        <f t="shared" si="3"/>
        <v>0</v>
      </c>
      <c r="J44" s="2927" t="s">
        <v>621</v>
      </c>
      <c r="K44" s="2937">
        <f t="shared" si="4"/>
        <v>0</v>
      </c>
      <c r="L44" s="2833" t="s">
        <v>2220</v>
      </c>
      <c r="M44" s="5380"/>
    </row>
    <row r="45" spans="1:13" ht="16.899999999999999" customHeight="1" thickBot="1">
      <c r="A45" s="2879"/>
      <c r="B45" s="2971" t="s">
        <v>2221</v>
      </c>
      <c r="C45" s="2849" t="s">
        <v>294</v>
      </c>
      <c r="D45" s="2907" t="s">
        <v>2222</v>
      </c>
      <c r="E45" s="2972">
        <f t="shared" ref="E45:K45" si="5">SUM(E35:E44)</f>
        <v>0</v>
      </c>
      <c r="F45" s="2973">
        <f t="shared" si="5"/>
        <v>0</v>
      </c>
      <c r="G45" s="2973">
        <f t="shared" si="5"/>
        <v>0</v>
      </c>
      <c r="H45" s="2973">
        <f t="shared" si="5"/>
        <v>0</v>
      </c>
      <c r="I45" s="2974">
        <f t="shared" si="5"/>
        <v>0</v>
      </c>
      <c r="J45" s="2975" t="s">
        <v>621</v>
      </c>
      <c r="K45" s="2976">
        <f t="shared" si="5"/>
        <v>0</v>
      </c>
      <c r="L45" s="2854" t="s">
        <v>2221</v>
      </c>
      <c r="M45" s="5380"/>
    </row>
    <row r="46" spans="1:13" ht="16.899999999999999" customHeight="1">
      <c r="I46" s="2857"/>
      <c r="J46" s="2857"/>
      <c r="K46" s="2857"/>
    </row>
    <row r="47" spans="1:13" ht="15" customHeight="1"/>
  </sheetData>
  <mergeCells count="6">
    <mergeCell ref="A3:A19"/>
    <mergeCell ref="M3:M4"/>
    <mergeCell ref="B4:K4"/>
    <mergeCell ref="B5:K5"/>
    <mergeCell ref="A31:A45"/>
    <mergeCell ref="M33:M45"/>
  </mergeCells>
  <printOptions horizontalCentered="1"/>
  <pageMargins left="0.196850393700787" right="0.25" top="0" bottom="0" header="0" footer="0"/>
  <pageSetup scale="71" orientation="landscape" horizontalDpi="4294967292" r:id="rId1"/>
  <headerFooter alignWithMargins="0"/>
</worksheet>
</file>

<file path=xl/worksheets/sheet117.xml><?xml version="1.0" encoding="utf-8"?>
<worksheet xmlns="http://schemas.openxmlformats.org/spreadsheetml/2006/main" xmlns:r="http://schemas.openxmlformats.org/officeDocument/2006/relationships">
  <sheetPr transitionEvaluation="1">
    <tabColor rgb="FF92D050"/>
    <pageSetUpPr fitToPage="1"/>
  </sheetPr>
  <dimension ref="A1:O46"/>
  <sheetViews>
    <sheetView showGridLines="0" topLeftCell="A10" zoomScale="70" zoomScaleNormal="70" workbookViewId="0"/>
  </sheetViews>
  <sheetFormatPr defaultColWidth="14.453125" defaultRowHeight="15.5"/>
  <cols>
    <col min="1" max="1" width="4.6328125" style="2765" customWidth="1"/>
    <col min="2" max="2" width="5.81640625" style="2765" customWidth="1"/>
    <col min="3" max="3" width="6.6328125" style="2765" customWidth="1"/>
    <col min="4" max="4" width="61.453125" style="2765" customWidth="1"/>
    <col min="5" max="5" width="13.90625" style="2765" customWidth="1"/>
    <col min="6" max="6" width="20" style="2765" customWidth="1"/>
    <col min="7" max="11" width="14.26953125" style="2765" customWidth="1"/>
    <col min="12" max="12" width="5.1796875" style="2765" customWidth="1"/>
    <col min="13" max="13" width="4.90625" style="2765" customWidth="1"/>
    <col min="14" max="14" width="14.453125" style="2765"/>
    <col min="15" max="15" width="18.6328125" style="2765" bestFit="1" customWidth="1"/>
    <col min="16" max="16384" width="14.453125" style="2765"/>
  </cols>
  <sheetData>
    <row r="1" spans="1:14" ht="30.75" customHeight="1"/>
    <row r="2" spans="1:14" ht="34.5" customHeight="1" thickBot="1"/>
    <row r="3" spans="1:14" ht="16.899999999999999" customHeight="1">
      <c r="A3" s="2879" t="s">
        <v>3795</v>
      </c>
      <c r="B3" s="2767"/>
      <c r="C3" s="2768"/>
      <c r="D3" s="2768"/>
      <c r="E3" s="2768"/>
      <c r="F3" s="2768" t="s">
        <v>1200</v>
      </c>
      <c r="G3" s="2768"/>
      <c r="H3" s="2768"/>
      <c r="I3" s="2768"/>
      <c r="J3" s="2768"/>
      <c r="K3" s="2768"/>
      <c r="L3" s="2769"/>
      <c r="M3" s="5380" t="s">
        <v>3790</v>
      </c>
      <c r="N3" s="2762"/>
    </row>
    <row r="4" spans="1:14" ht="16.899999999999999" customHeight="1">
      <c r="A4" s="2879"/>
      <c r="B4" s="2771" t="s">
        <v>3801</v>
      </c>
      <c r="C4" s="2772"/>
      <c r="D4" s="2772"/>
      <c r="E4" s="2772"/>
      <c r="F4" s="2772"/>
      <c r="G4" s="2772"/>
      <c r="H4" s="2772"/>
      <c r="I4" s="2772"/>
      <c r="J4" s="2772"/>
      <c r="K4" s="2772"/>
      <c r="L4" s="2977"/>
      <c r="M4" s="5380"/>
      <c r="N4" s="2762"/>
    </row>
    <row r="5" spans="1:14" ht="16.899999999999999" customHeight="1">
      <c r="A5" s="2879"/>
      <c r="B5" s="2774" t="s">
        <v>1884</v>
      </c>
      <c r="C5" s="2775"/>
      <c r="D5" s="2775"/>
      <c r="E5" s="2775"/>
      <c r="F5" s="2775"/>
      <c r="G5" s="2775"/>
      <c r="H5" s="2775"/>
      <c r="I5" s="2775"/>
      <c r="J5" s="2775"/>
      <c r="K5" s="2775"/>
      <c r="L5" s="2978"/>
      <c r="M5" s="5380"/>
      <c r="N5" s="2762"/>
    </row>
    <row r="6" spans="1:14" ht="16.899999999999999" customHeight="1">
      <c r="A6" s="2879"/>
      <c r="B6" s="2783"/>
      <c r="C6" s="2784"/>
      <c r="D6" s="2784"/>
      <c r="E6" s="2784"/>
      <c r="F6" s="2784"/>
      <c r="G6" s="2784"/>
      <c r="H6" s="2784"/>
      <c r="I6" s="2784"/>
      <c r="J6" s="2784"/>
      <c r="K6" s="2784"/>
      <c r="L6" s="2859"/>
      <c r="M6" s="5380"/>
      <c r="N6" s="2762"/>
    </row>
    <row r="7" spans="1:14" ht="16.899999999999999" customHeight="1">
      <c r="A7" s="2879"/>
      <c r="B7" s="2796"/>
      <c r="C7" s="2787"/>
      <c r="D7" s="2763"/>
      <c r="E7" s="2788"/>
      <c r="F7" s="2915" t="s">
        <v>1887</v>
      </c>
      <c r="G7" s="2979" t="s">
        <v>1200</v>
      </c>
      <c r="H7" s="2798"/>
      <c r="I7" s="2915" t="s">
        <v>982</v>
      </c>
      <c r="J7" s="2794"/>
      <c r="K7" s="2763"/>
      <c r="L7" s="2795"/>
      <c r="M7" s="5380"/>
      <c r="N7" s="2762"/>
    </row>
    <row r="8" spans="1:14" ht="16.899999999999999" customHeight="1">
      <c r="A8" s="2879"/>
      <c r="B8" s="2796"/>
      <c r="C8" s="2797"/>
      <c r="D8" s="2763"/>
      <c r="E8" s="2801" t="s">
        <v>1888</v>
      </c>
      <c r="F8" s="2915" t="s">
        <v>1889</v>
      </c>
      <c r="G8" s="2801" t="s">
        <v>1890</v>
      </c>
      <c r="H8" s="2798"/>
      <c r="I8" s="2915" t="s">
        <v>1891</v>
      </c>
      <c r="J8" s="2802"/>
      <c r="K8" s="2763"/>
      <c r="L8" s="2803"/>
      <c r="M8" s="5380"/>
      <c r="N8" s="2762"/>
    </row>
    <row r="9" spans="1:14" ht="16.899999999999999" customHeight="1">
      <c r="A9" s="2879"/>
      <c r="B9" s="2796" t="s">
        <v>704</v>
      </c>
      <c r="C9" s="2804" t="s">
        <v>637</v>
      </c>
      <c r="D9" s="2800" t="s">
        <v>1892</v>
      </c>
      <c r="E9" s="2915" t="s">
        <v>1893</v>
      </c>
      <c r="F9" s="2917" t="s">
        <v>1894</v>
      </c>
      <c r="G9" s="2918" t="s">
        <v>1895</v>
      </c>
      <c r="H9" s="2805" t="s">
        <v>1896</v>
      </c>
      <c r="I9" s="2800" t="s">
        <v>1897</v>
      </c>
      <c r="J9" s="2805" t="s">
        <v>23</v>
      </c>
      <c r="K9" s="2800" t="s">
        <v>982</v>
      </c>
      <c r="L9" s="2803" t="s">
        <v>704</v>
      </c>
      <c r="M9" s="5380"/>
      <c r="N9" s="2762"/>
    </row>
    <row r="10" spans="1:14" ht="16.899999999999999" customHeight="1">
      <c r="A10" s="2879"/>
      <c r="B10" s="2796" t="s">
        <v>1898</v>
      </c>
      <c r="C10" s="2804" t="s">
        <v>638</v>
      </c>
      <c r="D10" s="2800" t="s">
        <v>756</v>
      </c>
      <c r="E10" s="2915" t="s">
        <v>757</v>
      </c>
      <c r="F10" s="2805" t="s">
        <v>640</v>
      </c>
      <c r="G10" s="2918" t="s">
        <v>641</v>
      </c>
      <c r="H10" s="2805" t="s">
        <v>642</v>
      </c>
      <c r="I10" s="2800" t="s">
        <v>643</v>
      </c>
      <c r="J10" s="2805" t="s">
        <v>644</v>
      </c>
      <c r="K10" s="2800" t="s">
        <v>645</v>
      </c>
      <c r="L10" s="2803" t="s">
        <v>1898</v>
      </c>
      <c r="M10" s="5380"/>
      <c r="N10" s="2762"/>
    </row>
    <row r="11" spans="1:14" ht="16.899999999999999" customHeight="1" thickBot="1">
      <c r="A11" s="2879"/>
      <c r="B11" s="2861"/>
      <c r="C11" s="2809"/>
      <c r="D11" s="2862"/>
      <c r="E11" s="2980"/>
      <c r="F11" s="2981"/>
      <c r="G11" s="2981"/>
      <c r="H11" s="2981"/>
      <c r="I11" s="2981"/>
      <c r="J11" s="2982"/>
      <c r="K11" s="2983"/>
      <c r="L11" s="2866"/>
      <c r="M11" s="5380"/>
      <c r="N11" s="2762"/>
    </row>
    <row r="12" spans="1:14" ht="16.899999999999999" customHeight="1">
      <c r="A12" s="2879"/>
      <c r="B12" s="2796"/>
      <c r="C12" s="2984"/>
      <c r="D12" s="2985" t="s">
        <v>2224</v>
      </c>
      <c r="E12" s="2818"/>
      <c r="F12" s="2819"/>
      <c r="G12" s="2819"/>
      <c r="H12" s="2819"/>
      <c r="I12" s="2819"/>
      <c r="J12" s="2819"/>
      <c r="K12" s="2889"/>
      <c r="L12" s="2820"/>
      <c r="M12" s="5380"/>
      <c r="N12" s="2762"/>
    </row>
    <row r="13" spans="1:14" ht="17.25" customHeight="1">
      <c r="A13" s="2879"/>
      <c r="B13" s="2796" t="s">
        <v>2225</v>
      </c>
      <c r="C13" s="2984"/>
      <c r="D13" s="2817" t="s">
        <v>2041</v>
      </c>
      <c r="E13" s="2826">
        <v>0</v>
      </c>
      <c r="F13" s="2827">
        <v>0</v>
      </c>
      <c r="G13" s="2827">
        <v>0</v>
      </c>
      <c r="H13" s="2827">
        <v>0</v>
      </c>
      <c r="I13" s="2868">
        <f>SUM(E13:H13)</f>
        <v>0</v>
      </c>
      <c r="J13" s="2868">
        <v>0</v>
      </c>
      <c r="K13" s="2922">
        <f>SUM(I13:J13)</f>
        <v>0</v>
      </c>
      <c r="L13" s="2803" t="s">
        <v>2225</v>
      </c>
      <c r="M13" s="5380"/>
      <c r="N13" s="2762"/>
    </row>
    <row r="14" spans="1:14" ht="17.25" customHeight="1">
      <c r="A14" s="2879"/>
      <c r="B14" s="2965" t="s">
        <v>2226</v>
      </c>
      <c r="C14" s="2986"/>
      <c r="D14" s="2831" t="s">
        <v>2227</v>
      </c>
      <c r="E14" s="2898">
        <v>0</v>
      </c>
      <c r="F14" s="2871">
        <v>0</v>
      </c>
      <c r="G14" s="2871">
        <v>0</v>
      </c>
      <c r="H14" s="2871">
        <v>0</v>
      </c>
      <c r="I14" s="2868">
        <f t="shared" ref="I14:I21" si="0">SUM(E14:H14)</f>
        <v>0</v>
      </c>
      <c r="J14" s="2868">
        <v>0</v>
      </c>
      <c r="K14" s="2922">
        <f t="shared" ref="K14:K21" si="1">SUM(I14:J14)</f>
        <v>0</v>
      </c>
      <c r="L14" s="2833" t="s">
        <v>2226</v>
      </c>
      <c r="M14" s="5380"/>
      <c r="N14" s="2762"/>
    </row>
    <row r="15" spans="1:14" ht="17.25" customHeight="1">
      <c r="A15" s="2879"/>
      <c r="B15" s="2965" t="s">
        <v>2228</v>
      </c>
      <c r="C15" s="2986"/>
      <c r="D15" s="2831" t="s">
        <v>2229</v>
      </c>
      <c r="E15" s="2898">
        <v>0</v>
      </c>
      <c r="F15" s="2871">
        <v>0</v>
      </c>
      <c r="G15" s="2871">
        <v>0</v>
      </c>
      <c r="H15" s="2871">
        <v>0</v>
      </c>
      <c r="I15" s="2868">
        <f t="shared" si="0"/>
        <v>0</v>
      </c>
      <c r="J15" s="2868">
        <v>0</v>
      </c>
      <c r="K15" s="2922">
        <f t="shared" si="1"/>
        <v>0</v>
      </c>
      <c r="L15" s="2833" t="s">
        <v>2228</v>
      </c>
      <c r="M15" s="5380"/>
    </row>
    <row r="16" spans="1:14" ht="17.25" customHeight="1">
      <c r="A16" s="2879"/>
      <c r="B16" s="2965" t="s">
        <v>2230</v>
      </c>
      <c r="C16" s="2986"/>
      <c r="D16" s="2831" t="s">
        <v>2231</v>
      </c>
      <c r="E16" s="2898">
        <v>0</v>
      </c>
      <c r="F16" s="2871">
        <v>0</v>
      </c>
      <c r="G16" s="2871">
        <v>0</v>
      </c>
      <c r="H16" s="2871">
        <v>0</v>
      </c>
      <c r="I16" s="2868">
        <f t="shared" si="0"/>
        <v>0</v>
      </c>
      <c r="J16" s="2868">
        <v>0</v>
      </c>
      <c r="K16" s="2922">
        <f t="shared" si="1"/>
        <v>0</v>
      </c>
      <c r="L16" s="2833" t="s">
        <v>2230</v>
      </c>
      <c r="M16" s="5383"/>
    </row>
    <row r="17" spans="1:15" ht="17.25" customHeight="1">
      <c r="A17" s="2879"/>
      <c r="B17" s="2965" t="s">
        <v>2232</v>
      </c>
      <c r="C17" s="2986"/>
      <c r="D17" s="2831" t="s">
        <v>2049</v>
      </c>
      <c r="E17" s="2895" t="s">
        <v>621</v>
      </c>
      <c r="F17" s="2876" t="s">
        <v>621</v>
      </c>
      <c r="G17" s="2876" t="s">
        <v>621</v>
      </c>
      <c r="H17" s="2871">
        <v>0</v>
      </c>
      <c r="I17" s="2868">
        <f t="shared" si="0"/>
        <v>0</v>
      </c>
      <c r="J17" s="2868">
        <v>0</v>
      </c>
      <c r="K17" s="2922">
        <f t="shared" si="1"/>
        <v>0</v>
      </c>
      <c r="L17" s="2833" t="s">
        <v>2232</v>
      </c>
    </row>
    <row r="18" spans="1:15" ht="17.25" customHeight="1">
      <c r="A18" s="2879"/>
      <c r="B18" s="2965" t="s">
        <v>2233</v>
      </c>
      <c r="C18" s="2986"/>
      <c r="D18" s="2831" t="s">
        <v>2217</v>
      </c>
      <c r="E18" s="2895" t="s">
        <v>621</v>
      </c>
      <c r="F18" s="2876" t="s">
        <v>621</v>
      </c>
      <c r="G18" s="2876" t="s">
        <v>621</v>
      </c>
      <c r="H18" s="2871">
        <v>0</v>
      </c>
      <c r="I18" s="2868">
        <f t="shared" si="0"/>
        <v>0</v>
      </c>
      <c r="J18" s="2868">
        <v>0</v>
      </c>
      <c r="K18" s="2922">
        <f t="shared" si="1"/>
        <v>0</v>
      </c>
      <c r="L18" s="2833" t="s">
        <v>2233</v>
      </c>
      <c r="O18" s="2925"/>
    </row>
    <row r="19" spans="1:15" ht="17.25" customHeight="1">
      <c r="B19" s="2965" t="s">
        <v>2234</v>
      </c>
      <c r="C19" s="2986"/>
      <c r="D19" s="2831" t="s">
        <v>2066</v>
      </c>
      <c r="E19" s="2895" t="s">
        <v>621</v>
      </c>
      <c r="F19" s="2876" t="s">
        <v>621</v>
      </c>
      <c r="G19" s="2871">
        <v>0</v>
      </c>
      <c r="H19" s="2876" t="s">
        <v>621</v>
      </c>
      <c r="I19" s="2868">
        <f t="shared" si="0"/>
        <v>0</v>
      </c>
      <c r="J19" s="2868">
        <v>0</v>
      </c>
      <c r="K19" s="2922">
        <f t="shared" si="1"/>
        <v>0</v>
      </c>
      <c r="L19" s="2833" t="s">
        <v>2234</v>
      </c>
    </row>
    <row r="20" spans="1:15" ht="17.25" customHeight="1">
      <c r="B20" s="2965" t="s">
        <v>2235</v>
      </c>
      <c r="C20" s="2986"/>
      <c r="D20" s="2831" t="s">
        <v>2068</v>
      </c>
      <c r="E20" s="2895" t="s">
        <v>621</v>
      </c>
      <c r="F20" s="2876" t="s">
        <v>621</v>
      </c>
      <c r="G20" s="2871">
        <v>0</v>
      </c>
      <c r="H20" s="2876" t="s">
        <v>621</v>
      </c>
      <c r="I20" s="2868">
        <f t="shared" si="0"/>
        <v>0</v>
      </c>
      <c r="J20" s="2868">
        <v>0</v>
      </c>
      <c r="K20" s="2922">
        <f t="shared" si="1"/>
        <v>0</v>
      </c>
      <c r="L20" s="2833" t="s">
        <v>2235</v>
      </c>
    </row>
    <row r="21" spans="1:15" ht="17.25" customHeight="1">
      <c r="B21" s="2965" t="s">
        <v>2236</v>
      </c>
      <c r="C21" s="2986"/>
      <c r="D21" s="2831" t="s">
        <v>1905</v>
      </c>
      <c r="E21" s="2898">
        <v>0</v>
      </c>
      <c r="F21" s="2871">
        <v>0</v>
      </c>
      <c r="G21" s="2871">
        <v>0</v>
      </c>
      <c r="H21" s="2871">
        <v>0</v>
      </c>
      <c r="I21" s="2868">
        <f t="shared" si="0"/>
        <v>0</v>
      </c>
      <c r="J21" s="2868">
        <v>0</v>
      </c>
      <c r="K21" s="2922">
        <f t="shared" si="1"/>
        <v>0</v>
      </c>
      <c r="L21" s="2833" t="s">
        <v>2236</v>
      </c>
    </row>
    <row r="22" spans="1:15" ht="17.25" customHeight="1">
      <c r="B22" s="2965" t="s">
        <v>2237</v>
      </c>
      <c r="C22" s="2986"/>
      <c r="D22" s="2831" t="s">
        <v>2238</v>
      </c>
      <c r="E22" s="2987">
        <f t="shared" ref="E22:K22" si="2">SUM(E13:E21)</f>
        <v>0</v>
      </c>
      <c r="F22" s="2988">
        <f t="shared" si="2"/>
        <v>0</v>
      </c>
      <c r="G22" s="2989">
        <f t="shared" si="2"/>
        <v>0</v>
      </c>
      <c r="H22" s="2989">
        <f t="shared" si="2"/>
        <v>0</v>
      </c>
      <c r="I22" s="2872">
        <f t="shared" si="2"/>
        <v>0</v>
      </c>
      <c r="J22" s="2872">
        <f t="shared" si="2"/>
        <v>0</v>
      </c>
      <c r="K22" s="2901">
        <f t="shared" si="2"/>
        <v>0</v>
      </c>
      <c r="L22" s="2833" t="s">
        <v>2237</v>
      </c>
    </row>
    <row r="23" spans="1:15" ht="17.25" customHeight="1">
      <c r="B23" s="2965" t="s">
        <v>2239</v>
      </c>
      <c r="C23" s="2986"/>
      <c r="D23" s="2990" t="s">
        <v>2240</v>
      </c>
      <c r="E23" s="2987">
        <f>+'PTC 410-P108'!E45+'PTC 410-P109'!E26+'PTC 410-P109'!E33+'PTC 410-P109'!E45+'PTC 410-P110'!E22</f>
        <v>2</v>
      </c>
      <c r="F23" s="2989">
        <f>+'PTC 410-P108'!F45+'PTC 410-P109'!F26+'PTC 410-P109'!F33+'PTC 410-P109'!F45+'PTC 410-P110'!F22</f>
        <v>16</v>
      </c>
      <c r="G23" s="2989">
        <f>+'PTC 410-P108'!G45+'PTC 410-P109'!G26+'PTC 410-P109'!G33+'PTC 410-P109'!G45+'PTC 410-P110'!G22</f>
        <v>100</v>
      </c>
      <c r="H23" s="2989">
        <f>+'PTC 410-P108'!H45+'PTC 410-P109'!H26+'PTC 410-P109'!H33+'PTC 410-P109'!H45+'PTC 410-P110'!H22</f>
        <v>30</v>
      </c>
      <c r="I23" s="2872">
        <f>+'PTC 410-P108'!I45+'PTC 410-P109'!I26+'PTC 410-P109'!I33+'PTC 410-P109'!I45+'PTC 410-P110'!I22</f>
        <v>148</v>
      </c>
      <c r="J23" s="2872">
        <f>+'PTC 410-P108'!J45+'PTC 410-P109'!J26+'PTC 410-P109'!J33+'PTC 410-P109'!J45+'PTC 410-P110'!J22</f>
        <v>0</v>
      </c>
      <c r="K23" s="2901">
        <f>+'PTC 410-P108'!K45+'PTC 410-P109'!K26+'PTC 410-P109'!K33+'PTC 410-P109'!K45+'PTC 410-P110'!K22</f>
        <v>148</v>
      </c>
      <c r="L23" s="2833" t="s">
        <v>2239</v>
      </c>
    </row>
    <row r="24" spans="1:15" ht="17.25" customHeight="1">
      <c r="B24" s="2965"/>
      <c r="C24" s="2986"/>
      <c r="D24" s="2817" t="s">
        <v>2241</v>
      </c>
      <c r="E24" s="2991"/>
      <c r="F24" s="2992"/>
      <c r="G24" s="2992"/>
      <c r="H24" s="2992"/>
      <c r="I24" s="2993"/>
      <c r="J24" s="2993"/>
      <c r="K24" s="2905"/>
      <c r="L24" s="2833"/>
    </row>
    <row r="25" spans="1:15" ht="17.25" customHeight="1">
      <c r="B25" s="2796" t="s">
        <v>2242</v>
      </c>
      <c r="C25" s="2984"/>
      <c r="D25" s="2817" t="s">
        <v>2243</v>
      </c>
      <c r="E25" s="2826">
        <v>0</v>
      </c>
      <c r="F25" s="2827">
        <v>0</v>
      </c>
      <c r="G25" s="2827">
        <v>0</v>
      </c>
      <c r="H25" s="2827">
        <v>0</v>
      </c>
      <c r="I25" s="2868">
        <f>SUM(E25:H25)</f>
        <v>0</v>
      </c>
      <c r="J25" s="2868">
        <v>0</v>
      </c>
      <c r="K25" s="2922">
        <f>SUM(I25:J25)</f>
        <v>0</v>
      </c>
      <c r="L25" s="2803" t="s">
        <v>2242</v>
      </c>
    </row>
    <row r="26" spans="1:15" ht="17.25" customHeight="1">
      <c r="B26" s="2965" t="s">
        <v>2244</v>
      </c>
      <c r="C26" s="2986"/>
      <c r="D26" s="2831" t="s">
        <v>2245</v>
      </c>
      <c r="E26" s="2826">
        <v>0</v>
      </c>
      <c r="F26" s="2827">
        <v>0</v>
      </c>
      <c r="G26" s="2827">
        <v>0</v>
      </c>
      <c r="H26" s="2827">
        <v>0</v>
      </c>
      <c r="I26" s="2872">
        <f t="shared" ref="I26:I42" si="3">SUM(E26:H26)</f>
        <v>0</v>
      </c>
      <c r="J26" s="2872">
        <v>0</v>
      </c>
      <c r="K26" s="2901">
        <f t="shared" ref="K26:K42" si="4">SUM(I26:J26)</f>
        <v>0</v>
      </c>
      <c r="L26" s="2833" t="s">
        <v>2244</v>
      </c>
    </row>
    <row r="27" spans="1:15" ht="17.25" customHeight="1">
      <c r="B27" s="2965" t="s">
        <v>2246</v>
      </c>
      <c r="C27" s="2986"/>
      <c r="D27" s="2831" t="s">
        <v>2247</v>
      </c>
      <c r="E27" s="2826">
        <v>0</v>
      </c>
      <c r="F27" s="2827">
        <v>0</v>
      </c>
      <c r="G27" s="2827">
        <v>0</v>
      </c>
      <c r="H27" s="2827">
        <v>0</v>
      </c>
      <c r="I27" s="2872">
        <f t="shared" si="3"/>
        <v>0</v>
      </c>
      <c r="J27" s="2872">
        <v>0</v>
      </c>
      <c r="K27" s="2901">
        <f t="shared" si="4"/>
        <v>0</v>
      </c>
      <c r="L27" s="2833" t="s">
        <v>2246</v>
      </c>
    </row>
    <row r="28" spans="1:15" ht="17.25" customHeight="1">
      <c r="B28" s="2965" t="s">
        <v>2248</v>
      </c>
      <c r="C28" s="2986"/>
      <c r="D28" s="2831" t="s">
        <v>2249</v>
      </c>
      <c r="E28" s="2826">
        <v>0</v>
      </c>
      <c r="F28" s="2827">
        <v>0</v>
      </c>
      <c r="G28" s="2827">
        <v>0</v>
      </c>
      <c r="H28" s="2827">
        <v>0</v>
      </c>
      <c r="I28" s="2872">
        <f t="shared" si="3"/>
        <v>0</v>
      </c>
      <c r="J28" s="2872">
        <v>0</v>
      </c>
      <c r="K28" s="2901">
        <f t="shared" si="4"/>
        <v>0</v>
      </c>
      <c r="L28" s="2833" t="s">
        <v>2248</v>
      </c>
    </row>
    <row r="29" spans="1:15" ht="17.25" customHeight="1">
      <c r="A29" s="2879"/>
      <c r="B29" s="2965" t="s">
        <v>2250</v>
      </c>
      <c r="C29" s="2986"/>
      <c r="D29" s="2831" t="s">
        <v>2251</v>
      </c>
      <c r="E29" s="2826">
        <v>0</v>
      </c>
      <c r="F29" s="2827">
        <v>0</v>
      </c>
      <c r="G29" s="2827">
        <v>0</v>
      </c>
      <c r="H29" s="2827">
        <v>0</v>
      </c>
      <c r="I29" s="2872">
        <f t="shared" si="3"/>
        <v>0</v>
      </c>
      <c r="J29" s="2872">
        <v>0</v>
      </c>
      <c r="K29" s="2901">
        <f t="shared" si="4"/>
        <v>0</v>
      </c>
      <c r="L29" s="2833" t="s">
        <v>2250</v>
      </c>
    </row>
    <row r="30" spans="1:15" ht="17.25" customHeight="1">
      <c r="A30" s="2879"/>
      <c r="B30" s="2965" t="s">
        <v>2252</v>
      </c>
      <c r="C30" s="2986"/>
      <c r="D30" s="2831" t="s">
        <v>2253</v>
      </c>
      <c r="E30" s="2826">
        <v>0</v>
      </c>
      <c r="F30" s="2827">
        <v>0</v>
      </c>
      <c r="G30" s="2827">
        <v>0</v>
      </c>
      <c r="H30" s="2827">
        <v>0</v>
      </c>
      <c r="I30" s="2872">
        <f t="shared" si="3"/>
        <v>0</v>
      </c>
      <c r="J30" s="2994" t="s">
        <v>621</v>
      </c>
      <c r="K30" s="2901">
        <f t="shared" si="4"/>
        <v>0</v>
      </c>
      <c r="L30" s="2833" t="s">
        <v>2252</v>
      </c>
    </row>
    <row r="31" spans="1:15" ht="17.25" customHeight="1">
      <c r="A31" s="2879"/>
      <c r="B31" s="2965" t="s">
        <v>2254</v>
      </c>
      <c r="C31" s="2986"/>
      <c r="D31" s="2831" t="s">
        <v>2255</v>
      </c>
      <c r="E31" s="2826">
        <v>0</v>
      </c>
      <c r="F31" s="2827">
        <v>0</v>
      </c>
      <c r="G31" s="2827">
        <v>0</v>
      </c>
      <c r="H31" s="2827">
        <v>0</v>
      </c>
      <c r="I31" s="2872">
        <f t="shared" si="3"/>
        <v>0</v>
      </c>
      <c r="J31" s="2872">
        <v>0</v>
      </c>
      <c r="K31" s="2901">
        <f t="shared" si="4"/>
        <v>0</v>
      </c>
      <c r="L31" s="2833" t="s">
        <v>2254</v>
      </c>
      <c r="M31" s="5372"/>
    </row>
    <row r="32" spans="1:15" ht="17.25" customHeight="1">
      <c r="A32" s="2879"/>
      <c r="B32" s="2965" t="s">
        <v>2256</v>
      </c>
      <c r="C32" s="2986"/>
      <c r="D32" s="2831" t="s">
        <v>2257</v>
      </c>
      <c r="E32" s="2826">
        <v>0</v>
      </c>
      <c r="F32" s="2827">
        <v>0</v>
      </c>
      <c r="G32" s="2827">
        <v>0</v>
      </c>
      <c r="H32" s="2827">
        <v>0</v>
      </c>
      <c r="I32" s="2872">
        <f t="shared" si="3"/>
        <v>0</v>
      </c>
      <c r="J32" s="2872">
        <v>0</v>
      </c>
      <c r="K32" s="2901">
        <f t="shared" si="4"/>
        <v>0</v>
      </c>
      <c r="L32" s="2833" t="s">
        <v>2256</v>
      </c>
      <c r="M32" s="5372"/>
    </row>
    <row r="33" spans="1:13" ht="17.25" customHeight="1">
      <c r="A33" s="2879"/>
      <c r="B33" s="2965" t="s">
        <v>2258</v>
      </c>
      <c r="C33" s="2986"/>
      <c r="D33" s="2831" t="s">
        <v>2259</v>
      </c>
      <c r="E33" s="2826">
        <v>0</v>
      </c>
      <c r="F33" s="2827">
        <v>0</v>
      </c>
      <c r="G33" s="2827">
        <v>0</v>
      </c>
      <c r="H33" s="2827">
        <v>0</v>
      </c>
      <c r="I33" s="2872">
        <f t="shared" si="3"/>
        <v>0</v>
      </c>
      <c r="J33" s="2872">
        <v>0</v>
      </c>
      <c r="K33" s="2901">
        <f t="shared" si="4"/>
        <v>0</v>
      </c>
      <c r="L33" s="2833" t="s">
        <v>2258</v>
      </c>
      <c r="M33" s="5372"/>
    </row>
    <row r="34" spans="1:13" ht="17.25" customHeight="1">
      <c r="A34" s="2879"/>
      <c r="B34" s="2965" t="s">
        <v>2260</v>
      </c>
      <c r="C34" s="2986"/>
      <c r="D34" s="2831" t="s">
        <v>2261</v>
      </c>
      <c r="E34" s="2826">
        <v>0</v>
      </c>
      <c r="F34" s="2827">
        <v>0</v>
      </c>
      <c r="G34" s="2827">
        <v>0</v>
      </c>
      <c r="H34" s="2827">
        <v>0</v>
      </c>
      <c r="I34" s="2872">
        <f t="shared" si="3"/>
        <v>0</v>
      </c>
      <c r="J34" s="2872">
        <v>0</v>
      </c>
      <c r="K34" s="2901">
        <f t="shared" si="4"/>
        <v>0</v>
      </c>
      <c r="L34" s="2833" t="s">
        <v>2260</v>
      </c>
      <c r="M34" s="5372"/>
    </row>
    <row r="35" spans="1:13" ht="17.25" customHeight="1">
      <c r="A35" s="2879"/>
      <c r="B35" s="2965" t="s">
        <v>2262</v>
      </c>
      <c r="C35" s="2986"/>
      <c r="D35" s="2831" t="s">
        <v>2049</v>
      </c>
      <c r="E35" s="2895" t="s">
        <v>621</v>
      </c>
      <c r="F35" s="2876" t="s">
        <v>621</v>
      </c>
      <c r="G35" s="2876" t="s">
        <v>621</v>
      </c>
      <c r="H35" s="2871">
        <v>0</v>
      </c>
      <c r="I35" s="2872">
        <f t="shared" si="3"/>
        <v>0</v>
      </c>
      <c r="J35" s="2872">
        <v>0</v>
      </c>
      <c r="K35" s="2901">
        <f t="shared" si="4"/>
        <v>0</v>
      </c>
      <c r="L35" s="2833" t="s">
        <v>2262</v>
      </c>
      <c r="M35" s="5372"/>
    </row>
    <row r="36" spans="1:13" ht="17.25" customHeight="1">
      <c r="A36" s="2879"/>
      <c r="B36" s="2965" t="s">
        <v>2263</v>
      </c>
      <c r="C36" s="2986"/>
      <c r="D36" s="2831" t="s">
        <v>2217</v>
      </c>
      <c r="E36" s="2895" t="s">
        <v>621</v>
      </c>
      <c r="F36" s="2876" t="s">
        <v>621</v>
      </c>
      <c r="G36" s="2876" t="s">
        <v>621</v>
      </c>
      <c r="H36" s="2871">
        <v>0</v>
      </c>
      <c r="I36" s="2872">
        <f t="shared" si="3"/>
        <v>0</v>
      </c>
      <c r="J36" s="2872">
        <v>0</v>
      </c>
      <c r="K36" s="2901">
        <f t="shared" si="4"/>
        <v>0</v>
      </c>
      <c r="L36" s="2833" t="s">
        <v>2263</v>
      </c>
      <c r="M36" s="5372"/>
    </row>
    <row r="37" spans="1:13" ht="17.25" customHeight="1">
      <c r="A37" s="2879"/>
      <c r="B37" s="2965" t="s">
        <v>2264</v>
      </c>
      <c r="C37" s="2986"/>
      <c r="D37" s="2831" t="s">
        <v>2265</v>
      </c>
      <c r="E37" s="2895" t="s">
        <v>621</v>
      </c>
      <c r="F37" s="2876" t="s">
        <v>621</v>
      </c>
      <c r="G37" s="2876" t="s">
        <v>621</v>
      </c>
      <c r="H37" s="2871">
        <v>0</v>
      </c>
      <c r="I37" s="2872">
        <f t="shared" si="3"/>
        <v>0</v>
      </c>
      <c r="J37" s="2872">
        <v>0</v>
      </c>
      <c r="K37" s="2901">
        <f t="shared" si="4"/>
        <v>0</v>
      </c>
      <c r="L37" s="2833" t="s">
        <v>2264</v>
      </c>
      <c r="M37" s="5372"/>
    </row>
    <row r="38" spans="1:13" ht="17.25" customHeight="1">
      <c r="A38" s="2879"/>
      <c r="B38" s="2965" t="s">
        <v>2266</v>
      </c>
      <c r="C38" s="2986"/>
      <c r="D38" s="2831" t="s">
        <v>2267</v>
      </c>
      <c r="E38" s="2895" t="s">
        <v>621</v>
      </c>
      <c r="F38" s="2876" t="s">
        <v>621</v>
      </c>
      <c r="G38" s="2876" t="s">
        <v>621</v>
      </c>
      <c r="H38" s="2871">
        <v>0</v>
      </c>
      <c r="I38" s="2872">
        <f t="shared" si="3"/>
        <v>0</v>
      </c>
      <c r="J38" s="2872">
        <v>0</v>
      </c>
      <c r="K38" s="2901">
        <f t="shared" si="4"/>
        <v>0</v>
      </c>
      <c r="L38" s="2833" t="s">
        <v>2266</v>
      </c>
      <c r="M38" s="5372"/>
    </row>
    <row r="39" spans="1:13" ht="17.25" customHeight="1">
      <c r="A39" s="2879"/>
      <c r="B39" s="2965" t="s">
        <v>2268</v>
      </c>
      <c r="C39" s="2986"/>
      <c r="D39" s="2831" t="s">
        <v>2269</v>
      </c>
      <c r="E39" s="2895" t="s">
        <v>621</v>
      </c>
      <c r="F39" s="2876" t="s">
        <v>621</v>
      </c>
      <c r="G39" s="2876" t="s">
        <v>621</v>
      </c>
      <c r="H39" s="2871">
        <v>0</v>
      </c>
      <c r="I39" s="2872">
        <f t="shared" si="3"/>
        <v>0</v>
      </c>
      <c r="J39" s="2872">
        <v>0</v>
      </c>
      <c r="K39" s="2901">
        <f t="shared" si="4"/>
        <v>0</v>
      </c>
      <c r="L39" s="2833" t="s">
        <v>2268</v>
      </c>
      <c r="M39" s="5372"/>
    </row>
    <row r="40" spans="1:13" ht="17.25" customHeight="1">
      <c r="A40" s="2879"/>
      <c r="B40" s="2965" t="s">
        <v>2270</v>
      </c>
      <c r="C40" s="2986"/>
      <c r="D40" s="2831" t="s">
        <v>2066</v>
      </c>
      <c r="E40" s="2895" t="s">
        <v>621</v>
      </c>
      <c r="F40" s="2876" t="s">
        <v>621</v>
      </c>
      <c r="G40" s="2871">
        <v>0</v>
      </c>
      <c r="H40" s="2876" t="s">
        <v>621</v>
      </c>
      <c r="I40" s="2872">
        <f t="shared" si="3"/>
        <v>0</v>
      </c>
      <c r="J40" s="2872">
        <v>0</v>
      </c>
      <c r="K40" s="2901">
        <f t="shared" si="4"/>
        <v>0</v>
      </c>
      <c r="L40" s="2833" t="s">
        <v>2270</v>
      </c>
      <c r="M40" s="5372"/>
    </row>
    <row r="41" spans="1:13" ht="17.25" customHeight="1">
      <c r="A41" s="2879"/>
      <c r="B41" s="2965" t="s">
        <v>2271</v>
      </c>
      <c r="C41" s="2986"/>
      <c r="D41" s="2831" t="s">
        <v>2068</v>
      </c>
      <c r="E41" s="2895" t="s">
        <v>621</v>
      </c>
      <c r="F41" s="2876" t="s">
        <v>621</v>
      </c>
      <c r="G41" s="2871">
        <v>0</v>
      </c>
      <c r="H41" s="2876" t="s">
        <v>621</v>
      </c>
      <c r="I41" s="2872">
        <f t="shared" si="3"/>
        <v>0</v>
      </c>
      <c r="J41" s="2872">
        <v>0</v>
      </c>
      <c r="K41" s="2901">
        <f t="shared" si="4"/>
        <v>0</v>
      </c>
      <c r="L41" s="2833" t="s">
        <v>2271</v>
      </c>
      <c r="M41" s="5372"/>
    </row>
    <row r="42" spans="1:13" ht="17.25" customHeight="1">
      <c r="A42" s="2879"/>
      <c r="B42" s="2965" t="s">
        <v>2272</v>
      </c>
      <c r="C42" s="2986" t="s">
        <v>2273</v>
      </c>
      <c r="D42" s="2831" t="s">
        <v>1905</v>
      </c>
      <c r="E42" s="2898">
        <v>0</v>
      </c>
      <c r="F42" s="2871">
        <v>0</v>
      </c>
      <c r="G42" s="2871">
        <v>0</v>
      </c>
      <c r="H42" s="2871">
        <v>0</v>
      </c>
      <c r="I42" s="2872">
        <f t="shared" si="3"/>
        <v>0</v>
      </c>
      <c r="J42" s="2872">
        <v>0</v>
      </c>
      <c r="K42" s="2901">
        <f t="shared" si="4"/>
        <v>0</v>
      </c>
      <c r="L42" s="2833" t="s">
        <v>2272</v>
      </c>
      <c r="M42" s="5372"/>
    </row>
    <row r="43" spans="1:13" ht="17.25" customHeight="1">
      <c r="A43" s="2879"/>
      <c r="B43" s="2965" t="s">
        <v>2274</v>
      </c>
      <c r="C43" s="2986"/>
      <c r="D43" s="2831" t="s">
        <v>2275</v>
      </c>
      <c r="E43" s="2991">
        <f t="shared" ref="E43:K43" si="5">SUM(E25:E42)</f>
        <v>0</v>
      </c>
      <c r="F43" s="2995">
        <f t="shared" si="5"/>
        <v>0</v>
      </c>
      <c r="G43" s="2995">
        <f t="shared" si="5"/>
        <v>0</v>
      </c>
      <c r="H43" s="2995">
        <f t="shared" si="5"/>
        <v>0</v>
      </c>
      <c r="I43" s="2899">
        <f t="shared" si="5"/>
        <v>0</v>
      </c>
      <c r="J43" s="2899">
        <f t="shared" si="5"/>
        <v>0</v>
      </c>
      <c r="K43" s="2937">
        <f t="shared" si="5"/>
        <v>0</v>
      </c>
      <c r="L43" s="2833" t="s">
        <v>2274</v>
      </c>
      <c r="M43" s="5373">
        <v>110</v>
      </c>
    </row>
    <row r="44" spans="1:13" ht="17.25" customHeight="1" thickBot="1">
      <c r="A44" s="2879"/>
      <c r="B44" s="2971" t="s">
        <v>2276</v>
      </c>
      <c r="C44" s="2996" t="s">
        <v>294</v>
      </c>
      <c r="D44" s="2850" t="s">
        <v>2277</v>
      </c>
      <c r="E44" s="2997">
        <f>+'PTC 410-P106'!E30+'PTC 410-P108'!E24+'PTC 410-P110'!E23+'PTC 410-P110'!E43</f>
        <v>2</v>
      </c>
      <c r="F44" s="2884">
        <f>+'PTC 410-P106'!F30+'PTC 410-P108'!F24+'PTC 410-P110'!F23+'PTC 410-P110'!F43</f>
        <v>16</v>
      </c>
      <c r="G44" s="2884">
        <f>+'PTC 410-P106'!G30+'PTC 410-P108'!G24+'PTC 410-P110'!G23+'PTC 410-P110'!G43</f>
        <v>100</v>
      </c>
      <c r="H44" s="2884">
        <f>+'PTC 410-P106'!H30+'PTC 410-P108'!H24+'PTC 410-P110'!H23+'PTC 410-P110'!H43</f>
        <v>3149</v>
      </c>
      <c r="I44" s="2853">
        <f>+'PTC 410-P106'!I30+'PTC 410-P108'!I24+'PTC 410-P110'!I23+'PTC 410-P110'!I43</f>
        <v>3267</v>
      </c>
      <c r="J44" s="2853">
        <f>+'PTC 410-P106'!J30+'PTC 410-P108'!J24+'PTC 410-P110'!J23+'PTC 410-P110'!J43</f>
        <v>0</v>
      </c>
      <c r="K44" s="2909">
        <f>+'PTC 410-P106'!K30+'PTC 410-P108'!K24+'PTC 410-P110'!K23+'PTC 410-P110'!K43</f>
        <v>3267</v>
      </c>
      <c r="L44" s="2854" t="s">
        <v>2276</v>
      </c>
      <c r="M44" s="5373"/>
    </row>
    <row r="45" spans="1:13" ht="10.5" customHeight="1">
      <c r="B45" s="2855"/>
      <c r="C45" s="2855"/>
      <c r="D45" s="2855"/>
      <c r="E45" s="2855"/>
      <c r="F45" s="2855"/>
      <c r="G45" s="2855"/>
      <c r="H45" s="2855"/>
      <c r="I45" s="2855"/>
      <c r="J45" s="2855"/>
      <c r="K45" s="2855"/>
      <c r="L45" s="2855"/>
    </row>
    <row r="46" spans="1:13" ht="15.75" customHeight="1">
      <c r="I46" s="2857"/>
      <c r="J46" s="2857"/>
      <c r="K46" s="2857"/>
    </row>
  </sheetData>
  <mergeCells count="6">
    <mergeCell ref="A3:A18"/>
    <mergeCell ref="M3:M15"/>
    <mergeCell ref="B4:L4"/>
    <mergeCell ref="B5:L5"/>
    <mergeCell ref="A29:A44"/>
    <mergeCell ref="M43:M44"/>
  </mergeCells>
  <printOptions horizontalCentered="1"/>
  <pageMargins left="0.196850393700787" right="0.25" top="0" bottom="0" header="0" footer="0"/>
  <pageSetup scale="71" orientation="landscape" horizontalDpi="4294967292" r:id="rId1"/>
  <headerFooter alignWithMargins="0"/>
  <drawing r:id="rId2"/>
</worksheet>
</file>

<file path=xl/worksheets/sheet118.xml><?xml version="1.0" encoding="utf-8"?>
<worksheet xmlns="http://schemas.openxmlformats.org/spreadsheetml/2006/main" xmlns:r="http://schemas.openxmlformats.org/officeDocument/2006/relationships">
  <sheetPr>
    <tabColor rgb="FF92D050"/>
    <pageSetUpPr fitToPage="1"/>
  </sheetPr>
  <dimension ref="A1:M68"/>
  <sheetViews>
    <sheetView showGridLines="0" showZeros="0" zoomScaleNormal="100" zoomScaleSheetLayoutView="100" workbookViewId="0"/>
  </sheetViews>
  <sheetFormatPr defaultColWidth="10.1796875" defaultRowHeight="13"/>
  <cols>
    <col min="1" max="1" width="4.08984375" style="4194" customWidth="1"/>
    <col min="2" max="2" width="2.54296875" style="4194" customWidth="1"/>
    <col min="3" max="3" width="3.81640625" style="4194" customWidth="1"/>
    <col min="4" max="4" width="20.1796875" style="4194" customWidth="1"/>
    <col min="5" max="7" width="8.26953125" style="4194" customWidth="1"/>
    <col min="8" max="8" width="10.1796875" style="4194" customWidth="1"/>
    <col min="9" max="11" width="8.26953125" style="4194" customWidth="1"/>
    <col min="12" max="12" width="4.453125" style="4194" customWidth="1"/>
    <col min="13" max="13" width="1.6328125" style="4194" customWidth="1"/>
    <col min="14" max="16384" width="10.1796875" style="4194"/>
  </cols>
  <sheetData>
    <row r="1" spans="1:13" ht="11.15" customHeight="1">
      <c r="A1" s="4190">
        <v>111</v>
      </c>
      <c r="B1" s="4191"/>
      <c r="C1" s="4191"/>
      <c r="D1" s="4191"/>
      <c r="E1" s="4191"/>
      <c r="F1" s="4191"/>
      <c r="G1" s="4191"/>
      <c r="H1" s="4191"/>
      <c r="I1" s="4192"/>
      <c r="J1" s="4192"/>
      <c r="K1" s="4192"/>
      <c r="L1" s="5384" t="s">
        <v>3790</v>
      </c>
    </row>
    <row r="2" spans="1:13" ht="12.65" customHeight="1">
      <c r="A2" s="4195" t="s">
        <v>3802</v>
      </c>
      <c r="B2" s="4196"/>
      <c r="C2" s="4196"/>
      <c r="D2" s="4196"/>
      <c r="E2" s="4197"/>
      <c r="F2" s="4197"/>
      <c r="G2" s="4197"/>
      <c r="H2" s="4197"/>
      <c r="I2" s="4197"/>
      <c r="J2" s="4196"/>
      <c r="K2" s="4196"/>
      <c r="L2" s="4198"/>
    </row>
    <row r="3" spans="1:13" ht="12.65" customHeight="1">
      <c r="A3" s="4199"/>
      <c r="B3" s="4200"/>
      <c r="C3" s="4201"/>
      <c r="D3" s="4200"/>
      <c r="E3" s="4197" t="s">
        <v>2941</v>
      </c>
      <c r="F3" s="4197"/>
      <c r="G3" s="4197"/>
      <c r="H3" s="4202"/>
      <c r="I3" s="4201"/>
      <c r="J3" s="4200"/>
      <c r="K3" s="4203"/>
      <c r="L3" s="4203"/>
    </row>
    <row r="4" spans="1:13" ht="12.65" customHeight="1">
      <c r="A4" s="4199"/>
      <c r="B4" s="4200"/>
      <c r="C4" s="4201"/>
      <c r="D4" s="4204" t="s">
        <v>2942</v>
      </c>
      <c r="E4" s="4201"/>
      <c r="F4" s="4204" t="s">
        <v>2943</v>
      </c>
      <c r="G4" s="4205" t="s">
        <v>2944</v>
      </c>
      <c r="H4" s="4204" t="s">
        <v>2945</v>
      </c>
      <c r="I4" s="4205" t="s">
        <v>2944</v>
      </c>
      <c r="J4" s="4204" t="s">
        <v>2944</v>
      </c>
      <c r="K4" s="4203"/>
      <c r="L4" s="4203"/>
    </row>
    <row r="5" spans="1:13" ht="12.65" customHeight="1">
      <c r="A5" s="4206" t="s">
        <v>454</v>
      </c>
      <c r="B5" s="4200"/>
      <c r="C5" s="4205" t="s">
        <v>378</v>
      </c>
      <c r="D5" s="4204" t="s">
        <v>2946</v>
      </c>
      <c r="E5" s="4205" t="s">
        <v>2943</v>
      </c>
      <c r="F5" s="4204" t="s">
        <v>2947</v>
      </c>
      <c r="G5" s="4205" t="s">
        <v>2948</v>
      </c>
      <c r="H5" s="4204" t="s">
        <v>2949</v>
      </c>
      <c r="I5" s="4205" t="s">
        <v>2950</v>
      </c>
      <c r="J5" s="4204" t="s">
        <v>2951</v>
      </c>
      <c r="K5" s="4203"/>
      <c r="L5" s="4207" t="s">
        <v>454</v>
      </c>
    </row>
    <row r="6" spans="1:13" ht="12.65" customHeight="1">
      <c r="A6" s="4206" t="s">
        <v>750</v>
      </c>
      <c r="B6" s="4200"/>
      <c r="C6" s="4201"/>
      <c r="D6" s="4204" t="s">
        <v>2952</v>
      </c>
      <c r="E6" s="4205" t="s">
        <v>2953</v>
      </c>
      <c r="F6" s="4204" t="s">
        <v>2954</v>
      </c>
      <c r="G6" s="4205" t="s">
        <v>2954</v>
      </c>
      <c r="H6" s="4204" t="s">
        <v>2955</v>
      </c>
      <c r="I6" s="4205" t="s">
        <v>2956</v>
      </c>
      <c r="J6" s="4204" t="s">
        <v>2956</v>
      </c>
      <c r="K6" s="4207" t="s">
        <v>650</v>
      </c>
      <c r="L6" s="4207" t="s">
        <v>750</v>
      </c>
    </row>
    <row r="7" spans="1:13" ht="12.65" customHeight="1">
      <c r="A7" s="4199"/>
      <c r="B7" s="4200"/>
      <c r="C7" s="4201"/>
      <c r="D7" s="4200"/>
      <c r="E7" s="4201"/>
      <c r="F7" s="4204" t="s">
        <v>2957</v>
      </c>
      <c r="G7" s="4205" t="s">
        <v>2958</v>
      </c>
      <c r="H7" s="4204" t="s">
        <v>2959</v>
      </c>
      <c r="I7" s="4205" t="s">
        <v>2958</v>
      </c>
      <c r="J7" s="4204" t="s">
        <v>2958</v>
      </c>
      <c r="K7" s="4203"/>
      <c r="L7" s="4203"/>
    </row>
    <row r="8" spans="1:13" ht="12.65" customHeight="1">
      <c r="A8" s="4208"/>
      <c r="B8" s="4209"/>
      <c r="C8" s="4196" t="s">
        <v>756</v>
      </c>
      <c r="D8" s="4210" t="s">
        <v>757</v>
      </c>
      <c r="E8" s="4196" t="s">
        <v>640</v>
      </c>
      <c r="F8" s="4210" t="s">
        <v>641</v>
      </c>
      <c r="G8" s="4196" t="s">
        <v>642</v>
      </c>
      <c r="H8" s="4210" t="s">
        <v>643</v>
      </c>
      <c r="I8" s="4196" t="s">
        <v>644</v>
      </c>
      <c r="J8" s="4210" t="s">
        <v>645</v>
      </c>
      <c r="K8" s="4198" t="s">
        <v>646</v>
      </c>
      <c r="L8" s="4211"/>
    </row>
    <row r="9" spans="1:13" ht="11.25" customHeight="1">
      <c r="A9" s="4212">
        <v>1</v>
      </c>
      <c r="B9" s="4209"/>
      <c r="C9" s="4196"/>
      <c r="D9" s="4213"/>
      <c r="E9" s="4214"/>
      <c r="F9" s="4214"/>
      <c r="G9" s="4190"/>
      <c r="H9" s="4214"/>
      <c r="I9" s="4190"/>
      <c r="J9" s="4214"/>
      <c r="K9" s="4215"/>
      <c r="L9" s="4216">
        <v>1</v>
      </c>
    </row>
    <row r="10" spans="1:13" ht="11.25" customHeight="1">
      <c r="A10" s="4212">
        <v>2</v>
      </c>
      <c r="B10" s="4209"/>
      <c r="C10" s="4196">
        <v>1</v>
      </c>
      <c r="D10" s="4217">
        <v>1</v>
      </c>
      <c r="E10" s="4218">
        <v>0</v>
      </c>
      <c r="F10" s="4219">
        <v>0</v>
      </c>
      <c r="G10" s="4219">
        <v>0</v>
      </c>
      <c r="H10" s="4219">
        <v>0</v>
      </c>
      <c r="I10" s="4219">
        <v>0</v>
      </c>
      <c r="J10" s="4219">
        <v>0</v>
      </c>
      <c r="K10" s="4219">
        <f>SUM(E10:J10)</f>
        <v>0</v>
      </c>
      <c r="L10" s="4216">
        <v>2</v>
      </c>
      <c r="M10" s="4220"/>
    </row>
    <row r="11" spans="1:13" ht="11.25" customHeight="1">
      <c r="A11" s="4212">
        <v>3</v>
      </c>
      <c r="B11" s="4209"/>
      <c r="C11" s="4196"/>
      <c r="D11" s="4221"/>
      <c r="E11" s="4219"/>
      <c r="F11" s="4219"/>
      <c r="G11" s="4219"/>
      <c r="H11" s="4219"/>
      <c r="I11" s="4219"/>
      <c r="J11" s="4219"/>
      <c r="K11" s="4219"/>
      <c r="L11" s="4216">
        <v>3</v>
      </c>
    </row>
    <row r="12" spans="1:13" ht="11.25" customHeight="1">
      <c r="A12" s="4212">
        <v>4</v>
      </c>
      <c r="B12" s="4209"/>
      <c r="C12" s="4196" t="s">
        <v>2960</v>
      </c>
      <c r="D12" s="4222">
        <v>0.5</v>
      </c>
      <c r="E12" s="4219">
        <v>0</v>
      </c>
      <c r="F12" s="4219">
        <v>0</v>
      </c>
      <c r="G12" s="4219">
        <v>0</v>
      </c>
      <c r="H12" s="4219">
        <v>0</v>
      </c>
      <c r="I12" s="4219">
        <v>0</v>
      </c>
      <c r="J12" s="4219">
        <v>0</v>
      </c>
      <c r="K12" s="4219">
        <f>SUM(E12:J12)</f>
        <v>0</v>
      </c>
      <c r="L12" s="4216">
        <v>4</v>
      </c>
    </row>
    <row r="13" spans="1:13" ht="11.25" customHeight="1">
      <c r="A13" s="4212">
        <v>5</v>
      </c>
      <c r="B13" s="4209"/>
      <c r="C13" s="4196"/>
      <c r="D13" s="4221"/>
      <c r="E13" s="4219"/>
      <c r="F13" s="4219"/>
      <c r="G13" s="4219"/>
      <c r="H13" s="4219"/>
      <c r="I13" s="4219"/>
      <c r="J13" s="4219"/>
      <c r="K13" s="4219"/>
      <c r="L13" s="4216">
        <v>5</v>
      </c>
    </row>
    <row r="14" spans="1:13" ht="11.25" customHeight="1">
      <c r="A14" s="4212">
        <v>6</v>
      </c>
      <c r="B14" s="4209"/>
      <c r="C14" s="4196" t="s">
        <v>2961</v>
      </c>
      <c r="D14" s="4223" t="s">
        <v>2962</v>
      </c>
      <c r="E14" s="4219">
        <v>0</v>
      </c>
      <c r="F14" s="4219">
        <v>0</v>
      </c>
      <c r="G14" s="4219">
        <v>0</v>
      </c>
      <c r="H14" s="4219">
        <v>0</v>
      </c>
      <c r="I14" s="4219">
        <v>0</v>
      </c>
      <c r="J14" s="4219">
        <v>0</v>
      </c>
      <c r="K14" s="4219">
        <f>SUM(E14:J14)</f>
        <v>0</v>
      </c>
      <c r="L14" s="4216">
        <v>6</v>
      </c>
    </row>
    <row r="15" spans="1:13" ht="11.25" customHeight="1">
      <c r="A15" s="4212">
        <v>7</v>
      </c>
      <c r="B15" s="4209"/>
      <c r="C15" s="4196"/>
      <c r="D15" s="4223"/>
      <c r="E15" s="4219"/>
      <c r="F15" s="4219"/>
      <c r="G15" s="4219"/>
      <c r="H15" s="4219"/>
      <c r="I15" s="4219"/>
      <c r="J15" s="4219"/>
      <c r="K15" s="4219"/>
      <c r="L15" s="4216">
        <v>7</v>
      </c>
    </row>
    <row r="16" spans="1:13" ht="11.25" customHeight="1">
      <c r="A16" s="4212">
        <v>8</v>
      </c>
      <c r="B16" s="4209"/>
      <c r="C16" s="4196">
        <v>5</v>
      </c>
      <c r="D16" s="4223" t="s">
        <v>2963</v>
      </c>
      <c r="E16" s="4219">
        <v>0</v>
      </c>
      <c r="F16" s="4219">
        <v>0</v>
      </c>
      <c r="G16" s="4219">
        <v>0</v>
      </c>
      <c r="H16" s="4219">
        <v>0</v>
      </c>
      <c r="I16" s="4219">
        <v>0</v>
      </c>
      <c r="J16" s="4219">
        <v>0</v>
      </c>
      <c r="K16" s="4219">
        <f>SUM(E16:J16)</f>
        <v>0</v>
      </c>
      <c r="L16" s="4216">
        <v>8</v>
      </c>
    </row>
    <row r="17" spans="1:12" ht="11.25" customHeight="1">
      <c r="A17" s="4212">
        <v>9</v>
      </c>
      <c r="B17" s="4209"/>
      <c r="C17" s="4196"/>
      <c r="D17" s="4223"/>
      <c r="E17" s="4224"/>
      <c r="F17" s="4224"/>
      <c r="G17" s="4224"/>
      <c r="H17" s="4224"/>
      <c r="I17" s="4224"/>
      <c r="J17" s="4224"/>
      <c r="K17" s="4224"/>
      <c r="L17" s="4216">
        <v>9</v>
      </c>
    </row>
    <row r="18" spans="1:12" ht="11.25" customHeight="1">
      <c r="A18" s="4212">
        <v>10</v>
      </c>
      <c r="B18" s="4209"/>
      <c r="C18" s="4196"/>
      <c r="D18" s="4223"/>
      <c r="E18" s="4224"/>
      <c r="F18" s="4224"/>
      <c r="G18" s="4224"/>
      <c r="H18" s="4224"/>
      <c r="I18" s="4224"/>
      <c r="J18" s="4224"/>
      <c r="K18" s="4224"/>
      <c r="L18" s="4216">
        <v>10</v>
      </c>
    </row>
    <row r="19" spans="1:12" ht="11.25" customHeight="1">
      <c r="A19" s="4212">
        <v>11</v>
      </c>
      <c r="B19" s="4209"/>
      <c r="C19" s="4196"/>
      <c r="D19" s="4223"/>
      <c r="E19" s="4224"/>
      <c r="F19" s="4224"/>
      <c r="G19" s="4224"/>
      <c r="H19" s="4224"/>
      <c r="I19" s="4224"/>
      <c r="J19" s="4224"/>
      <c r="K19" s="4224"/>
      <c r="L19" s="4216">
        <v>11</v>
      </c>
    </row>
    <row r="20" spans="1:12" ht="11.25" customHeight="1">
      <c r="A20" s="4212">
        <v>12</v>
      </c>
      <c r="B20" s="4209"/>
      <c r="C20" s="4196"/>
      <c r="D20" s="4223"/>
      <c r="E20" s="4224"/>
      <c r="F20" s="4224"/>
      <c r="G20" s="4224"/>
      <c r="H20" s="4224"/>
      <c r="I20" s="4224"/>
      <c r="J20" s="4224"/>
      <c r="K20" s="4224"/>
      <c r="L20" s="4216">
        <v>12</v>
      </c>
    </row>
    <row r="21" spans="1:12" ht="11.25" customHeight="1">
      <c r="A21" s="4212">
        <v>13</v>
      </c>
      <c r="B21" s="4209"/>
      <c r="C21" s="4196"/>
      <c r="D21" s="4223"/>
      <c r="E21" s="4224"/>
      <c r="F21" s="4224"/>
      <c r="G21" s="4224"/>
      <c r="H21" s="4224"/>
      <c r="I21" s="4224"/>
      <c r="J21" s="4224"/>
      <c r="K21" s="4224"/>
      <c r="L21" s="4216">
        <v>13</v>
      </c>
    </row>
    <row r="22" spans="1:12" ht="11.25" customHeight="1">
      <c r="A22" s="4212">
        <v>14</v>
      </c>
      <c r="B22" s="4209"/>
      <c r="C22" s="4196"/>
      <c r="D22" s="4213"/>
      <c r="E22" s="4224"/>
      <c r="F22" s="4224"/>
      <c r="G22" s="4224"/>
      <c r="H22" s="4224"/>
      <c r="I22" s="4224"/>
      <c r="J22" s="4224"/>
      <c r="K22" s="4224"/>
      <c r="L22" s="4216">
        <v>14</v>
      </c>
    </row>
    <row r="23" spans="1:12" ht="11.25" customHeight="1">
      <c r="A23" s="4212">
        <v>15</v>
      </c>
      <c r="B23" s="4209"/>
      <c r="C23" s="4196"/>
      <c r="D23" s="4213"/>
      <c r="E23" s="4224"/>
      <c r="F23" s="4224"/>
      <c r="G23" s="4224"/>
      <c r="H23" s="4224"/>
      <c r="I23" s="4224"/>
      <c r="J23" s="4224"/>
      <c r="K23" s="4224"/>
      <c r="L23" s="4216">
        <v>15</v>
      </c>
    </row>
    <row r="24" spans="1:12" ht="11.25" customHeight="1">
      <c r="A24" s="4212">
        <v>16</v>
      </c>
      <c r="B24" s="4209"/>
      <c r="C24" s="4196"/>
      <c r="D24" s="4213"/>
      <c r="E24" s="4224"/>
      <c r="F24" s="4224"/>
      <c r="G24" s="4224"/>
      <c r="H24" s="4224"/>
      <c r="I24" s="4224"/>
      <c r="J24" s="4224"/>
      <c r="K24" s="4224"/>
      <c r="L24" s="4216">
        <v>16</v>
      </c>
    </row>
    <row r="25" spans="1:12" ht="11.25" customHeight="1">
      <c r="A25" s="4212">
        <v>17</v>
      </c>
      <c r="B25" s="4209"/>
      <c r="C25" s="4196"/>
      <c r="D25" s="4213"/>
      <c r="E25" s="4224"/>
      <c r="F25" s="4224"/>
      <c r="G25" s="4224"/>
      <c r="H25" s="4224"/>
      <c r="I25" s="4224"/>
      <c r="J25" s="4224"/>
      <c r="K25" s="4224"/>
      <c r="L25" s="4216">
        <v>17</v>
      </c>
    </row>
    <row r="26" spans="1:12" ht="11.25" customHeight="1">
      <c r="A26" s="4212">
        <v>18</v>
      </c>
      <c r="B26" s="4209"/>
      <c r="C26" s="4196"/>
      <c r="D26" s="4213"/>
      <c r="E26" s="4224"/>
      <c r="F26" s="4224"/>
      <c r="G26" s="4224"/>
      <c r="H26" s="4224"/>
      <c r="I26" s="4224"/>
      <c r="J26" s="4224"/>
      <c r="K26" s="4224"/>
      <c r="L26" s="4216">
        <v>18</v>
      </c>
    </row>
    <row r="27" spans="1:12" ht="11.25" customHeight="1">
      <c r="A27" s="4212">
        <v>19</v>
      </c>
      <c r="B27" s="4209"/>
      <c r="C27" s="4196"/>
      <c r="D27" s="4213"/>
      <c r="E27" s="4224"/>
      <c r="F27" s="4224"/>
      <c r="G27" s="4224"/>
      <c r="H27" s="4224"/>
      <c r="I27" s="4224"/>
      <c r="J27" s="4224"/>
      <c r="K27" s="4224"/>
      <c r="L27" s="4216">
        <v>19</v>
      </c>
    </row>
    <row r="28" spans="1:12" ht="11.25" customHeight="1">
      <c r="A28" s="4212">
        <v>20</v>
      </c>
      <c r="B28" s="4209"/>
      <c r="C28" s="4196"/>
      <c r="D28" s="4213"/>
      <c r="E28" s="4224"/>
      <c r="F28" s="4224"/>
      <c r="G28" s="4224"/>
      <c r="H28" s="4224"/>
      <c r="I28" s="4224"/>
      <c r="J28" s="4224"/>
      <c r="K28" s="4224"/>
      <c r="L28" s="4216">
        <v>20</v>
      </c>
    </row>
    <row r="29" spans="1:12" ht="11.25" customHeight="1">
      <c r="A29" s="4212">
        <v>21</v>
      </c>
      <c r="B29" s="4209"/>
      <c r="C29" s="4196"/>
      <c r="D29" s="4213"/>
      <c r="E29" s="4224"/>
      <c r="F29" s="4224"/>
      <c r="G29" s="4224"/>
      <c r="H29" s="4224"/>
      <c r="I29" s="4224"/>
      <c r="J29" s="4224"/>
      <c r="K29" s="4224"/>
      <c r="L29" s="4216">
        <v>21</v>
      </c>
    </row>
    <row r="30" spans="1:12" ht="11.25" customHeight="1">
      <c r="A30" s="4212">
        <v>22</v>
      </c>
      <c r="B30" s="4209"/>
      <c r="C30" s="4196"/>
      <c r="D30" s="4213"/>
      <c r="E30" s="4224"/>
      <c r="F30" s="4224"/>
      <c r="G30" s="4224"/>
      <c r="H30" s="4224"/>
      <c r="I30" s="4224"/>
      <c r="J30" s="4224"/>
      <c r="K30" s="4224"/>
      <c r="L30" s="4216">
        <v>22</v>
      </c>
    </row>
    <row r="31" spans="1:12" ht="11.25" customHeight="1">
      <c r="A31" s="4212">
        <v>23</v>
      </c>
      <c r="B31" s="4209"/>
      <c r="C31" s="4196"/>
      <c r="D31" s="4213"/>
      <c r="E31" s="4224"/>
      <c r="F31" s="4224"/>
      <c r="G31" s="4224"/>
      <c r="H31" s="4224"/>
      <c r="I31" s="4224"/>
      <c r="J31" s="4224"/>
      <c r="K31" s="4224"/>
      <c r="L31" s="4216">
        <v>23</v>
      </c>
    </row>
    <row r="32" spans="1:12" ht="11.25" customHeight="1">
      <c r="A32" s="4212">
        <v>24</v>
      </c>
      <c r="B32" s="4209"/>
      <c r="C32" s="4196"/>
      <c r="D32" s="4213"/>
      <c r="E32" s="4224"/>
      <c r="F32" s="4224"/>
      <c r="G32" s="4224"/>
      <c r="H32" s="4224"/>
      <c r="I32" s="4224"/>
      <c r="J32" s="4224"/>
      <c r="K32" s="4224"/>
      <c r="L32" s="4216">
        <v>24</v>
      </c>
    </row>
    <row r="33" spans="1:12" ht="11.25" customHeight="1">
      <c r="A33" s="4212">
        <v>25</v>
      </c>
      <c r="B33" s="4209"/>
      <c r="C33" s="4196"/>
      <c r="D33" s="4213"/>
      <c r="E33" s="4224"/>
      <c r="F33" s="4224"/>
      <c r="G33" s="4224"/>
      <c r="H33" s="4224"/>
      <c r="I33" s="4224"/>
      <c r="J33" s="4224"/>
      <c r="K33" s="4224"/>
      <c r="L33" s="4216">
        <v>25</v>
      </c>
    </row>
    <row r="34" spans="1:12" ht="11.25" customHeight="1">
      <c r="A34" s="4212">
        <v>26</v>
      </c>
      <c r="B34" s="4209"/>
      <c r="C34" s="4196"/>
      <c r="D34" s="4213"/>
      <c r="E34" s="4224"/>
      <c r="F34" s="4224"/>
      <c r="G34" s="4224"/>
      <c r="H34" s="4224"/>
      <c r="I34" s="4224"/>
      <c r="J34" s="4224"/>
      <c r="K34" s="4224"/>
      <c r="L34" s="4216">
        <v>26</v>
      </c>
    </row>
    <row r="35" spans="1:12" ht="11.25" customHeight="1">
      <c r="A35" s="4212">
        <v>27</v>
      </c>
      <c r="B35" s="4209"/>
      <c r="C35" s="4196"/>
      <c r="D35" s="4213"/>
      <c r="E35" s="4224"/>
      <c r="F35" s="4224"/>
      <c r="G35" s="4224"/>
      <c r="H35" s="4224"/>
      <c r="I35" s="4224"/>
      <c r="J35" s="4224"/>
      <c r="K35" s="4224"/>
      <c r="L35" s="4216">
        <v>27</v>
      </c>
    </row>
    <row r="36" spans="1:12" ht="11.25" customHeight="1">
      <c r="A36" s="4212">
        <v>28</v>
      </c>
      <c r="B36" s="4209"/>
      <c r="C36" s="4196"/>
      <c r="D36" s="4213"/>
      <c r="E36" s="4224"/>
      <c r="F36" s="4224"/>
      <c r="G36" s="4224"/>
      <c r="H36" s="4224"/>
      <c r="I36" s="4224"/>
      <c r="J36" s="4224"/>
      <c r="K36" s="4224"/>
      <c r="L36" s="4216">
        <v>28</v>
      </c>
    </row>
    <row r="37" spans="1:12" ht="11.25" customHeight="1">
      <c r="A37" s="4212">
        <v>29</v>
      </c>
      <c r="B37" s="4209"/>
      <c r="C37" s="4196"/>
      <c r="D37" s="4213"/>
      <c r="E37" s="4224"/>
      <c r="F37" s="4224"/>
      <c r="G37" s="4224"/>
      <c r="H37" s="4224"/>
      <c r="I37" s="4224"/>
      <c r="J37" s="4224"/>
      <c r="K37" s="4224"/>
      <c r="L37" s="4216">
        <v>29</v>
      </c>
    </row>
    <row r="38" spans="1:12" ht="11.25" customHeight="1">
      <c r="A38" s="4212">
        <v>30</v>
      </c>
      <c r="B38" s="4209"/>
      <c r="C38" s="4196"/>
      <c r="D38" s="4213"/>
      <c r="E38" s="4224"/>
      <c r="F38" s="4224"/>
      <c r="G38" s="4224"/>
      <c r="H38" s="4224"/>
      <c r="I38" s="4224"/>
      <c r="J38" s="4224"/>
      <c r="K38" s="4224"/>
      <c r="L38" s="4216">
        <v>30</v>
      </c>
    </row>
    <row r="39" spans="1:12" ht="11.25" customHeight="1">
      <c r="A39" s="4212">
        <v>31</v>
      </c>
      <c r="B39" s="4209"/>
      <c r="C39" s="4196"/>
      <c r="D39" s="4213"/>
      <c r="E39" s="4224"/>
      <c r="F39" s="4224"/>
      <c r="G39" s="4224"/>
      <c r="H39" s="4224"/>
      <c r="I39" s="4224"/>
      <c r="J39" s="4224"/>
      <c r="K39" s="4224"/>
      <c r="L39" s="4216">
        <v>31</v>
      </c>
    </row>
    <row r="40" spans="1:12" ht="11.25" customHeight="1">
      <c r="A40" s="4212">
        <v>32</v>
      </c>
      <c r="B40" s="4209"/>
      <c r="C40" s="4196"/>
      <c r="D40" s="4213"/>
      <c r="E40" s="4224"/>
      <c r="F40" s="4224"/>
      <c r="G40" s="4224"/>
      <c r="H40" s="4224"/>
      <c r="I40" s="4224"/>
      <c r="J40" s="4224"/>
      <c r="K40" s="4224"/>
      <c r="L40" s="4216">
        <v>32</v>
      </c>
    </row>
    <row r="41" spans="1:12" ht="11.25" customHeight="1">
      <c r="A41" s="4212">
        <v>33</v>
      </c>
      <c r="B41" s="4209"/>
      <c r="C41" s="4196"/>
      <c r="D41" s="4213"/>
      <c r="E41" s="4224"/>
      <c r="F41" s="4224"/>
      <c r="G41" s="4224"/>
      <c r="H41" s="4224"/>
      <c r="I41" s="4224"/>
      <c r="J41" s="4224"/>
      <c r="K41" s="4224"/>
      <c r="L41" s="4216">
        <v>33</v>
      </c>
    </row>
    <row r="42" spans="1:12" ht="11.25" customHeight="1">
      <c r="A42" s="4212">
        <v>34</v>
      </c>
      <c r="B42" s="4209"/>
      <c r="C42" s="4196"/>
      <c r="D42" s="4213"/>
      <c r="E42" s="4224"/>
      <c r="F42" s="4224"/>
      <c r="G42" s="4224"/>
      <c r="H42" s="4224"/>
      <c r="I42" s="4224"/>
      <c r="J42" s="4224"/>
      <c r="K42" s="4224"/>
      <c r="L42" s="4216">
        <v>34</v>
      </c>
    </row>
    <row r="43" spans="1:12" ht="11.25" customHeight="1">
      <c r="A43" s="4212">
        <v>35</v>
      </c>
      <c r="B43" s="4209"/>
      <c r="C43" s="4196"/>
      <c r="D43" s="4213"/>
      <c r="E43" s="4224"/>
      <c r="F43" s="4224"/>
      <c r="G43" s="4224"/>
      <c r="H43" s="4224"/>
      <c r="I43" s="4224"/>
      <c r="J43" s="4224"/>
      <c r="K43" s="4224"/>
      <c r="L43" s="4216">
        <v>35</v>
      </c>
    </row>
    <row r="44" spans="1:12" ht="11.25" customHeight="1">
      <c r="A44" s="4212">
        <v>36</v>
      </c>
      <c r="B44" s="4209"/>
      <c r="C44" s="4196"/>
      <c r="D44" s="4213"/>
      <c r="E44" s="4224"/>
      <c r="F44" s="4224"/>
      <c r="G44" s="4224"/>
      <c r="H44" s="4224"/>
      <c r="I44" s="4224"/>
      <c r="J44" s="4224"/>
      <c r="K44" s="4224"/>
      <c r="L44" s="4216">
        <v>36</v>
      </c>
    </row>
    <row r="45" spans="1:12" ht="11.25" customHeight="1">
      <c r="A45" s="4212">
        <v>37</v>
      </c>
      <c r="B45" s="4209"/>
      <c r="C45" s="4196"/>
      <c r="D45" s="4213"/>
      <c r="E45" s="4224"/>
      <c r="F45" s="4224"/>
      <c r="G45" s="4224"/>
      <c r="H45" s="4224"/>
      <c r="I45" s="4224"/>
      <c r="J45" s="4224"/>
      <c r="K45" s="4224"/>
      <c r="L45" s="4216">
        <v>37</v>
      </c>
    </row>
    <row r="46" spans="1:12" ht="11.25" customHeight="1">
      <c r="A46" s="4212">
        <v>38</v>
      </c>
      <c r="B46" s="4209"/>
      <c r="C46" s="4196"/>
      <c r="D46" s="4213"/>
      <c r="E46" s="4224"/>
      <c r="F46" s="4224"/>
      <c r="G46" s="4224"/>
      <c r="H46" s="4224"/>
      <c r="I46" s="4224"/>
      <c r="J46" s="4224"/>
      <c r="K46" s="4224"/>
      <c r="L46" s="4216">
        <v>38</v>
      </c>
    </row>
    <row r="47" spans="1:12" ht="11.25" customHeight="1">
      <c r="A47" s="4212">
        <v>39</v>
      </c>
      <c r="B47" s="4209"/>
      <c r="C47" s="4196"/>
      <c r="D47" s="4213"/>
      <c r="E47" s="4224"/>
      <c r="F47" s="4224"/>
      <c r="G47" s="4224"/>
      <c r="H47" s="4224"/>
      <c r="I47" s="4224"/>
      <c r="J47" s="4224"/>
      <c r="K47" s="4224"/>
      <c r="L47" s="4216">
        <v>39</v>
      </c>
    </row>
    <row r="48" spans="1:12" ht="11.25" customHeight="1">
      <c r="A48" s="4212">
        <v>41</v>
      </c>
      <c r="B48" s="4209"/>
      <c r="C48" s="4196"/>
      <c r="D48" s="4213"/>
      <c r="E48" s="4224"/>
      <c r="F48" s="4224"/>
      <c r="G48" s="4224"/>
      <c r="H48" s="4224"/>
      <c r="I48" s="4224"/>
      <c r="J48" s="4224"/>
      <c r="K48" s="4224"/>
      <c r="L48" s="4216">
        <v>41</v>
      </c>
    </row>
    <row r="49" spans="1:12" ht="11.25" customHeight="1">
      <c r="A49" s="4212">
        <v>42</v>
      </c>
      <c r="B49" s="4209"/>
      <c r="C49" s="4196"/>
      <c r="D49" s="4213"/>
      <c r="E49" s="4224"/>
      <c r="F49" s="4224"/>
      <c r="G49" s="4224"/>
      <c r="H49" s="4224"/>
      <c r="I49" s="4224"/>
      <c r="J49" s="4224"/>
      <c r="K49" s="4224"/>
      <c r="L49" s="4216">
        <v>42</v>
      </c>
    </row>
    <row r="50" spans="1:12" ht="11.25" customHeight="1">
      <c r="A50" s="4212">
        <v>43</v>
      </c>
      <c r="B50" s="4209"/>
      <c r="C50" s="4196"/>
      <c r="D50" s="4213"/>
      <c r="E50" s="4224"/>
      <c r="F50" s="4224"/>
      <c r="G50" s="4224"/>
      <c r="H50" s="4224"/>
      <c r="I50" s="4224"/>
      <c r="J50" s="4224"/>
      <c r="K50" s="4224"/>
      <c r="L50" s="4216">
        <v>43</v>
      </c>
    </row>
    <row r="51" spans="1:12" ht="11.25" customHeight="1">
      <c r="A51" s="4212">
        <v>44</v>
      </c>
      <c r="B51" s="4209"/>
      <c r="C51" s="4196"/>
      <c r="D51" s="4213"/>
      <c r="E51" s="4224"/>
      <c r="F51" s="4224"/>
      <c r="G51" s="4224"/>
      <c r="H51" s="4224"/>
      <c r="I51" s="4224"/>
      <c r="J51" s="4224"/>
      <c r="K51" s="4224"/>
      <c r="L51" s="4216">
        <v>44</v>
      </c>
    </row>
    <row r="52" spans="1:12" ht="11.25" customHeight="1">
      <c r="A52" s="4212">
        <v>45</v>
      </c>
      <c r="B52" s="4209"/>
      <c r="C52" s="4196"/>
      <c r="D52" s="4213"/>
      <c r="E52" s="4224"/>
      <c r="F52" s="4224"/>
      <c r="G52" s="4224"/>
      <c r="H52" s="4224"/>
      <c r="I52" s="4224"/>
      <c r="J52" s="4224"/>
      <c r="K52" s="4224"/>
      <c r="L52" s="4216">
        <v>45</v>
      </c>
    </row>
    <row r="53" spans="1:12" ht="11.25" customHeight="1">
      <c r="A53" s="4212">
        <v>46</v>
      </c>
      <c r="B53" s="4209"/>
      <c r="C53" s="4196"/>
      <c r="D53" s="4213"/>
      <c r="E53" s="4224"/>
      <c r="F53" s="4224"/>
      <c r="G53" s="4224"/>
      <c r="H53" s="4224"/>
      <c r="I53" s="4224"/>
      <c r="J53" s="4224"/>
      <c r="K53" s="4224"/>
      <c r="L53" s="4216">
        <v>46</v>
      </c>
    </row>
    <row r="54" spans="1:12" ht="11.25" customHeight="1">
      <c r="A54" s="4212">
        <v>47</v>
      </c>
      <c r="B54" s="4209"/>
      <c r="C54" s="4196"/>
      <c r="D54" s="4213"/>
      <c r="E54" s="4224"/>
      <c r="F54" s="4224"/>
      <c r="G54" s="4224"/>
      <c r="H54" s="4224"/>
      <c r="I54" s="4224"/>
      <c r="J54" s="4224"/>
      <c r="K54" s="4224"/>
      <c r="L54" s="4216">
        <v>47</v>
      </c>
    </row>
    <row r="55" spans="1:12" ht="11.25" customHeight="1">
      <c r="A55" s="4212">
        <v>48</v>
      </c>
      <c r="B55" s="4209"/>
      <c r="C55" s="4196"/>
      <c r="D55" s="4213"/>
      <c r="E55" s="4224"/>
      <c r="F55" s="4224"/>
      <c r="G55" s="4224"/>
      <c r="H55" s="4224"/>
      <c r="I55" s="4224"/>
      <c r="J55" s="4224"/>
      <c r="K55" s="4224"/>
      <c r="L55" s="4216">
        <v>48</v>
      </c>
    </row>
    <row r="56" spans="1:12" ht="11.25" customHeight="1">
      <c r="A56" s="4212">
        <v>49</v>
      </c>
      <c r="B56" s="4209"/>
      <c r="C56" s="4196"/>
      <c r="D56" s="4213"/>
      <c r="E56" s="4224"/>
      <c r="F56" s="4224"/>
      <c r="G56" s="4224"/>
      <c r="H56" s="4224"/>
      <c r="I56" s="4224"/>
      <c r="J56" s="4224"/>
      <c r="K56" s="4224"/>
      <c r="L56" s="4216">
        <v>49</v>
      </c>
    </row>
    <row r="57" spans="1:12" ht="11.25" customHeight="1">
      <c r="A57" s="4212">
        <v>50</v>
      </c>
      <c r="B57" s="4209"/>
      <c r="C57" s="4196"/>
      <c r="D57" s="4213"/>
      <c r="E57" s="4224"/>
      <c r="F57" s="4224"/>
      <c r="G57" s="4224"/>
      <c r="H57" s="4224"/>
      <c r="I57" s="4224"/>
      <c r="J57" s="4224"/>
      <c r="K57" s="4224"/>
      <c r="L57" s="4216">
        <v>50</v>
      </c>
    </row>
    <row r="58" spans="1:12" ht="11.25" customHeight="1">
      <c r="A58" s="4212">
        <v>51</v>
      </c>
      <c r="B58" s="4209"/>
      <c r="C58" s="4196"/>
      <c r="D58" s="4213"/>
      <c r="E58" s="4224"/>
      <c r="F58" s="4224"/>
      <c r="G58" s="4224"/>
      <c r="H58" s="4224"/>
      <c r="I58" s="4224"/>
      <c r="J58" s="4224"/>
      <c r="K58" s="4224"/>
      <c r="L58" s="4216">
        <v>51</v>
      </c>
    </row>
    <row r="59" spans="1:12" ht="11.25" customHeight="1">
      <c r="A59" s="4212">
        <v>52</v>
      </c>
      <c r="B59" s="4209"/>
      <c r="C59" s="4196"/>
      <c r="D59" s="4213"/>
      <c r="E59" s="4224"/>
      <c r="F59" s="4224"/>
      <c r="G59" s="4224"/>
      <c r="H59" s="4224"/>
      <c r="I59" s="4224"/>
      <c r="J59" s="4224"/>
      <c r="K59" s="4224"/>
      <c r="L59" s="4216">
        <v>52</v>
      </c>
    </row>
    <row r="60" spans="1:12" ht="11.25" customHeight="1">
      <c r="A60" s="4212">
        <v>53</v>
      </c>
      <c r="B60" s="4209"/>
      <c r="C60" s="4196"/>
      <c r="D60" s="4213"/>
      <c r="E60" s="4224"/>
      <c r="F60" s="4224"/>
      <c r="G60" s="4224"/>
      <c r="H60" s="4224"/>
      <c r="I60" s="4224"/>
      <c r="J60" s="4224"/>
      <c r="K60" s="4224"/>
      <c r="L60" s="4216">
        <v>53</v>
      </c>
    </row>
    <row r="61" spans="1:12" ht="11.25" customHeight="1">
      <c r="A61" s="4212">
        <v>54</v>
      </c>
      <c r="B61" s="4209"/>
      <c r="C61" s="4196"/>
      <c r="D61" s="4213"/>
      <c r="E61" s="4224"/>
      <c r="F61" s="4224"/>
      <c r="G61" s="4224"/>
      <c r="H61" s="4224"/>
      <c r="I61" s="4224"/>
      <c r="J61" s="4224"/>
      <c r="K61" s="4224"/>
      <c r="L61" s="4216">
        <v>54</v>
      </c>
    </row>
    <row r="62" spans="1:12" ht="11.25" customHeight="1">
      <c r="A62" s="4212">
        <v>55</v>
      </c>
      <c r="B62" s="4209"/>
      <c r="C62" s="4196"/>
      <c r="D62" s="4213"/>
      <c r="E62" s="4224"/>
      <c r="F62" s="4224"/>
      <c r="G62" s="4224"/>
      <c r="H62" s="4224"/>
      <c r="I62" s="4224"/>
      <c r="J62" s="4224"/>
      <c r="K62" s="4224"/>
      <c r="L62" s="4216">
        <v>55</v>
      </c>
    </row>
    <row r="63" spans="1:12" ht="11.25" customHeight="1">
      <c r="A63" s="4212">
        <v>56</v>
      </c>
      <c r="B63" s="4209"/>
      <c r="C63" s="4196"/>
      <c r="D63" s="4213"/>
      <c r="E63" s="4224"/>
      <c r="F63" s="4224"/>
      <c r="G63" s="4224"/>
      <c r="H63" s="4224"/>
      <c r="I63" s="4224"/>
      <c r="J63" s="4224"/>
      <c r="K63" s="4224"/>
      <c r="L63" s="4216">
        <v>56</v>
      </c>
    </row>
    <row r="64" spans="1:12" ht="13.5" customHeight="1">
      <c r="A64" s="4212">
        <v>57</v>
      </c>
      <c r="B64" s="4209"/>
      <c r="C64" s="4196"/>
      <c r="D64" s="4213" t="s">
        <v>650</v>
      </c>
      <c r="E64" s="4225">
        <f>SUM(E9:E63)</f>
        <v>0</v>
      </c>
      <c r="F64" s="4225">
        <f>SUM(F9:F63)</f>
        <v>0</v>
      </c>
      <c r="G64" s="4225">
        <f>SUM(G9:G63)</f>
        <v>0</v>
      </c>
      <c r="H64" s="4225">
        <f>SUM(H9:H63)</f>
        <v>0</v>
      </c>
      <c r="I64" s="4225">
        <f>SUM(I9:I63)</f>
        <v>0</v>
      </c>
      <c r="J64" s="4225">
        <f>SUM(J9:J63)</f>
        <v>0</v>
      </c>
      <c r="K64" s="4225">
        <f>SUM(K9:K63)</f>
        <v>0</v>
      </c>
      <c r="L64" s="4216">
        <v>57</v>
      </c>
    </row>
    <row r="65" spans="1:12" ht="11.5" customHeight="1">
      <c r="A65" s="4206">
        <v>58</v>
      </c>
      <c r="B65" s="4226"/>
      <c r="C65" s="4227"/>
      <c r="D65" s="4226" t="s">
        <v>2964</v>
      </c>
      <c r="E65" s="4228"/>
      <c r="F65" s="4229"/>
      <c r="G65" s="4228"/>
      <c r="H65" s="4229"/>
      <c r="I65" s="4228"/>
      <c r="J65" s="4229"/>
      <c r="K65" s="4230"/>
      <c r="L65" s="4231">
        <v>58</v>
      </c>
    </row>
    <row r="66" spans="1:12" ht="11.5" customHeight="1">
      <c r="A66" s="4199"/>
      <c r="B66" s="4226"/>
      <c r="C66" s="4227"/>
      <c r="D66" s="4226" t="s">
        <v>2965</v>
      </c>
      <c r="E66" s="4228"/>
      <c r="F66" s="4229"/>
      <c r="G66" s="4228"/>
      <c r="H66" s="4229"/>
      <c r="I66" s="4228"/>
      <c r="J66" s="4229"/>
      <c r="K66" s="4230"/>
      <c r="L66" s="4203"/>
    </row>
    <row r="67" spans="1:12" ht="11.5" customHeight="1">
      <c r="A67" s="4208"/>
      <c r="B67" s="4232"/>
      <c r="C67" s="4192"/>
      <c r="D67" s="4232" t="s">
        <v>2966</v>
      </c>
      <c r="E67" s="4233" t="s">
        <v>621</v>
      </c>
      <c r="F67" s="4234"/>
      <c r="G67" s="4235"/>
      <c r="H67" s="4234"/>
      <c r="I67" s="4235"/>
      <c r="J67" s="4234"/>
      <c r="K67" s="4224"/>
      <c r="L67" s="4211"/>
    </row>
    <row r="68" spans="1:12" ht="12.65" customHeight="1">
      <c r="A68" s="4236"/>
      <c r="B68" s="4236"/>
      <c r="C68" s="4236"/>
      <c r="D68" s="4236"/>
      <c r="E68" s="4236"/>
      <c r="F68" s="4236"/>
      <c r="G68" s="4236"/>
      <c r="H68" s="4236"/>
      <c r="I68" s="4237"/>
      <c r="J68" s="4237"/>
      <c r="K68" s="4237"/>
      <c r="L68" s="4238" t="s">
        <v>3795</v>
      </c>
    </row>
  </sheetData>
  <printOptions horizontalCentered="1"/>
  <pageMargins left="0.25" right="0.25" top="0.25" bottom="0.1" header="0" footer="0"/>
  <pageSetup scale="95" orientation="portrait" horizontalDpi="1800" verticalDpi="1800" r:id="rId1"/>
  <headerFooter alignWithMargins="0"/>
</worksheet>
</file>

<file path=xl/worksheets/sheet119.xml><?xml version="1.0" encoding="utf-8"?>
<worksheet xmlns="http://schemas.openxmlformats.org/spreadsheetml/2006/main" xmlns:r="http://schemas.openxmlformats.org/officeDocument/2006/relationships">
  <sheetPr>
    <tabColor rgb="FF92D050"/>
    <pageSetUpPr fitToPage="1"/>
  </sheetPr>
  <dimension ref="A1:C69"/>
  <sheetViews>
    <sheetView showGridLines="0" workbookViewId="0"/>
  </sheetViews>
  <sheetFormatPr defaultColWidth="9.81640625" defaultRowHeight="10.5"/>
  <cols>
    <col min="1" max="1" width="12.6328125" style="885" customWidth="1"/>
    <col min="2" max="2" width="66.08984375" style="885" customWidth="1"/>
    <col min="3" max="3" width="19.1796875" style="885" customWidth="1"/>
    <col min="4" max="16384" width="9.81640625" style="885"/>
  </cols>
  <sheetData>
    <row r="1" spans="1:3" s="3130" customFormat="1" ht="13.5" thickBot="1">
      <c r="A1" s="4012" t="s">
        <v>3790</v>
      </c>
      <c r="B1" s="4281"/>
      <c r="C1" s="4013" t="s">
        <v>1956</v>
      </c>
    </row>
    <row r="2" spans="1:3" s="3130" customFormat="1" ht="30" customHeight="1">
      <c r="A2" s="4014" t="s">
        <v>1153</v>
      </c>
      <c r="B2" s="4015"/>
      <c r="C2" s="4016"/>
    </row>
    <row r="3" spans="1:3">
      <c r="A3" s="886"/>
      <c r="B3" s="887"/>
      <c r="C3" s="888"/>
    </row>
    <row r="4" spans="1:3">
      <c r="A4" s="886"/>
      <c r="B4" s="887"/>
      <c r="C4" s="888"/>
    </row>
    <row r="5" spans="1:3">
      <c r="A5" s="886"/>
      <c r="B5" s="887"/>
      <c r="C5" s="888"/>
    </row>
    <row r="6" spans="1:3">
      <c r="A6" s="886"/>
      <c r="B6" s="887"/>
      <c r="C6" s="888"/>
    </row>
    <row r="7" spans="1:3">
      <c r="A7" s="886"/>
      <c r="B7" s="887"/>
      <c r="C7" s="888"/>
    </row>
    <row r="8" spans="1:3">
      <c r="A8" s="886"/>
      <c r="B8" s="887"/>
      <c r="C8" s="888"/>
    </row>
    <row r="9" spans="1:3">
      <c r="A9" s="886"/>
      <c r="B9" s="887"/>
      <c r="C9" s="888"/>
    </row>
    <row r="10" spans="1:3">
      <c r="A10" s="886"/>
      <c r="B10" s="887"/>
      <c r="C10" s="888"/>
    </row>
    <row r="11" spans="1:3">
      <c r="A11" s="886"/>
      <c r="B11" s="887"/>
      <c r="C11" s="888"/>
    </row>
    <row r="12" spans="1:3">
      <c r="A12" s="886"/>
      <c r="B12" s="887"/>
      <c r="C12" s="888"/>
    </row>
    <row r="13" spans="1:3">
      <c r="A13" s="886"/>
      <c r="B13" s="887"/>
      <c r="C13" s="888"/>
    </row>
    <row r="14" spans="1:3">
      <c r="A14" s="886"/>
      <c r="B14" s="887"/>
      <c r="C14" s="888"/>
    </row>
    <row r="15" spans="1:3" ht="13">
      <c r="A15" s="2704" t="s">
        <v>979</v>
      </c>
      <c r="B15" s="2705"/>
      <c r="C15" s="2706"/>
    </row>
    <row r="16" spans="1:3">
      <c r="A16" s="886"/>
      <c r="B16" s="887"/>
      <c r="C16" s="888"/>
    </row>
    <row r="17" spans="1:3">
      <c r="A17" s="886"/>
      <c r="B17" s="887"/>
      <c r="C17" s="888"/>
    </row>
    <row r="18" spans="1:3" ht="12.65" customHeight="1">
      <c r="A18" s="886"/>
      <c r="B18" s="887"/>
      <c r="C18" s="888"/>
    </row>
    <row r="19" spans="1:3">
      <c r="A19" s="886"/>
      <c r="B19" s="887"/>
      <c r="C19" s="888"/>
    </row>
    <row r="20" spans="1:3" ht="13.9" customHeight="1">
      <c r="A20" s="886"/>
      <c r="B20" s="887"/>
      <c r="C20" s="888"/>
    </row>
    <row r="21" spans="1:3">
      <c r="A21" s="886"/>
      <c r="B21" s="887"/>
      <c r="C21" s="888"/>
    </row>
    <row r="22" spans="1:3">
      <c r="A22" s="886"/>
      <c r="B22" s="887"/>
      <c r="C22" s="888"/>
    </row>
    <row r="23" spans="1:3">
      <c r="A23" s="886"/>
      <c r="B23" s="887"/>
      <c r="C23" s="888"/>
    </row>
    <row r="24" spans="1:3">
      <c r="A24" s="886"/>
      <c r="B24" s="887"/>
      <c r="C24" s="888"/>
    </row>
    <row r="25" spans="1:3">
      <c r="A25" s="886"/>
      <c r="B25" s="887"/>
      <c r="C25" s="888"/>
    </row>
    <row r="26" spans="1:3">
      <c r="A26" s="886"/>
      <c r="B26" s="887"/>
      <c r="C26" s="888"/>
    </row>
    <row r="27" spans="1:3">
      <c r="A27" s="891"/>
      <c r="B27" s="892"/>
      <c r="C27" s="893"/>
    </row>
    <row r="28" spans="1:3">
      <c r="A28" s="891"/>
      <c r="B28" s="892"/>
      <c r="C28" s="893"/>
    </row>
    <row r="29" spans="1:3">
      <c r="A29" s="894"/>
      <c r="B29" s="895"/>
      <c r="C29" s="896"/>
    </row>
    <row r="30" spans="1:3">
      <c r="A30" s="894"/>
      <c r="B30" s="895"/>
      <c r="C30" s="896"/>
    </row>
    <row r="31" spans="1:3">
      <c r="A31" s="894"/>
      <c r="B31" s="895"/>
      <c r="C31" s="896"/>
    </row>
    <row r="32" spans="1:3">
      <c r="A32" s="894"/>
      <c r="B32" s="895"/>
      <c r="C32" s="896"/>
    </row>
    <row r="33" spans="1:3">
      <c r="A33" s="894"/>
      <c r="B33" s="897"/>
      <c r="C33" s="896"/>
    </row>
    <row r="34" spans="1:3">
      <c r="A34" s="894"/>
      <c r="B34" s="895"/>
      <c r="C34" s="896"/>
    </row>
    <row r="35" spans="1:3">
      <c r="A35" s="894"/>
      <c r="B35" s="895"/>
      <c r="C35" s="896"/>
    </row>
    <row r="36" spans="1:3">
      <c r="A36" s="894"/>
      <c r="B36" s="895"/>
      <c r="C36" s="896"/>
    </row>
    <row r="37" spans="1:3">
      <c r="A37" s="894"/>
      <c r="B37" s="895"/>
      <c r="C37" s="896"/>
    </row>
    <row r="38" spans="1:3">
      <c r="A38" s="894"/>
      <c r="B38" s="895"/>
      <c r="C38" s="896"/>
    </row>
    <row r="39" spans="1:3">
      <c r="A39" s="894"/>
      <c r="B39" s="895"/>
      <c r="C39" s="896"/>
    </row>
    <row r="40" spans="1:3">
      <c r="A40" s="894"/>
      <c r="B40" s="895"/>
      <c r="C40" s="896"/>
    </row>
    <row r="41" spans="1:3">
      <c r="A41" s="894"/>
      <c r="B41" s="895"/>
      <c r="C41" s="896"/>
    </row>
    <row r="42" spans="1:3">
      <c r="A42" s="894"/>
      <c r="B42" s="895"/>
      <c r="C42" s="896"/>
    </row>
    <row r="43" spans="1:3">
      <c r="A43" s="894"/>
      <c r="B43" s="895"/>
      <c r="C43" s="896"/>
    </row>
    <row r="44" spans="1:3">
      <c r="A44" s="894"/>
      <c r="B44" s="895"/>
      <c r="C44" s="896"/>
    </row>
    <row r="45" spans="1:3">
      <c r="A45" s="894"/>
      <c r="B45" s="895"/>
      <c r="C45" s="896"/>
    </row>
    <row r="46" spans="1:3">
      <c r="A46" s="894"/>
      <c r="B46" s="895"/>
      <c r="C46" s="896"/>
    </row>
    <row r="47" spans="1:3">
      <c r="A47" s="894"/>
      <c r="B47" s="895"/>
      <c r="C47" s="896"/>
    </row>
    <row r="48" spans="1:3">
      <c r="A48" s="894"/>
      <c r="B48" s="895"/>
      <c r="C48" s="896"/>
    </row>
    <row r="49" spans="1:3">
      <c r="A49" s="898"/>
      <c r="B49" s="895"/>
      <c r="C49" s="896"/>
    </row>
    <row r="50" spans="1:3">
      <c r="A50" s="894"/>
      <c r="B50" s="895"/>
      <c r="C50" s="896"/>
    </row>
    <row r="51" spans="1:3">
      <c r="A51" s="894"/>
      <c r="B51" s="895"/>
      <c r="C51" s="896"/>
    </row>
    <row r="52" spans="1:3">
      <c r="A52" s="898"/>
      <c r="B52" s="895"/>
      <c r="C52" s="896"/>
    </row>
    <row r="53" spans="1:3">
      <c r="A53" s="898"/>
      <c r="B53" s="895"/>
      <c r="C53" s="896"/>
    </row>
    <row r="54" spans="1:3">
      <c r="A54" s="894"/>
      <c r="B54" s="895"/>
      <c r="C54" s="896"/>
    </row>
    <row r="55" spans="1:3">
      <c r="A55" s="894"/>
      <c r="B55" s="895"/>
      <c r="C55" s="896"/>
    </row>
    <row r="56" spans="1:3">
      <c r="A56" s="894"/>
      <c r="B56" s="895"/>
      <c r="C56" s="896"/>
    </row>
    <row r="57" spans="1:3">
      <c r="A57" s="898"/>
      <c r="B57" s="895"/>
      <c r="C57" s="896"/>
    </row>
    <row r="58" spans="1:3">
      <c r="A58" s="894"/>
      <c r="B58" s="895"/>
      <c r="C58" s="896"/>
    </row>
    <row r="59" spans="1:3">
      <c r="A59" s="894"/>
      <c r="B59" s="895"/>
      <c r="C59" s="896"/>
    </row>
    <row r="60" spans="1:3" s="902" customFormat="1" ht="34" customHeight="1">
      <c r="A60" s="899"/>
      <c r="B60" s="900"/>
      <c r="C60" s="901"/>
    </row>
    <row r="61" spans="1:3" ht="40" customHeight="1">
      <c r="A61" s="903"/>
      <c r="B61" s="904"/>
      <c r="C61" s="905"/>
    </row>
    <row r="62" spans="1:3" ht="60" customHeight="1" thickBot="1">
      <c r="A62" s="906"/>
      <c r="B62" s="907"/>
      <c r="C62" s="908"/>
    </row>
    <row r="63" spans="1:3" s="3130" customFormat="1" ht="15" customHeight="1">
      <c r="A63" s="4012" t="s">
        <v>3795</v>
      </c>
      <c r="B63" s="2565"/>
      <c r="C63" s="4017"/>
    </row>
    <row r="64" spans="1:3">
      <c r="B64" s="911"/>
      <c r="C64" s="911"/>
    </row>
    <row r="65" spans="2:3">
      <c r="B65" s="911"/>
      <c r="C65" s="911"/>
    </row>
    <row r="66" spans="2:3">
      <c r="B66" s="911"/>
      <c r="C66" s="911"/>
    </row>
    <row r="67" spans="2:3">
      <c r="B67" s="911"/>
      <c r="C67" s="911"/>
    </row>
    <row r="68" spans="2:3">
      <c r="B68" s="911"/>
      <c r="C68" s="911"/>
    </row>
    <row r="69" spans="2:3">
      <c r="B69" s="911"/>
      <c r="C69" s="911"/>
    </row>
  </sheetData>
  <mergeCells count="2">
    <mergeCell ref="A2:C2"/>
    <mergeCell ref="A15:C15"/>
  </mergeCells>
  <printOptions horizontalCentered="1" gridLinesSet="0"/>
  <pageMargins left="0.25" right="0.25" top="0.5" bottom="0.5" header="0" footer="0"/>
  <pageSetup scale="88" orientation="portrait" horizontalDpi="4294967293" verticalDpi="300" r:id="rId1"/>
  <headerFooter alignWithMargins="0"/>
</worksheet>
</file>

<file path=xl/worksheets/sheet120.xml><?xml version="1.0" encoding="utf-8"?>
<worksheet xmlns="http://schemas.openxmlformats.org/spreadsheetml/2006/main" xmlns:r="http://schemas.openxmlformats.org/officeDocument/2006/relationships">
  <sheetPr>
    <tabColor rgb="FF92D050"/>
    <pageSetUpPr fitToPage="1"/>
  </sheetPr>
  <dimension ref="A1:Q58"/>
  <sheetViews>
    <sheetView showGridLines="0" workbookViewId="0">
      <selection sqref="A1:A18"/>
    </sheetView>
  </sheetViews>
  <sheetFormatPr defaultColWidth="9.08984375" defaultRowHeight="10.5"/>
  <cols>
    <col min="1" max="1" width="3.6328125" style="4443" customWidth="1"/>
    <col min="2" max="3" width="4.7265625" style="4321" customWidth="1"/>
    <col min="4" max="4" width="23.54296875" style="4321" customWidth="1"/>
    <col min="5" max="5" width="8.7265625" style="4321" customWidth="1"/>
    <col min="6" max="10" width="9.26953125" style="4321" customWidth="1"/>
    <col min="11" max="14" width="8.7265625" style="4321" customWidth="1"/>
    <col min="15" max="15" width="8.1796875" style="4321" customWidth="1"/>
    <col min="16" max="16" width="4.7265625" style="4321" customWidth="1"/>
    <col min="17" max="17" width="3.36328125" style="4443" customWidth="1"/>
    <col min="18" max="16384" width="9.08984375" style="4321"/>
  </cols>
  <sheetData>
    <row r="1" spans="1:17" ht="15.75" customHeight="1">
      <c r="A1" s="5386"/>
      <c r="B1" s="4317" t="s">
        <v>3803</v>
      </c>
      <c r="C1" s="4318"/>
      <c r="D1" s="4318"/>
      <c r="E1" s="4318"/>
      <c r="F1" s="4318"/>
      <c r="G1" s="4318"/>
      <c r="H1" s="4318"/>
      <c r="I1" s="4318"/>
      <c r="J1" s="4318"/>
      <c r="K1" s="4318"/>
      <c r="L1" s="4318"/>
      <c r="M1" s="4318"/>
      <c r="N1" s="4318"/>
      <c r="O1" s="4318"/>
      <c r="P1" s="4319"/>
      <c r="Q1" s="5385">
        <v>113</v>
      </c>
    </row>
    <row r="2" spans="1:17" ht="14.25" customHeight="1">
      <c r="A2" s="5386"/>
      <c r="B2" s="4322" t="s">
        <v>3062</v>
      </c>
      <c r="C2" s="4323"/>
      <c r="D2" s="4323"/>
      <c r="E2" s="4323"/>
      <c r="F2" s="4323"/>
      <c r="G2" s="4323"/>
      <c r="H2" s="4323"/>
      <c r="I2" s="4323"/>
      <c r="J2" s="4323"/>
      <c r="K2" s="4323"/>
      <c r="L2" s="4323"/>
      <c r="M2" s="4323"/>
      <c r="N2" s="4323"/>
      <c r="O2" s="4323"/>
      <c r="P2" s="4324"/>
      <c r="Q2" s="5385"/>
    </row>
    <row r="3" spans="1:17" ht="11.25" customHeight="1">
      <c r="A3" s="5386"/>
      <c r="B3" s="4325"/>
      <c r="C3" s="4326"/>
      <c r="D3" s="4326"/>
      <c r="E3" s="4326"/>
      <c r="F3" s="4326"/>
      <c r="G3" s="4326"/>
      <c r="H3" s="4326"/>
      <c r="I3" s="4326"/>
      <c r="J3" s="4326"/>
      <c r="K3" s="4326"/>
      <c r="L3" s="4326"/>
      <c r="M3" s="4326"/>
      <c r="N3" s="4326"/>
      <c r="O3" s="4326"/>
      <c r="P3" s="4327"/>
      <c r="Q3" s="5403"/>
    </row>
    <row r="4" spans="1:17" ht="11.25" customHeight="1">
      <c r="A4" s="5386"/>
      <c r="B4" s="4328"/>
      <c r="C4" s="4329"/>
      <c r="D4" s="4329"/>
      <c r="E4" s="4329"/>
      <c r="F4" s="4323" t="s">
        <v>3063</v>
      </c>
      <c r="G4" s="4323"/>
      <c r="H4" s="4323"/>
      <c r="I4" s="4330"/>
      <c r="J4" s="4331"/>
      <c r="K4" s="4326" t="s">
        <v>3064</v>
      </c>
      <c r="L4" s="4326"/>
      <c r="M4" s="4332"/>
      <c r="N4" s="4332"/>
      <c r="O4" s="4333"/>
      <c r="P4" s="4334"/>
      <c r="Q4" s="5403"/>
    </row>
    <row r="5" spans="1:17" ht="11.25" customHeight="1">
      <c r="A5" s="5386"/>
      <c r="B5" s="4328"/>
      <c r="C5" s="4329"/>
      <c r="D5" s="4329"/>
      <c r="E5" s="4329"/>
      <c r="F5" s="4332" t="s">
        <v>3065</v>
      </c>
      <c r="G5" s="4332"/>
      <c r="H5" s="4332"/>
      <c r="I5" s="4333"/>
      <c r="J5" s="4331"/>
      <c r="K5" s="4331"/>
      <c r="L5" s="4331"/>
      <c r="M5" s="4331"/>
      <c r="N5" s="4331"/>
      <c r="O5" s="4331"/>
      <c r="P5" s="4334"/>
      <c r="Q5" s="5403"/>
    </row>
    <row r="6" spans="1:17" ht="11.25" customHeight="1">
      <c r="A6" s="5386"/>
      <c r="B6" s="4335"/>
      <c r="C6" s="4336"/>
      <c r="D6" s="4336"/>
      <c r="E6" s="4336"/>
      <c r="F6" s="4337"/>
      <c r="G6" s="4330"/>
      <c r="H6" s="4330"/>
      <c r="I6" s="4331" t="s">
        <v>3066</v>
      </c>
      <c r="J6" s="4331" t="s">
        <v>3067</v>
      </c>
      <c r="K6" s="4331"/>
      <c r="L6" s="4331"/>
      <c r="M6" s="4331"/>
      <c r="N6" s="4331"/>
      <c r="O6" s="4331"/>
      <c r="P6" s="4338"/>
      <c r="Q6" s="5403"/>
    </row>
    <row r="7" spans="1:17" ht="11.25" customHeight="1">
      <c r="A7" s="5386"/>
      <c r="B7" s="4335"/>
      <c r="C7" s="4336"/>
      <c r="D7" s="4336"/>
      <c r="E7" s="4336"/>
      <c r="F7" s="4337"/>
      <c r="G7" s="4330"/>
      <c r="H7" s="4330"/>
      <c r="I7" s="4331" t="s">
        <v>3068</v>
      </c>
      <c r="J7" s="4331" t="s">
        <v>3069</v>
      </c>
      <c r="K7" s="4331"/>
      <c r="L7" s="4331"/>
      <c r="M7" s="4331"/>
      <c r="N7" s="4331"/>
      <c r="O7" s="4331"/>
      <c r="P7" s="4338"/>
      <c r="Q7" s="5403"/>
    </row>
    <row r="8" spans="1:17" ht="11.25" customHeight="1">
      <c r="A8" s="5386"/>
      <c r="B8" s="4335"/>
      <c r="C8" s="4336"/>
      <c r="D8" s="4336"/>
      <c r="E8" s="4331"/>
      <c r="F8" s="4331"/>
      <c r="G8" s="4331"/>
      <c r="H8" s="4331" t="s">
        <v>3070</v>
      </c>
      <c r="I8" s="4331" t="s">
        <v>3071</v>
      </c>
      <c r="J8" s="4331" t="s">
        <v>3072</v>
      </c>
      <c r="K8" s="4331"/>
      <c r="L8" s="4331"/>
      <c r="M8" s="4331"/>
      <c r="N8" s="4331" t="s">
        <v>3073</v>
      </c>
      <c r="O8" s="4331"/>
      <c r="P8" s="4338"/>
      <c r="Q8" s="5403"/>
    </row>
    <row r="9" spans="1:17" ht="11.25" customHeight="1">
      <c r="A9" s="5386"/>
      <c r="B9" s="4335"/>
      <c r="C9" s="4336"/>
      <c r="D9" s="4336"/>
      <c r="E9" s="4331" t="s">
        <v>3074</v>
      </c>
      <c r="F9" s="4331"/>
      <c r="G9" s="4331"/>
      <c r="H9" s="4331" t="s">
        <v>3075</v>
      </c>
      <c r="I9" s="4331" t="s">
        <v>3076</v>
      </c>
      <c r="J9" s="4331" t="s">
        <v>3077</v>
      </c>
      <c r="K9" s="4331"/>
      <c r="L9" s="4331"/>
      <c r="M9" s="4331"/>
      <c r="N9" s="4331" t="s">
        <v>3078</v>
      </c>
      <c r="O9" s="4331"/>
      <c r="P9" s="4338"/>
      <c r="Q9" s="5403"/>
    </row>
    <row r="10" spans="1:17" ht="11.25" customHeight="1">
      <c r="A10" s="5386"/>
      <c r="B10" s="4335"/>
      <c r="C10" s="4336"/>
      <c r="D10" s="4336"/>
      <c r="E10" s="4331" t="s">
        <v>3079</v>
      </c>
      <c r="F10" s="4331"/>
      <c r="G10" s="4331" t="s">
        <v>3080</v>
      </c>
      <c r="H10" s="4331" t="s">
        <v>3081</v>
      </c>
      <c r="I10" s="4331" t="s">
        <v>3082</v>
      </c>
      <c r="J10" s="4331" t="s">
        <v>3083</v>
      </c>
      <c r="K10" s="4331"/>
      <c r="L10" s="4331"/>
      <c r="M10" s="4331" t="s">
        <v>3084</v>
      </c>
      <c r="N10" s="4331" t="s">
        <v>3085</v>
      </c>
      <c r="O10" s="4331"/>
      <c r="P10" s="4338"/>
      <c r="Q10" s="5403"/>
    </row>
    <row r="11" spans="1:17" ht="11.25" customHeight="1">
      <c r="A11" s="5386"/>
      <c r="B11" s="4335"/>
      <c r="C11" s="4336"/>
      <c r="D11" s="4336"/>
      <c r="E11" s="4331" t="s">
        <v>3086</v>
      </c>
      <c r="F11" s="4331" t="s">
        <v>3080</v>
      </c>
      <c r="G11" s="4331" t="s">
        <v>3087</v>
      </c>
      <c r="H11" s="4331" t="s">
        <v>3088</v>
      </c>
      <c r="I11" s="4331" t="s">
        <v>3089</v>
      </c>
      <c r="J11" s="4331" t="s">
        <v>3090</v>
      </c>
      <c r="K11" s="4331" t="s">
        <v>2424</v>
      </c>
      <c r="L11" s="4331" t="s">
        <v>3091</v>
      </c>
      <c r="M11" s="4331" t="s">
        <v>3079</v>
      </c>
      <c r="N11" s="4331" t="s">
        <v>3092</v>
      </c>
      <c r="O11" s="4331"/>
      <c r="P11" s="4338"/>
      <c r="Q11" s="5403"/>
    </row>
    <row r="12" spans="1:17" ht="11.25" customHeight="1">
      <c r="A12" s="5386"/>
      <c r="B12" s="4339" t="s">
        <v>704</v>
      </c>
      <c r="C12" s="4331" t="s">
        <v>637</v>
      </c>
      <c r="D12" s="4336"/>
      <c r="E12" s="4331" t="s">
        <v>3093</v>
      </c>
      <c r="F12" s="4331" t="s">
        <v>3089</v>
      </c>
      <c r="G12" s="4331" t="s">
        <v>3094</v>
      </c>
      <c r="H12" s="4331" t="s">
        <v>3095</v>
      </c>
      <c r="I12" s="4331" t="s">
        <v>3096</v>
      </c>
      <c r="J12" s="4331" t="s">
        <v>3097</v>
      </c>
      <c r="K12" s="4331" t="s">
        <v>3098</v>
      </c>
      <c r="L12" s="4331" t="s">
        <v>3094</v>
      </c>
      <c r="M12" s="4331" t="s">
        <v>3086</v>
      </c>
      <c r="N12" s="4331" t="s">
        <v>3099</v>
      </c>
      <c r="O12" s="4331" t="s">
        <v>3091</v>
      </c>
      <c r="P12" s="4340" t="s">
        <v>704</v>
      </c>
      <c r="Q12" s="5403"/>
    </row>
    <row r="13" spans="1:17" ht="11.25" customHeight="1">
      <c r="A13" s="5386"/>
      <c r="B13" s="4339" t="s">
        <v>750</v>
      </c>
      <c r="C13" s="4331" t="s">
        <v>638</v>
      </c>
      <c r="D13" s="4330" t="s">
        <v>3100</v>
      </c>
      <c r="E13" s="4331" t="s">
        <v>639</v>
      </c>
      <c r="F13" s="4331" t="s">
        <v>3101</v>
      </c>
      <c r="G13" s="4331" t="s">
        <v>3102</v>
      </c>
      <c r="H13" s="4331" t="s">
        <v>3103</v>
      </c>
      <c r="I13" s="4331" t="s">
        <v>3102</v>
      </c>
      <c r="J13" s="4331" t="s">
        <v>3104</v>
      </c>
      <c r="K13" s="4331" t="s">
        <v>3105</v>
      </c>
      <c r="L13" s="4331" t="s">
        <v>3102</v>
      </c>
      <c r="M13" s="4331" t="s">
        <v>3106</v>
      </c>
      <c r="N13" s="4331" t="s">
        <v>3107</v>
      </c>
      <c r="O13" s="4331" t="s">
        <v>3108</v>
      </c>
      <c r="P13" s="4340" t="s">
        <v>750</v>
      </c>
      <c r="Q13" s="5403"/>
    </row>
    <row r="14" spans="1:17" ht="11.25" customHeight="1" thickBot="1">
      <c r="A14" s="5386"/>
      <c r="B14" s="4341"/>
      <c r="C14" s="4342"/>
      <c r="D14" s="4343" t="s">
        <v>756</v>
      </c>
      <c r="E14" s="4344" t="s">
        <v>757</v>
      </c>
      <c r="F14" s="4344" t="s">
        <v>640</v>
      </c>
      <c r="G14" s="4344" t="s">
        <v>641</v>
      </c>
      <c r="H14" s="4344" t="s">
        <v>642</v>
      </c>
      <c r="I14" s="4344" t="s">
        <v>643</v>
      </c>
      <c r="J14" s="4344" t="s">
        <v>644</v>
      </c>
      <c r="K14" s="4344" t="s">
        <v>645</v>
      </c>
      <c r="L14" s="4344" t="s">
        <v>646</v>
      </c>
      <c r="M14" s="4344" t="s">
        <v>647</v>
      </c>
      <c r="N14" s="4344" t="s">
        <v>648</v>
      </c>
      <c r="O14" s="4344" t="s">
        <v>649</v>
      </c>
      <c r="P14" s="4345"/>
      <c r="Q14" s="5403"/>
    </row>
    <row r="15" spans="1:17" ht="11.25" customHeight="1">
      <c r="A15" s="5386"/>
      <c r="B15" s="4339"/>
      <c r="C15" s="4329"/>
      <c r="D15" s="4346" t="s">
        <v>3109</v>
      </c>
      <c r="E15" s="4347"/>
      <c r="F15" s="4348"/>
      <c r="G15" s="4348"/>
      <c r="H15" s="4348"/>
      <c r="I15" s="4348"/>
      <c r="J15" s="4348"/>
      <c r="K15" s="4348"/>
      <c r="L15" s="4348"/>
      <c r="M15" s="4348"/>
      <c r="N15" s="4349" t="s">
        <v>3110</v>
      </c>
      <c r="O15" s="4350"/>
      <c r="P15" s="4334"/>
      <c r="Q15" s="5403"/>
    </row>
    <row r="16" spans="1:17" ht="11.65" customHeight="1">
      <c r="A16" s="5386"/>
      <c r="B16" s="4351">
        <v>1</v>
      </c>
      <c r="C16" s="4352"/>
      <c r="D16" s="4353" t="s">
        <v>3111</v>
      </c>
      <c r="E16" s="5417">
        <v>0</v>
      </c>
      <c r="F16" s="5415">
        <v>0</v>
      </c>
      <c r="G16" s="5423">
        <v>0</v>
      </c>
      <c r="H16" s="5415">
        <v>0</v>
      </c>
      <c r="I16" s="5420">
        <v>0</v>
      </c>
      <c r="J16" s="5420">
        <v>0</v>
      </c>
      <c r="K16" s="5420">
        <v>0</v>
      </c>
      <c r="L16" s="5420">
        <v>0</v>
      </c>
      <c r="M16" s="5420">
        <f>L16+K16</f>
        <v>0</v>
      </c>
      <c r="N16" s="5418">
        <v>0</v>
      </c>
      <c r="O16" s="5413">
        <v>0</v>
      </c>
      <c r="P16" s="4359">
        <v>1</v>
      </c>
      <c r="Q16" s="5403"/>
    </row>
    <row r="17" spans="1:17" ht="11.65" customHeight="1">
      <c r="A17" s="5386"/>
      <c r="B17" s="4351">
        <v>2</v>
      </c>
      <c r="C17" s="4352"/>
      <c r="D17" s="4353" t="s">
        <v>3112</v>
      </c>
      <c r="E17" s="5417">
        <v>0</v>
      </c>
      <c r="F17" s="5415">
        <v>0</v>
      </c>
      <c r="G17" s="5423">
        <v>0</v>
      </c>
      <c r="H17" s="5415">
        <v>0</v>
      </c>
      <c r="I17" s="5420">
        <v>0</v>
      </c>
      <c r="J17" s="5420">
        <v>0</v>
      </c>
      <c r="K17" s="5415">
        <v>0</v>
      </c>
      <c r="L17" s="5415">
        <v>0</v>
      </c>
      <c r="M17" s="5415">
        <f>L17+K17</f>
        <v>0</v>
      </c>
      <c r="N17" s="5424">
        <v>0</v>
      </c>
      <c r="O17" s="5413">
        <v>0</v>
      </c>
      <c r="P17" s="4359">
        <v>2</v>
      </c>
      <c r="Q17" s="5403"/>
    </row>
    <row r="18" spans="1:17" ht="11.65" customHeight="1">
      <c r="A18" s="5386"/>
      <c r="B18" s="4351">
        <v>3</v>
      </c>
      <c r="C18" s="4352"/>
      <c r="D18" s="4353" t="s">
        <v>3113</v>
      </c>
      <c r="E18" s="5417">
        <v>0</v>
      </c>
      <c r="F18" s="5415">
        <v>0</v>
      </c>
      <c r="G18" s="5423">
        <v>0</v>
      </c>
      <c r="H18" s="5415">
        <v>0</v>
      </c>
      <c r="I18" s="5415">
        <v>0</v>
      </c>
      <c r="J18" s="5420">
        <v>0</v>
      </c>
      <c r="K18" s="5415">
        <v>0</v>
      </c>
      <c r="L18" s="5415">
        <v>0</v>
      </c>
      <c r="M18" s="5415">
        <f>L18+K18</f>
        <v>0</v>
      </c>
      <c r="N18" s="5424">
        <v>0</v>
      </c>
      <c r="O18" s="5413">
        <v>0</v>
      </c>
      <c r="P18" s="4359">
        <v>3</v>
      </c>
    </row>
    <row r="19" spans="1:17" ht="11.65" customHeight="1">
      <c r="A19" s="5425"/>
      <c r="B19" s="4351">
        <v>4</v>
      </c>
      <c r="C19" s="4352"/>
      <c r="D19" s="4353" t="s">
        <v>3114</v>
      </c>
      <c r="E19" s="5417">
        <v>0</v>
      </c>
      <c r="F19" s="5415">
        <v>0</v>
      </c>
      <c r="G19" s="5423">
        <v>0</v>
      </c>
      <c r="H19" s="5415">
        <v>0</v>
      </c>
      <c r="I19" s="5415">
        <v>0</v>
      </c>
      <c r="J19" s="5420">
        <v>0</v>
      </c>
      <c r="K19" s="5416">
        <v>0</v>
      </c>
      <c r="L19" s="5415">
        <v>0</v>
      </c>
      <c r="M19" s="5415">
        <f>L19+K19</f>
        <v>0</v>
      </c>
      <c r="N19" s="5424">
        <v>0</v>
      </c>
      <c r="O19" s="5413">
        <v>0</v>
      </c>
      <c r="P19" s="4359">
        <v>4</v>
      </c>
    </row>
    <row r="20" spans="1:17" ht="11.65" customHeight="1">
      <c r="B20" s="4351">
        <v>5</v>
      </c>
      <c r="C20" s="4360" t="s">
        <v>3115</v>
      </c>
      <c r="D20" s="4353" t="s">
        <v>3116</v>
      </c>
      <c r="E20" s="5417">
        <f>SUM(E16:E19)</f>
        <v>0</v>
      </c>
      <c r="F20" s="5415">
        <f>SUM(F16:F19)</f>
        <v>0</v>
      </c>
      <c r="G20" s="5423">
        <f>SUM(G16:G19)</f>
        <v>0</v>
      </c>
      <c r="H20" s="5415">
        <f>SUM(H16:H19)</f>
        <v>0</v>
      </c>
      <c r="I20" s="5420">
        <f>SUM(I16:I19)</f>
        <v>0</v>
      </c>
      <c r="J20" s="5420">
        <f>SUM(J16:J19)</f>
        <v>0</v>
      </c>
      <c r="K20" s="5419">
        <f>SUM(K16:K19)</f>
        <v>0</v>
      </c>
      <c r="L20" s="5420">
        <f>SUM(L16:L19)</f>
        <v>0</v>
      </c>
      <c r="M20" s="5419">
        <f>L20+K20</f>
        <v>0</v>
      </c>
      <c r="N20" s="5418">
        <f>SUM(N16:N19)</f>
        <v>0</v>
      </c>
      <c r="O20" s="5413">
        <f>SUM(O16:O19)</f>
        <v>0</v>
      </c>
      <c r="P20" s="4359">
        <v>5</v>
      </c>
    </row>
    <row r="21" spans="1:17" ht="11.65" customHeight="1">
      <c r="B21" s="4351">
        <v>6</v>
      </c>
      <c r="C21" s="4360" t="s">
        <v>3115</v>
      </c>
      <c r="D21" s="4353" t="s">
        <v>3117</v>
      </c>
      <c r="E21" s="5417">
        <v>0</v>
      </c>
      <c r="F21" s="5415">
        <v>0</v>
      </c>
      <c r="G21" s="5415">
        <v>0</v>
      </c>
      <c r="H21" s="5415">
        <v>0</v>
      </c>
      <c r="I21" s="5422">
        <v>0</v>
      </c>
      <c r="J21" s="5422">
        <v>0</v>
      </c>
      <c r="K21" s="5422">
        <v>0</v>
      </c>
      <c r="L21" s="5422">
        <v>0</v>
      </c>
      <c r="M21" s="5422">
        <f>L21+K21</f>
        <v>0</v>
      </c>
      <c r="N21" s="5421">
        <v>0</v>
      </c>
      <c r="O21" s="5413">
        <v>0</v>
      </c>
      <c r="P21" s="4359">
        <v>6</v>
      </c>
    </row>
    <row r="22" spans="1:17" ht="11.65" customHeight="1">
      <c r="B22" s="4351">
        <v>7</v>
      </c>
      <c r="C22" s="4360" t="s">
        <v>3115</v>
      </c>
      <c r="D22" s="4353" t="s">
        <v>3118</v>
      </c>
      <c r="E22" s="5417">
        <v>0</v>
      </c>
      <c r="F22" s="5415">
        <v>0</v>
      </c>
      <c r="G22" s="5415">
        <v>0</v>
      </c>
      <c r="H22" s="5415">
        <v>0</v>
      </c>
      <c r="I22" s="5422">
        <v>0</v>
      </c>
      <c r="J22" s="5422">
        <v>0</v>
      </c>
      <c r="K22" s="5422">
        <v>0</v>
      </c>
      <c r="L22" s="5422">
        <v>0</v>
      </c>
      <c r="M22" s="5422">
        <f>L22+K22</f>
        <v>0</v>
      </c>
      <c r="N22" s="5421">
        <v>0</v>
      </c>
      <c r="O22" s="5413">
        <v>0</v>
      </c>
      <c r="P22" s="4359">
        <v>7</v>
      </c>
    </row>
    <row r="23" spans="1:17" ht="11.65" customHeight="1">
      <c r="B23" s="4351">
        <v>8</v>
      </c>
      <c r="C23" s="4360" t="s">
        <v>3115</v>
      </c>
      <c r="D23" s="4353" t="s">
        <v>3119</v>
      </c>
      <c r="E23" s="5417">
        <f>SUM(E20:E22)</f>
        <v>0</v>
      </c>
      <c r="F23" s="5415">
        <f>SUM(F20:F22)</f>
        <v>0</v>
      </c>
      <c r="G23" s="5415">
        <f>SUM(G20:G22)</f>
        <v>0</v>
      </c>
      <c r="H23" s="5415">
        <f>SUM(H20:H22)</f>
        <v>0</v>
      </c>
      <c r="I23" s="5420">
        <f>SUM(I20:I22)</f>
        <v>0</v>
      </c>
      <c r="J23" s="5420">
        <f>SUM(J20:J22)</f>
        <v>0</v>
      </c>
      <c r="K23" s="5419">
        <f>SUM(K20:K22)</f>
        <v>0</v>
      </c>
      <c r="L23" s="5420">
        <f>SUM(L20:L22)</f>
        <v>0</v>
      </c>
      <c r="M23" s="5419">
        <f>L23+K23</f>
        <v>0</v>
      </c>
      <c r="N23" s="5418">
        <f>SUM(N20:N22)</f>
        <v>0</v>
      </c>
      <c r="O23" s="5413">
        <f>SUM(O20:O22)</f>
        <v>0</v>
      </c>
      <c r="P23" s="4359">
        <v>8</v>
      </c>
    </row>
    <row r="24" spans="1:17" ht="11.65" customHeight="1">
      <c r="B24" s="4351">
        <v>9</v>
      </c>
      <c r="C24" s="4360" t="s">
        <v>3115</v>
      </c>
      <c r="D24" s="4353" t="s">
        <v>3120</v>
      </c>
      <c r="E24" s="5417">
        <v>0</v>
      </c>
      <c r="F24" s="5415">
        <v>0</v>
      </c>
      <c r="G24" s="5415">
        <v>0</v>
      </c>
      <c r="H24" s="5415">
        <v>0</v>
      </c>
      <c r="I24" s="5415">
        <v>0</v>
      </c>
      <c r="J24" s="5416">
        <v>0</v>
      </c>
      <c r="K24" s="5415">
        <v>0</v>
      </c>
      <c r="L24" s="5415">
        <v>0</v>
      </c>
      <c r="M24" s="5415">
        <f>L24+K24</f>
        <v>0</v>
      </c>
      <c r="N24" s="5414" t="s">
        <v>621</v>
      </c>
      <c r="O24" s="5413">
        <v>0</v>
      </c>
      <c r="P24" s="4359">
        <v>9</v>
      </c>
    </row>
    <row r="25" spans="1:17" ht="11.65" customHeight="1">
      <c r="B25" s="4339"/>
      <c r="C25" s="4329"/>
      <c r="D25" s="4316" t="s">
        <v>3121</v>
      </c>
      <c r="E25" s="5412"/>
      <c r="F25" s="5411"/>
      <c r="G25" s="5411"/>
      <c r="H25" s="5411"/>
      <c r="I25" s="5410"/>
      <c r="J25" s="5410"/>
      <c r="K25" s="5410"/>
      <c r="L25" s="5410"/>
      <c r="M25" s="5410">
        <f>L25+K25</f>
        <v>0</v>
      </c>
      <c r="N25" s="5409"/>
      <c r="O25" s="5408"/>
      <c r="P25" s="4368"/>
    </row>
    <row r="26" spans="1:17" ht="11.65" customHeight="1" thickBot="1">
      <c r="B26" s="4351">
        <v>10</v>
      </c>
      <c r="C26" s="4360" t="s">
        <v>3115</v>
      </c>
      <c r="D26" s="4353" t="s">
        <v>3122</v>
      </c>
      <c r="E26" s="5390">
        <f>SUM(E23:E25)</f>
        <v>0</v>
      </c>
      <c r="F26" s="5389">
        <f>SUM(F23:F25)</f>
        <v>0</v>
      </c>
      <c r="G26" s="5389">
        <f>SUM(G23:G25)</f>
        <v>0</v>
      </c>
      <c r="H26" s="5389">
        <f>SUM(H23:H25)</f>
        <v>0</v>
      </c>
      <c r="I26" s="5407">
        <f>SUM(I23:I25)</f>
        <v>0</v>
      </c>
      <c r="J26" s="5407">
        <f>SUM(J23:J25)</f>
        <v>0</v>
      </c>
      <c r="K26" s="5406">
        <f>SUM(K23:K25)</f>
        <v>0</v>
      </c>
      <c r="L26" s="5407">
        <f>SUM(L23:L25)</f>
        <v>0</v>
      </c>
      <c r="M26" s="5406">
        <f>L26+K26</f>
        <v>0</v>
      </c>
      <c r="N26" s="5405" t="s">
        <v>621</v>
      </c>
      <c r="O26" s="5404">
        <f>SUM(O23:O25)</f>
        <v>0</v>
      </c>
      <c r="P26" s="4359">
        <v>10</v>
      </c>
    </row>
    <row r="27" spans="1:17" ht="15" customHeight="1">
      <c r="B27" s="4375"/>
      <c r="C27" s="4316"/>
      <c r="D27" s="4316"/>
      <c r="E27" s="4316"/>
      <c r="F27" s="4316"/>
      <c r="G27" s="4316"/>
      <c r="H27" s="4316"/>
      <c r="I27" s="4316"/>
      <c r="J27" s="4316"/>
      <c r="K27" s="4316"/>
      <c r="L27" s="4316"/>
      <c r="M27" s="4316"/>
      <c r="N27" s="4316"/>
      <c r="O27" s="4316"/>
      <c r="P27" s="4334"/>
      <c r="Q27" s="4471"/>
    </row>
    <row r="28" spans="1:17" s="4380" customFormat="1" ht="22.5" customHeight="1">
      <c r="A28" s="5386" t="s">
        <v>3795</v>
      </c>
      <c r="B28" s="4377" t="s">
        <v>3123</v>
      </c>
      <c r="C28" s="4378"/>
      <c r="D28" s="4378"/>
      <c r="E28" s="4378"/>
      <c r="F28" s="4378"/>
      <c r="G28" s="4378"/>
      <c r="H28" s="4378"/>
      <c r="I28" s="4378"/>
      <c r="J28" s="4378"/>
      <c r="K28" s="4378"/>
      <c r="L28" s="4378"/>
      <c r="M28" s="4378"/>
      <c r="N28" s="4378"/>
      <c r="O28" s="4378"/>
      <c r="P28" s="4379"/>
      <c r="Q28" s="4471"/>
    </row>
    <row r="29" spans="1:17" ht="11.25" customHeight="1">
      <c r="A29" s="5386"/>
      <c r="B29" s="4339"/>
      <c r="C29" s="4329"/>
      <c r="D29" s="4329"/>
      <c r="E29" s="4329"/>
      <c r="F29" s="4329"/>
      <c r="G29" s="4329"/>
      <c r="H29" s="4316"/>
      <c r="I29" s="4381"/>
      <c r="J29" s="4382" t="s">
        <v>3124</v>
      </c>
      <c r="K29" s="4383"/>
      <c r="L29" s="4383"/>
      <c r="M29" s="4383"/>
      <c r="N29" s="4383"/>
      <c r="O29" s="4384"/>
      <c r="P29" s="4334"/>
    </row>
    <row r="30" spans="1:17" ht="11.25" customHeight="1">
      <c r="A30" s="5386"/>
      <c r="B30" s="4328"/>
      <c r="C30" s="4329"/>
      <c r="D30" s="4329"/>
      <c r="E30" s="4331"/>
      <c r="F30" s="4331" t="s">
        <v>3125</v>
      </c>
      <c r="G30" s="4331" t="s">
        <v>3125</v>
      </c>
      <c r="H30" s="4331" t="s">
        <v>3125</v>
      </c>
      <c r="I30" s="4331" t="s">
        <v>3125</v>
      </c>
      <c r="J30" s="4329"/>
      <c r="K30" s="4329"/>
      <c r="L30" s="4329"/>
      <c r="M30" s="4329"/>
      <c r="N30" s="4329"/>
      <c r="O30" s="4329"/>
      <c r="P30" s="4334"/>
    </row>
    <row r="31" spans="1:17" ht="11.25" customHeight="1">
      <c r="A31" s="5386"/>
      <c r="B31" s="4328"/>
      <c r="C31" s="4329"/>
      <c r="D31" s="4329"/>
      <c r="E31" s="4331"/>
      <c r="F31" s="4331" t="s">
        <v>3126</v>
      </c>
      <c r="G31" s="4331" t="s">
        <v>3127</v>
      </c>
      <c r="H31" s="4331" t="s">
        <v>3128</v>
      </c>
      <c r="I31" s="4331" t="s">
        <v>3129</v>
      </c>
      <c r="J31" s="4329"/>
      <c r="K31" s="4331"/>
      <c r="L31" s="4331"/>
      <c r="M31" s="4331"/>
      <c r="N31" s="4331"/>
      <c r="O31" s="4331"/>
      <c r="P31" s="4338"/>
      <c r="Q31" s="5403"/>
    </row>
    <row r="32" spans="1:17" ht="11.25" customHeight="1">
      <c r="A32" s="5386"/>
      <c r="B32" s="4339" t="s">
        <v>704</v>
      </c>
      <c r="C32" s="4331" t="s">
        <v>637</v>
      </c>
      <c r="D32" s="4336"/>
      <c r="E32" s="4331" t="s">
        <v>3130</v>
      </c>
      <c r="F32" s="4386" t="s">
        <v>3098</v>
      </c>
      <c r="G32" s="4331" t="s">
        <v>3098</v>
      </c>
      <c r="H32" s="4331" t="s">
        <v>3098</v>
      </c>
      <c r="I32" s="4331" t="s">
        <v>3098</v>
      </c>
      <c r="J32" s="4331"/>
      <c r="K32" s="4331"/>
      <c r="L32" s="4331"/>
      <c r="M32" s="4331"/>
      <c r="N32" s="4331"/>
      <c r="O32" s="4331"/>
      <c r="P32" s="4340" t="s">
        <v>704</v>
      </c>
      <c r="Q32" s="5385" t="s">
        <v>3790</v>
      </c>
    </row>
    <row r="33" spans="1:17" ht="11.25" customHeight="1">
      <c r="A33" s="5386"/>
      <c r="B33" s="4339" t="s">
        <v>750</v>
      </c>
      <c r="C33" s="4331" t="s">
        <v>638</v>
      </c>
      <c r="D33" s="4330" t="s">
        <v>3100</v>
      </c>
      <c r="E33" s="4331" t="s">
        <v>3126</v>
      </c>
      <c r="F33" s="4387" t="s">
        <v>3131</v>
      </c>
      <c r="G33" s="4388" t="s">
        <v>3132</v>
      </c>
      <c r="H33" s="4388" t="s">
        <v>3133</v>
      </c>
      <c r="I33" s="4331" t="s">
        <v>3134</v>
      </c>
      <c r="J33" s="4331">
        <v>2010</v>
      </c>
      <c r="K33" s="4331">
        <v>2011</v>
      </c>
      <c r="L33" s="4331">
        <v>2012</v>
      </c>
      <c r="M33" s="4389">
        <v>2013</v>
      </c>
      <c r="N33" s="4331">
        <v>2014</v>
      </c>
      <c r="O33" s="4331" t="s">
        <v>650</v>
      </c>
      <c r="P33" s="4340" t="s">
        <v>750</v>
      </c>
      <c r="Q33" s="5385"/>
    </row>
    <row r="34" spans="1:17" ht="11.25" customHeight="1" thickBot="1">
      <c r="A34" s="5386"/>
      <c r="B34" s="4341"/>
      <c r="C34" s="4342"/>
      <c r="D34" s="4343" t="s">
        <v>756</v>
      </c>
      <c r="E34" s="4344" t="s">
        <v>757</v>
      </c>
      <c r="F34" s="4344" t="s">
        <v>640</v>
      </c>
      <c r="G34" s="4344" t="s">
        <v>641</v>
      </c>
      <c r="H34" s="4344" t="s">
        <v>642</v>
      </c>
      <c r="I34" s="4344" t="s">
        <v>643</v>
      </c>
      <c r="J34" s="4344" t="s">
        <v>644</v>
      </c>
      <c r="K34" s="4390" t="s">
        <v>645</v>
      </c>
      <c r="L34" s="4390" t="s">
        <v>646</v>
      </c>
      <c r="M34" s="4391" t="s">
        <v>647</v>
      </c>
      <c r="N34" s="4390" t="s">
        <v>648</v>
      </c>
      <c r="O34" s="4344" t="s">
        <v>649</v>
      </c>
      <c r="P34" s="4345"/>
      <c r="Q34" s="5385"/>
    </row>
    <row r="35" spans="1:17" ht="11.65" customHeight="1">
      <c r="A35" s="5386"/>
      <c r="B35" s="4351">
        <v>11</v>
      </c>
      <c r="C35" s="4360" t="s">
        <v>3115</v>
      </c>
      <c r="D35" s="4353" t="s">
        <v>3135</v>
      </c>
      <c r="E35" s="5402">
        <v>0</v>
      </c>
      <c r="F35" s="5401">
        <v>0</v>
      </c>
      <c r="G35" s="5401">
        <v>0</v>
      </c>
      <c r="H35" s="5401">
        <v>0</v>
      </c>
      <c r="I35" s="5401">
        <v>0</v>
      </c>
      <c r="J35" s="5401">
        <v>0</v>
      </c>
      <c r="K35" s="5401">
        <v>0</v>
      </c>
      <c r="L35" s="5401">
        <v>0</v>
      </c>
      <c r="M35" s="5401">
        <v>0</v>
      </c>
      <c r="N35" s="5401">
        <v>0</v>
      </c>
      <c r="O35" s="5400">
        <f>SUM(E35:N35)</f>
        <v>0</v>
      </c>
      <c r="P35" s="4395">
        <v>11</v>
      </c>
      <c r="Q35" s="5385"/>
    </row>
    <row r="36" spans="1:17" ht="11.65" customHeight="1">
      <c r="A36" s="5386"/>
      <c r="B36" s="4351">
        <v>12</v>
      </c>
      <c r="C36" s="4360" t="s">
        <v>3115</v>
      </c>
      <c r="D36" s="4353" t="s">
        <v>3136</v>
      </c>
      <c r="E36" s="5397">
        <v>0</v>
      </c>
      <c r="F36" s="5395">
        <v>0</v>
      </c>
      <c r="G36" s="5395">
        <v>0</v>
      </c>
      <c r="H36" s="5395">
        <v>0</v>
      </c>
      <c r="I36" s="5395">
        <v>0</v>
      </c>
      <c r="J36" s="5395">
        <v>0</v>
      </c>
      <c r="K36" s="5395">
        <v>0</v>
      </c>
      <c r="L36" s="5395">
        <v>0</v>
      </c>
      <c r="M36" s="5395">
        <v>0</v>
      </c>
      <c r="N36" s="5395">
        <v>0</v>
      </c>
      <c r="O36" s="5394">
        <f>SUM(E36:N36)</f>
        <v>0</v>
      </c>
      <c r="P36" s="4395">
        <v>12</v>
      </c>
      <c r="Q36" s="5385"/>
    </row>
    <row r="37" spans="1:17" ht="11.65" customHeight="1">
      <c r="A37" s="5386"/>
      <c r="B37" s="4351">
        <v>13</v>
      </c>
      <c r="C37" s="4360" t="s">
        <v>3115</v>
      </c>
      <c r="D37" s="4353" t="s">
        <v>3118</v>
      </c>
      <c r="E37" s="5397">
        <v>0</v>
      </c>
      <c r="F37" s="5395">
        <v>0</v>
      </c>
      <c r="G37" s="5395">
        <v>0</v>
      </c>
      <c r="H37" s="5395">
        <v>0</v>
      </c>
      <c r="I37" s="5395">
        <v>0</v>
      </c>
      <c r="J37" s="5395">
        <v>0</v>
      </c>
      <c r="K37" s="5395">
        <v>0</v>
      </c>
      <c r="L37" s="5395">
        <v>0</v>
      </c>
      <c r="M37" s="5395">
        <v>0</v>
      </c>
      <c r="N37" s="5395">
        <v>0</v>
      </c>
      <c r="O37" s="5394">
        <f>SUM(E37:N37)</f>
        <v>0</v>
      </c>
      <c r="P37" s="4395">
        <v>13</v>
      </c>
      <c r="Q37" s="5385"/>
    </row>
    <row r="38" spans="1:17" ht="11.65" customHeight="1">
      <c r="A38" s="5386"/>
      <c r="B38" s="4351">
        <v>14</v>
      </c>
      <c r="C38" s="4360" t="s">
        <v>3115</v>
      </c>
      <c r="D38" s="4353" t="s">
        <v>3137</v>
      </c>
      <c r="E38" s="5397">
        <f>SUM(E35:E37)</f>
        <v>0</v>
      </c>
      <c r="F38" s="5399">
        <f>SUM(F35:F37)</f>
        <v>0</v>
      </c>
      <c r="G38" s="5399">
        <f>SUM(G35:G37)</f>
        <v>0</v>
      </c>
      <c r="H38" s="5395">
        <f>SUM(H35:H37)</f>
        <v>0</v>
      </c>
      <c r="I38" s="5395">
        <f>SUM(I35:I37)</f>
        <v>0</v>
      </c>
      <c r="J38" s="5395">
        <f>SUM(J35:J37)</f>
        <v>0</v>
      </c>
      <c r="K38" s="5395">
        <f>SUM(K35:K37)</f>
        <v>0</v>
      </c>
      <c r="L38" s="5395">
        <f>SUM(L35:L37)</f>
        <v>0</v>
      </c>
      <c r="M38" s="5395">
        <f>SUM(M35:M37)</f>
        <v>0</v>
      </c>
      <c r="N38" s="5395">
        <f>SUM(N35:N37)</f>
        <v>0</v>
      </c>
      <c r="O38" s="5398">
        <f>SUM(O35:O37)</f>
        <v>0</v>
      </c>
      <c r="P38" s="4395">
        <v>14</v>
      </c>
      <c r="Q38" s="5385"/>
    </row>
    <row r="39" spans="1:17" ht="11.65" customHeight="1">
      <c r="A39" s="5386"/>
      <c r="B39" s="4351">
        <v>15</v>
      </c>
      <c r="C39" s="4360" t="s">
        <v>3115</v>
      </c>
      <c r="D39" s="4353" t="s">
        <v>3120</v>
      </c>
      <c r="E39" s="5397">
        <v>0</v>
      </c>
      <c r="F39" s="5397">
        <v>0</v>
      </c>
      <c r="G39" s="5396">
        <v>0</v>
      </c>
      <c r="H39" s="5396">
        <v>0</v>
      </c>
      <c r="I39" s="5395">
        <v>0</v>
      </c>
      <c r="J39" s="5395">
        <v>0</v>
      </c>
      <c r="K39" s="5395">
        <v>0</v>
      </c>
      <c r="L39" s="5395">
        <v>0</v>
      </c>
      <c r="M39" s="5395">
        <v>0</v>
      </c>
      <c r="N39" s="5395">
        <v>0</v>
      </c>
      <c r="O39" s="5394">
        <f>SUM(E39:N39)</f>
        <v>0</v>
      </c>
      <c r="P39" s="4395">
        <v>15</v>
      </c>
      <c r="Q39" s="5385"/>
    </row>
    <row r="40" spans="1:17" ht="11.65" customHeight="1">
      <c r="A40" s="5386"/>
      <c r="B40" s="4339"/>
      <c r="C40" s="4401"/>
      <c r="D40" s="4316" t="s">
        <v>3121</v>
      </c>
      <c r="E40" s="5393"/>
      <c r="F40" s="5392"/>
      <c r="G40" s="5392"/>
      <c r="H40" s="5392"/>
      <c r="I40" s="5392"/>
      <c r="J40" s="5392"/>
      <c r="K40" s="5392"/>
      <c r="L40" s="5392"/>
      <c r="M40" s="5392"/>
      <c r="N40" s="5392"/>
      <c r="O40" s="5391"/>
      <c r="P40" s="4340"/>
      <c r="Q40" s="5385"/>
    </row>
    <row r="41" spans="1:17" ht="11.65" customHeight="1" thickBot="1">
      <c r="A41" s="5386"/>
      <c r="B41" s="4351">
        <v>16</v>
      </c>
      <c r="C41" s="4405" t="s">
        <v>3115</v>
      </c>
      <c r="D41" s="4353" t="s">
        <v>3138</v>
      </c>
      <c r="E41" s="5390">
        <f>SUM(E38:E40)</f>
        <v>0</v>
      </c>
      <c r="F41" s="5389">
        <f>SUM(F38:F40)</f>
        <v>0</v>
      </c>
      <c r="G41" s="5389">
        <f>SUM(G38:G40)</f>
        <v>0</v>
      </c>
      <c r="H41" s="5388">
        <f>SUM(H38:H40)</f>
        <v>0</v>
      </c>
      <c r="I41" s="5388">
        <f>SUM(I38:I40)</f>
        <v>0</v>
      </c>
      <c r="J41" s="5388">
        <f>SUM(J38:J40)</f>
        <v>0</v>
      </c>
      <c r="K41" s="5388">
        <f>SUM(K38:K40)</f>
        <v>0</v>
      </c>
      <c r="L41" s="5388">
        <f>SUM(L38:L40)</f>
        <v>0</v>
      </c>
      <c r="M41" s="5388">
        <f>SUM(M38:M40)</f>
        <v>0</v>
      </c>
      <c r="N41" s="5388">
        <f>SUM(N38:N40)</f>
        <v>0</v>
      </c>
      <c r="O41" s="5387">
        <f>SUM(O38:O40)</f>
        <v>0</v>
      </c>
      <c r="P41" s="4408">
        <v>16</v>
      </c>
      <c r="Q41" s="5385"/>
    </row>
    <row r="42" spans="1:17" ht="11.25" customHeight="1">
      <c r="A42" s="5386"/>
      <c r="B42" s="4339"/>
      <c r="C42" s="4409"/>
      <c r="D42" s="4316"/>
      <c r="E42" s="4410"/>
      <c r="F42" s="4410"/>
      <c r="G42" s="4410"/>
      <c r="H42" s="4410"/>
      <c r="I42" s="4410"/>
      <c r="J42" s="4411"/>
      <c r="K42" s="4411"/>
      <c r="L42" s="4411"/>
      <c r="M42" s="4411"/>
      <c r="N42" s="4412"/>
      <c r="O42" s="4410"/>
      <c r="P42" s="4368"/>
      <c r="Q42" s="5385"/>
    </row>
    <row r="43" spans="1:17" ht="11.25" customHeight="1">
      <c r="A43" s="5386"/>
      <c r="B43" s="4339"/>
      <c r="C43" s="4409"/>
      <c r="D43" s="4316"/>
      <c r="E43" s="4410"/>
      <c r="F43" s="4410"/>
      <c r="G43" s="4410"/>
      <c r="H43" s="4410"/>
      <c r="I43" s="4410"/>
      <c r="J43" s="4411"/>
      <c r="K43" s="4411"/>
      <c r="L43" s="4411"/>
      <c r="M43" s="4411"/>
      <c r="N43" s="4412"/>
      <c r="O43" s="4410"/>
      <c r="P43" s="4368"/>
      <c r="Q43" s="5385"/>
    </row>
    <row r="44" spans="1:17" ht="11.25" customHeight="1">
      <c r="A44" s="5386"/>
      <c r="B44" s="4339"/>
      <c r="C44" s="4409"/>
      <c r="D44" s="4316"/>
      <c r="E44" s="4410"/>
      <c r="F44" s="4410"/>
      <c r="G44" s="4410"/>
      <c r="H44" s="4410"/>
      <c r="I44" s="4410"/>
      <c r="J44" s="4411"/>
      <c r="K44" s="4411"/>
      <c r="L44" s="4411"/>
      <c r="M44" s="4411"/>
      <c r="N44" s="4412"/>
      <c r="O44" s="4410"/>
      <c r="P44" s="4368"/>
      <c r="Q44" s="5385"/>
    </row>
    <row r="45" spans="1:17" ht="11.25" customHeight="1">
      <c r="A45" s="5386"/>
      <c r="B45" s="4339"/>
      <c r="C45" s="4409"/>
      <c r="D45" s="4316"/>
      <c r="E45" s="4410"/>
      <c r="F45" s="4410"/>
      <c r="G45" s="4410"/>
      <c r="H45" s="4410"/>
      <c r="I45" s="4410"/>
      <c r="J45" s="4411"/>
      <c r="K45" s="4411"/>
      <c r="L45" s="4411"/>
      <c r="M45" s="4411"/>
      <c r="N45" s="4412"/>
      <c r="O45" s="4410"/>
      <c r="P45" s="4368"/>
      <c r="Q45" s="5385"/>
    </row>
    <row r="46" spans="1:17" ht="11.25" customHeight="1">
      <c r="A46" s="5386"/>
      <c r="B46" s="4339"/>
      <c r="C46" s="4409"/>
      <c r="D46" s="4316"/>
      <c r="E46" s="4410"/>
      <c r="F46" s="4410"/>
      <c r="G46" s="4410"/>
      <c r="H46" s="4410"/>
      <c r="I46" s="4410"/>
      <c r="J46" s="4411"/>
      <c r="K46" s="4411"/>
      <c r="L46" s="4411"/>
      <c r="M46" s="4411"/>
      <c r="N46" s="4412"/>
      <c r="O46" s="4410"/>
      <c r="P46" s="4368"/>
      <c r="Q46" s="5385"/>
    </row>
    <row r="47" spans="1:17" ht="11.25" customHeight="1" thickBot="1">
      <c r="A47" s="5386"/>
      <c r="B47" s="4413"/>
      <c r="C47" s="4414"/>
      <c r="D47" s="4415"/>
      <c r="E47" s="4415"/>
      <c r="F47" s="4415"/>
      <c r="G47" s="4415"/>
      <c r="H47" s="4415"/>
      <c r="I47" s="4415"/>
      <c r="J47" s="4415"/>
      <c r="K47" s="4415"/>
      <c r="L47" s="4415"/>
      <c r="M47" s="4415"/>
      <c r="N47" s="4415"/>
      <c r="O47" s="4415"/>
      <c r="P47" s="4416"/>
      <c r="Q47" s="5385"/>
    </row>
    <row r="48" spans="1:17" ht="11.25" customHeight="1"/>
    <row r="49" s="4321" customFormat="1" ht="11.25" customHeight="1"/>
    <row r="50" s="4321" customFormat="1" ht="11.25" customHeight="1"/>
    <row r="51" s="4321" customFormat="1" ht="11.25" customHeight="1"/>
    <row r="52" s="4321" customFormat="1" ht="11.25" customHeight="1"/>
    <row r="53" s="4321" customFormat="1" ht="11.25" customHeight="1"/>
    <row r="54" s="4321" customFormat="1" ht="11.25" customHeight="1"/>
    <row r="55" s="4321" customFormat="1" ht="11.25" customHeight="1"/>
    <row r="56" s="4321" customFormat="1" ht="11.25" customHeight="1"/>
    <row r="57" s="4321" customFormat="1" ht="11.25" customHeight="1"/>
    <row r="58" s="4321" customFormat="1" ht="11.25" customHeight="1"/>
  </sheetData>
  <mergeCells count="5">
    <mergeCell ref="A28:A47"/>
    <mergeCell ref="J29:O29"/>
    <mergeCell ref="A1:A18"/>
    <mergeCell ref="Q1:Q2"/>
    <mergeCell ref="Q32:Q47"/>
  </mergeCells>
  <printOptions horizontalCentered="1" verticalCentered="1"/>
  <pageMargins left="0.2" right="0.5" top="0.5" bottom="0.5" header="0" footer="0"/>
  <pageSetup scale="95" orientation="landscape" horizontalDpi="4294967293" verticalDpi="300" r:id="rId1"/>
  <headerFooter alignWithMargins="0"/>
  <drawing r:id="rId2"/>
</worksheet>
</file>

<file path=xl/worksheets/sheet121.xml><?xml version="1.0" encoding="utf-8"?>
<worksheet xmlns="http://schemas.openxmlformats.org/spreadsheetml/2006/main" xmlns:r="http://schemas.openxmlformats.org/officeDocument/2006/relationships">
  <sheetPr>
    <tabColor rgb="FF92D050"/>
    <pageSetUpPr fitToPage="1"/>
  </sheetPr>
  <dimension ref="A1:Q57"/>
  <sheetViews>
    <sheetView showGridLines="0" showZeros="0" zoomScale="80" workbookViewId="0">
      <selection sqref="A1:A18"/>
    </sheetView>
  </sheetViews>
  <sheetFormatPr defaultColWidth="9.08984375" defaultRowHeight="10.5"/>
  <cols>
    <col min="1" max="1" width="3.6328125" style="4443" customWidth="1"/>
    <col min="2" max="3" width="4.7265625" style="4443" customWidth="1"/>
    <col min="4" max="4" width="22.1796875" style="4443" customWidth="1"/>
    <col min="5" max="8" width="8.7265625" style="4443" customWidth="1"/>
    <col min="9" max="9" width="11.54296875" style="4443" customWidth="1"/>
    <col min="10" max="10" width="11.54296875" style="4443" bestFit="1" customWidth="1"/>
    <col min="11" max="14" width="8.7265625" style="4443" customWidth="1"/>
    <col min="15" max="15" width="8.1796875" style="4443" customWidth="1"/>
    <col min="16" max="16" width="4.7265625" style="4443" customWidth="1"/>
    <col min="17" max="17" width="3.36328125" style="4443" customWidth="1"/>
    <col min="18" max="16384" width="9.08984375" style="4443"/>
  </cols>
  <sheetData>
    <row r="1" spans="1:17" s="4421" customFormat="1" ht="15.75" customHeight="1">
      <c r="A1" s="5386" t="s">
        <v>3795</v>
      </c>
      <c r="B1" s="4417" t="s">
        <v>3804</v>
      </c>
      <c r="C1" s="4418"/>
      <c r="D1" s="4418"/>
      <c r="E1" s="4418"/>
      <c r="F1" s="4418"/>
      <c r="G1" s="4418"/>
      <c r="H1" s="4418"/>
      <c r="I1" s="4418"/>
      <c r="J1" s="4418"/>
      <c r="K1" s="4418"/>
      <c r="L1" s="4418"/>
      <c r="M1" s="4418"/>
      <c r="N1" s="4418"/>
      <c r="O1" s="4418"/>
      <c r="P1" s="4419"/>
      <c r="Q1" s="5385" t="s">
        <v>3790</v>
      </c>
    </row>
    <row r="2" spans="1:17" s="4421" customFormat="1" ht="15.75" customHeight="1">
      <c r="A2" s="5386"/>
      <c r="B2" s="4422" t="s">
        <v>3140</v>
      </c>
      <c r="C2" s="4423"/>
      <c r="D2" s="4423"/>
      <c r="E2" s="4423"/>
      <c r="F2" s="4423"/>
      <c r="G2" s="4423"/>
      <c r="H2" s="4423"/>
      <c r="I2" s="4423"/>
      <c r="J2" s="4423"/>
      <c r="K2" s="4423"/>
      <c r="L2" s="4423"/>
      <c r="M2" s="4423"/>
      <c r="N2" s="4423"/>
      <c r="O2" s="4423"/>
      <c r="P2" s="4424"/>
      <c r="Q2" s="5385"/>
    </row>
    <row r="3" spans="1:17" s="4421" customFormat="1" ht="11.25" customHeight="1">
      <c r="A3" s="5386"/>
      <c r="B3" s="4425"/>
      <c r="C3" s="4426"/>
      <c r="D3" s="4426"/>
      <c r="E3" s="4426"/>
      <c r="F3" s="4426"/>
      <c r="G3" s="4426"/>
      <c r="H3" s="4426"/>
      <c r="I3" s="4426"/>
      <c r="J3" s="4426"/>
      <c r="K3" s="4426"/>
      <c r="L3" s="4426"/>
      <c r="M3" s="4426"/>
      <c r="N3" s="4426"/>
      <c r="O3" s="4426"/>
      <c r="P3" s="4427"/>
      <c r="Q3" s="5385"/>
    </row>
    <row r="4" spans="1:17" s="4421" customFormat="1" ht="11.25" customHeight="1">
      <c r="A4" s="5386"/>
      <c r="B4" s="4428"/>
      <c r="C4" s="4429"/>
      <c r="D4" s="4429"/>
      <c r="E4" s="4429"/>
      <c r="F4" s="4430" t="s">
        <v>3063</v>
      </c>
      <c r="G4" s="4423"/>
      <c r="H4" s="4423"/>
      <c r="I4" s="4431"/>
      <c r="J4" s="4432"/>
      <c r="K4" s="4433" t="s">
        <v>3064</v>
      </c>
      <c r="L4" s="4426"/>
      <c r="M4" s="4434"/>
      <c r="N4" s="4434"/>
      <c r="O4" s="4435"/>
      <c r="P4" s="4436"/>
      <c r="Q4" s="5385"/>
    </row>
    <row r="5" spans="1:17" s="4421" customFormat="1" ht="11.25" customHeight="1">
      <c r="A5" s="5386"/>
      <c r="B5" s="4428"/>
      <c r="C5" s="4429"/>
      <c r="D5" s="4429"/>
      <c r="E5" s="4429"/>
      <c r="F5" s="4437" t="s">
        <v>3065</v>
      </c>
      <c r="G5" s="4434"/>
      <c r="H5" s="4434"/>
      <c r="I5" s="4435"/>
      <c r="J5" s="4432"/>
      <c r="K5" s="4432"/>
      <c r="L5" s="4432"/>
      <c r="M5" s="4432"/>
      <c r="N5" s="4432"/>
      <c r="O5" s="4432"/>
      <c r="P5" s="4436"/>
      <c r="Q5" s="5385"/>
    </row>
    <row r="6" spans="1:17" ht="11.25" customHeight="1">
      <c r="A6" s="5386"/>
      <c r="B6" s="4438"/>
      <c r="C6" s="4439"/>
      <c r="D6" s="4439"/>
      <c r="E6" s="4439"/>
      <c r="F6" s="4431"/>
      <c r="G6" s="4440"/>
      <c r="H6" s="4440"/>
      <c r="I6" s="4441" t="s">
        <v>3066</v>
      </c>
      <c r="J6" s="4441" t="s">
        <v>3067</v>
      </c>
      <c r="K6" s="4441"/>
      <c r="L6" s="4441"/>
      <c r="M6" s="4441"/>
      <c r="N6" s="4441"/>
      <c r="O6" s="4441"/>
      <c r="P6" s="4442"/>
      <c r="Q6" s="5385"/>
    </row>
    <row r="7" spans="1:17" ht="11.25" customHeight="1">
      <c r="A7" s="5386"/>
      <c r="B7" s="4438"/>
      <c r="C7" s="4439"/>
      <c r="D7" s="4439"/>
      <c r="E7" s="4439"/>
      <c r="F7" s="4431"/>
      <c r="G7" s="4440"/>
      <c r="H7" s="4440"/>
      <c r="I7" s="4441" t="s">
        <v>3068</v>
      </c>
      <c r="J7" s="4441" t="s">
        <v>3069</v>
      </c>
      <c r="K7" s="4441"/>
      <c r="L7" s="4441"/>
      <c r="M7" s="4441"/>
      <c r="N7" s="4441"/>
      <c r="O7" s="4441"/>
      <c r="P7" s="4442"/>
      <c r="Q7" s="5385"/>
    </row>
    <row r="8" spans="1:17" ht="11.25" customHeight="1">
      <c r="A8" s="5386"/>
      <c r="B8" s="4438"/>
      <c r="C8" s="4439"/>
      <c r="D8" s="4439"/>
      <c r="E8" s="4441"/>
      <c r="F8" s="4441"/>
      <c r="G8" s="4441"/>
      <c r="H8" s="4441" t="s">
        <v>3070</v>
      </c>
      <c r="I8" s="4441" t="s">
        <v>3071</v>
      </c>
      <c r="J8" s="4441" t="s">
        <v>3072</v>
      </c>
      <c r="K8" s="4441"/>
      <c r="L8" s="4441"/>
      <c r="M8" s="4441"/>
      <c r="N8" s="4441" t="s">
        <v>3073</v>
      </c>
      <c r="O8" s="4441"/>
      <c r="P8" s="4442"/>
      <c r="Q8" s="5385"/>
    </row>
    <row r="9" spans="1:17" ht="11.25" customHeight="1">
      <c r="A9" s="5386"/>
      <c r="B9" s="4438"/>
      <c r="C9" s="4439"/>
      <c r="D9" s="4439"/>
      <c r="E9" s="4441" t="s">
        <v>3074</v>
      </c>
      <c r="F9" s="4441"/>
      <c r="G9" s="4441"/>
      <c r="H9" s="4441" t="s">
        <v>3075</v>
      </c>
      <c r="I9" s="4441" t="s">
        <v>3076</v>
      </c>
      <c r="J9" s="4441" t="s">
        <v>3077</v>
      </c>
      <c r="K9" s="4441"/>
      <c r="L9" s="4441"/>
      <c r="M9" s="4441"/>
      <c r="N9" s="4441" t="s">
        <v>3078</v>
      </c>
      <c r="O9" s="4441"/>
      <c r="P9" s="4442"/>
      <c r="Q9" s="5385"/>
    </row>
    <row r="10" spans="1:17" ht="11.25" customHeight="1">
      <c r="A10" s="5386"/>
      <c r="B10" s="4438"/>
      <c r="C10" s="4439"/>
      <c r="D10" s="4439"/>
      <c r="E10" s="4441" t="s">
        <v>3079</v>
      </c>
      <c r="F10" s="4441"/>
      <c r="G10" s="4441" t="s">
        <v>3080</v>
      </c>
      <c r="H10" s="4441" t="s">
        <v>3081</v>
      </c>
      <c r="I10" s="4441" t="s">
        <v>3082</v>
      </c>
      <c r="J10" s="4441" t="s">
        <v>3083</v>
      </c>
      <c r="K10" s="4441"/>
      <c r="L10" s="4441"/>
      <c r="M10" s="4441" t="s">
        <v>3084</v>
      </c>
      <c r="N10" s="4441" t="s">
        <v>3085</v>
      </c>
      <c r="O10" s="4441"/>
      <c r="P10" s="4442"/>
      <c r="Q10" s="5385"/>
    </row>
    <row r="11" spans="1:17" ht="11.25" customHeight="1">
      <c r="A11" s="5386"/>
      <c r="B11" s="4438"/>
      <c r="C11" s="4439"/>
      <c r="D11" s="4439"/>
      <c r="E11" s="4441" t="s">
        <v>3086</v>
      </c>
      <c r="F11" s="4441" t="s">
        <v>3080</v>
      </c>
      <c r="G11" s="4441" t="s">
        <v>3087</v>
      </c>
      <c r="H11" s="4441" t="s">
        <v>3088</v>
      </c>
      <c r="I11" s="4441" t="s">
        <v>3089</v>
      </c>
      <c r="J11" s="4441" t="s">
        <v>3141</v>
      </c>
      <c r="K11" s="4441" t="s">
        <v>2424</v>
      </c>
      <c r="L11" s="4441" t="s">
        <v>3091</v>
      </c>
      <c r="M11" s="4441" t="s">
        <v>3079</v>
      </c>
      <c r="N11" s="4441" t="s">
        <v>3092</v>
      </c>
      <c r="O11" s="4441"/>
      <c r="P11" s="4442"/>
      <c r="Q11" s="5385"/>
    </row>
    <row r="12" spans="1:17" ht="11.25" customHeight="1">
      <c r="A12" s="5386"/>
      <c r="B12" s="4444" t="s">
        <v>704</v>
      </c>
      <c r="C12" s="4441" t="s">
        <v>637</v>
      </c>
      <c r="D12" s="4439"/>
      <c r="E12" s="4441" t="s">
        <v>3093</v>
      </c>
      <c r="F12" s="4441" t="s">
        <v>3089</v>
      </c>
      <c r="G12" s="4441" t="s">
        <v>3094</v>
      </c>
      <c r="H12" s="4441" t="s">
        <v>3095</v>
      </c>
      <c r="I12" s="4441" t="s">
        <v>3096</v>
      </c>
      <c r="J12" s="4441" t="s">
        <v>3142</v>
      </c>
      <c r="K12" s="4441" t="s">
        <v>3098</v>
      </c>
      <c r="L12" s="4441" t="s">
        <v>3094</v>
      </c>
      <c r="M12" s="4441" t="s">
        <v>3086</v>
      </c>
      <c r="N12" s="4441" t="s">
        <v>3099</v>
      </c>
      <c r="O12" s="4441" t="s">
        <v>3091</v>
      </c>
      <c r="P12" s="4445" t="s">
        <v>704</v>
      </c>
      <c r="Q12" s="5385"/>
    </row>
    <row r="13" spans="1:17" ht="11.25" customHeight="1">
      <c r="A13" s="5386"/>
      <c r="B13" s="4444" t="s">
        <v>750</v>
      </c>
      <c r="C13" s="4441" t="s">
        <v>638</v>
      </c>
      <c r="D13" s="4440" t="s">
        <v>3100</v>
      </c>
      <c r="E13" s="4441" t="s">
        <v>639</v>
      </c>
      <c r="F13" s="4441" t="s">
        <v>3101</v>
      </c>
      <c r="G13" s="4441" t="s">
        <v>3102</v>
      </c>
      <c r="H13" s="4441" t="s">
        <v>3103</v>
      </c>
      <c r="I13" s="4441" t="s">
        <v>3102</v>
      </c>
      <c r="J13" s="4441" t="s">
        <v>3071</v>
      </c>
      <c r="K13" s="4441" t="s">
        <v>3105</v>
      </c>
      <c r="L13" s="4441" t="s">
        <v>3102</v>
      </c>
      <c r="M13" s="4441" t="s">
        <v>3106</v>
      </c>
      <c r="N13" s="4441" t="s">
        <v>3107</v>
      </c>
      <c r="O13" s="4441" t="s">
        <v>3108</v>
      </c>
      <c r="P13" s="4445" t="s">
        <v>750</v>
      </c>
      <c r="Q13" s="5385"/>
    </row>
    <row r="14" spans="1:17" ht="11.25" customHeight="1">
      <c r="A14" s="5386"/>
      <c r="B14" s="4446"/>
      <c r="C14" s="4447"/>
      <c r="D14" s="4448" t="s">
        <v>756</v>
      </c>
      <c r="E14" s="4449" t="s">
        <v>757</v>
      </c>
      <c r="F14" s="4449" t="s">
        <v>640</v>
      </c>
      <c r="G14" s="4449" t="s">
        <v>641</v>
      </c>
      <c r="H14" s="4449" t="s">
        <v>642</v>
      </c>
      <c r="I14" s="4449" t="s">
        <v>643</v>
      </c>
      <c r="J14" s="4449" t="s">
        <v>644</v>
      </c>
      <c r="K14" s="4449" t="s">
        <v>645</v>
      </c>
      <c r="L14" s="4449" t="s">
        <v>646</v>
      </c>
      <c r="M14" s="4449" t="s">
        <v>647</v>
      </c>
      <c r="N14" s="4449" t="s">
        <v>648</v>
      </c>
      <c r="O14" s="4449" t="s">
        <v>649</v>
      </c>
      <c r="P14" s="4450"/>
      <c r="Q14" s="5385"/>
    </row>
    <row r="15" spans="1:17" ht="11.65" customHeight="1">
      <c r="A15" s="5386"/>
      <c r="B15" s="4444"/>
      <c r="C15" s="4451"/>
      <c r="D15" s="4452" t="s">
        <v>3143</v>
      </c>
      <c r="E15" s="4453"/>
      <c r="F15" s="4454"/>
      <c r="G15" s="4454"/>
      <c r="H15" s="4454"/>
      <c r="I15" s="4454"/>
      <c r="J15" s="4454"/>
      <c r="K15" s="4454"/>
      <c r="L15" s="4454"/>
      <c r="M15" s="4454"/>
      <c r="N15" s="4455"/>
      <c r="O15" s="4454"/>
      <c r="P15" s="4445"/>
      <c r="Q15" s="5385"/>
    </row>
    <row r="16" spans="1:17" ht="11.65" customHeight="1">
      <c r="A16" s="5386"/>
      <c r="B16" s="4444"/>
      <c r="C16" s="4451"/>
      <c r="D16" s="4452" t="s">
        <v>3144</v>
      </c>
      <c r="E16" s="4456"/>
      <c r="F16" s="4451"/>
      <c r="G16" s="4451"/>
      <c r="H16" s="4451"/>
      <c r="I16" s="4451"/>
      <c r="J16" s="4451"/>
      <c r="K16" s="4451"/>
      <c r="L16" s="4451"/>
      <c r="M16" s="4451"/>
      <c r="N16" s="4441"/>
      <c r="O16" s="4451"/>
      <c r="P16" s="4445"/>
      <c r="Q16" s="5403"/>
    </row>
    <row r="17" spans="1:17" ht="11.65" customHeight="1">
      <c r="A17" s="5386"/>
      <c r="B17" s="4457">
        <v>17</v>
      </c>
      <c r="C17" s="4458"/>
      <c r="D17" s="4459" t="s">
        <v>3145</v>
      </c>
      <c r="E17" s="5427">
        <v>0</v>
      </c>
      <c r="F17" s="5416">
        <v>0</v>
      </c>
      <c r="G17" s="5427">
        <v>0</v>
      </c>
      <c r="H17" s="5416">
        <v>0</v>
      </c>
      <c r="I17" s="5416">
        <v>0</v>
      </c>
      <c r="J17" s="5416">
        <v>0</v>
      </c>
      <c r="K17" s="5416">
        <v>0</v>
      </c>
      <c r="L17" s="5416">
        <v>0</v>
      </c>
      <c r="M17" s="5416">
        <f>K17+L17</f>
        <v>0</v>
      </c>
      <c r="N17" s="5452">
        <v>0</v>
      </c>
      <c r="O17" s="5416">
        <v>0</v>
      </c>
      <c r="P17" s="4462">
        <v>17</v>
      </c>
      <c r="Q17" s="5403"/>
    </row>
    <row r="18" spans="1:17" ht="11.65" customHeight="1">
      <c r="A18" s="5386"/>
      <c r="B18" s="4444"/>
      <c r="C18" s="4451"/>
      <c r="D18" s="4463" t="s">
        <v>3146</v>
      </c>
      <c r="E18" s="5450"/>
      <c r="F18" s="5449"/>
      <c r="G18" s="5450"/>
      <c r="H18" s="5449"/>
      <c r="I18" s="5449"/>
      <c r="J18" s="5449"/>
      <c r="K18" s="5449"/>
      <c r="L18" s="5449"/>
      <c r="M18" s="5449"/>
      <c r="N18" s="5451"/>
      <c r="O18" s="5449"/>
      <c r="P18" s="4445"/>
    </row>
    <row r="19" spans="1:17" ht="11.65" customHeight="1">
      <c r="B19" s="4457">
        <v>18</v>
      </c>
      <c r="C19" s="4458"/>
      <c r="D19" s="4459" t="s">
        <v>3147</v>
      </c>
      <c r="E19" s="5427">
        <v>0</v>
      </c>
      <c r="F19" s="5416">
        <v>0</v>
      </c>
      <c r="G19" s="5427">
        <v>0</v>
      </c>
      <c r="H19" s="5416">
        <v>0</v>
      </c>
      <c r="I19" s="5416">
        <v>0</v>
      </c>
      <c r="J19" s="5416">
        <v>0</v>
      </c>
      <c r="K19" s="5416">
        <v>0</v>
      </c>
      <c r="L19" s="5416">
        <v>0</v>
      </c>
      <c r="M19" s="5416">
        <f>K19+L19</f>
        <v>0</v>
      </c>
      <c r="N19" s="5452">
        <v>0</v>
      </c>
      <c r="O19" s="5416">
        <v>0</v>
      </c>
      <c r="P19" s="4462">
        <v>18</v>
      </c>
    </row>
    <row r="20" spans="1:17" ht="11.65" customHeight="1">
      <c r="B20" s="4457">
        <v>19</v>
      </c>
      <c r="C20" s="4458"/>
      <c r="D20" s="4459" t="s">
        <v>3148</v>
      </c>
      <c r="E20" s="5427">
        <v>0</v>
      </c>
      <c r="F20" s="5416">
        <v>0</v>
      </c>
      <c r="G20" s="5427">
        <v>0</v>
      </c>
      <c r="H20" s="5416">
        <v>0</v>
      </c>
      <c r="I20" s="5416">
        <v>0</v>
      </c>
      <c r="J20" s="5416">
        <v>0</v>
      </c>
      <c r="K20" s="5416">
        <v>0</v>
      </c>
      <c r="L20" s="5416">
        <v>0</v>
      </c>
      <c r="M20" s="5416">
        <f>K20+L20</f>
        <v>0</v>
      </c>
      <c r="N20" s="5452">
        <v>0</v>
      </c>
      <c r="O20" s="5416">
        <v>0</v>
      </c>
      <c r="P20" s="4462">
        <v>19</v>
      </c>
    </row>
    <row r="21" spans="1:17" ht="11.65" customHeight="1">
      <c r="B21" s="4457">
        <v>20</v>
      </c>
      <c r="C21" s="4458"/>
      <c r="D21" s="4459" t="s">
        <v>3149</v>
      </c>
      <c r="E21" s="5427">
        <v>0</v>
      </c>
      <c r="F21" s="5416">
        <v>0</v>
      </c>
      <c r="G21" s="5427">
        <v>0</v>
      </c>
      <c r="H21" s="5416">
        <v>0</v>
      </c>
      <c r="I21" s="5416">
        <v>0</v>
      </c>
      <c r="J21" s="5416">
        <v>0</v>
      </c>
      <c r="K21" s="5416">
        <v>0</v>
      </c>
      <c r="L21" s="5416">
        <v>0</v>
      </c>
      <c r="M21" s="5416">
        <f>K21+L21</f>
        <v>0</v>
      </c>
      <c r="N21" s="5452">
        <v>0</v>
      </c>
      <c r="O21" s="5416">
        <v>0</v>
      </c>
      <c r="P21" s="4462">
        <v>20</v>
      </c>
    </row>
    <row r="22" spans="1:17" ht="11.65" customHeight="1">
      <c r="B22" s="4444"/>
      <c r="C22" s="4451"/>
      <c r="D22" s="4463" t="s">
        <v>3150</v>
      </c>
      <c r="E22" s="5450"/>
      <c r="F22" s="5449"/>
      <c r="G22" s="5450"/>
      <c r="H22" s="5449"/>
      <c r="I22" s="5449"/>
      <c r="J22" s="5449"/>
      <c r="K22" s="5449"/>
      <c r="L22" s="5449"/>
      <c r="M22" s="5449"/>
      <c r="N22" s="5451"/>
      <c r="O22" s="5449"/>
      <c r="P22" s="4445"/>
    </row>
    <row r="23" spans="1:17" ht="11.65" customHeight="1">
      <c r="B23" s="4457">
        <v>21</v>
      </c>
      <c r="C23" s="4467"/>
      <c r="D23" s="4459" t="s">
        <v>3151</v>
      </c>
      <c r="E23" s="5427">
        <v>0</v>
      </c>
      <c r="F23" s="5416">
        <v>0</v>
      </c>
      <c r="G23" s="5427">
        <v>0</v>
      </c>
      <c r="H23" s="5416">
        <v>0</v>
      </c>
      <c r="I23" s="5416">
        <v>0</v>
      </c>
      <c r="J23" s="5416">
        <v>0</v>
      </c>
      <c r="K23" s="5416">
        <v>0</v>
      </c>
      <c r="L23" s="5416">
        <v>0</v>
      </c>
      <c r="M23" s="5416">
        <f>K23+L23</f>
        <v>0</v>
      </c>
      <c r="N23" s="5436" t="s">
        <v>621</v>
      </c>
      <c r="O23" s="5416">
        <v>0</v>
      </c>
      <c r="P23" s="4462">
        <v>21</v>
      </c>
    </row>
    <row r="24" spans="1:17" ht="11.65" customHeight="1">
      <c r="B24" s="4444"/>
      <c r="C24" s="4469"/>
      <c r="D24" s="4463" t="s">
        <v>3152</v>
      </c>
      <c r="E24" s="5450"/>
      <c r="F24" s="5449"/>
      <c r="G24" s="5449"/>
      <c r="H24" s="5449"/>
      <c r="I24" s="5449"/>
      <c r="J24" s="5449"/>
      <c r="K24" s="5449"/>
      <c r="L24" s="5449"/>
      <c r="M24" s="5449"/>
      <c r="N24" s="5451"/>
      <c r="O24" s="5449"/>
      <c r="P24" s="4445"/>
    </row>
    <row r="25" spans="1:17" ht="11.65" customHeight="1">
      <c r="B25" s="4457">
        <v>22</v>
      </c>
      <c r="C25" s="4467"/>
      <c r="D25" s="4459" t="s">
        <v>3153</v>
      </c>
      <c r="E25" s="5427">
        <v>0</v>
      </c>
      <c r="F25" s="5416">
        <v>0</v>
      </c>
      <c r="G25" s="5416">
        <v>0</v>
      </c>
      <c r="H25" s="5416">
        <v>0</v>
      </c>
      <c r="I25" s="5416">
        <v>0</v>
      </c>
      <c r="J25" s="5416">
        <v>0</v>
      </c>
      <c r="K25" s="5416">
        <v>0</v>
      </c>
      <c r="L25" s="5416">
        <v>0</v>
      </c>
      <c r="M25" s="5416">
        <f>K25+L25</f>
        <v>0</v>
      </c>
      <c r="N25" s="5436" t="s">
        <v>621</v>
      </c>
      <c r="O25" s="5416">
        <v>0</v>
      </c>
      <c r="P25" s="4462">
        <v>22</v>
      </c>
    </row>
    <row r="26" spans="1:17" ht="13.15" customHeight="1">
      <c r="B26" s="4457">
        <v>23</v>
      </c>
      <c r="C26" s="4467"/>
      <c r="D26" s="4459" t="s">
        <v>3154</v>
      </c>
      <c r="E26" s="5427">
        <f>SUM(E17:E25)</f>
        <v>0</v>
      </c>
      <c r="F26" s="5416">
        <f>SUM(F17:F25)</f>
        <v>0</v>
      </c>
      <c r="G26" s="5416">
        <f>SUM(G17:G25)</f>
        <v>0</v>
      </c>
      <c r="H26" s="5416">
        <f>SUM(H17:H25)</f>
        <v>0</v>
      </c>
      <c r="I26" s="5416">
        <f>SUM(I17:I25)</f>
        <v>0</v>
      </c>
      <c r="J26" s="5416">
        <f>SUM(J17:J25)</f>
        <v>0</v>
      </c>
      <c r="K26" s="5416">
        <f>SUM(K17:K25)</f>
        <v>0</v>
      </c>
      <c r="L26" s="5416">
        <f>SUM(L17:L25)</f>
        <v>0</v>
      </c>
      <c r="M26" s="5416">
        <f>SUM(M17:M25)</f>
        <v>0</v>
      </c>
      <c r="N26" s="5416">
        <f>SUM(N17:N25)</f>
        <v>0</v>
      </c>
      <c r="O26" s="5416">
        <f>SUM(O17:O25)</f>
        <v>0</v>
      </c>
      <c r="P26" s="4462">
        <v>23</v>
      </c>
    </row>
    <row r="27" spans="1:17" ht="11.65" customHeight="1">
      <c r="B27" s="4444"/>
      <c r="C27" s="4469"/>
      <c r="D27" s="4470" t="s">
        <v>3155</v>
      </c>
      <c r="E27" s="5450"/>
      <c r="F27" s="5449"/>
      <c r="G27" s="5449"/>
      <c r="H27" s="5449"/>
      <c r="I27" s="5449"/>
      <c r="J27" s="5449"/>
      <c r="K27" s="5449"/>
      <c r="L27" s="5449"/>
      <c r="M27" s="5449"/>
      <c r="N27" s="5451"/>
      <c r="O27" s="5449"/>
      <c r="P27" s="4445"/>
      <c r="Q27" s="4471"/>
    </row>
    <row r="28" spans="1:17" ht="11.65" customHeight="1">
      <c r="B28" s="4444"/>
      <c r="C28" s="4469"/>
      <c r="D28" s="4463" t="s">
        <v>3156</v>
      </c>
      <c r="E28" s="5450"/>
      <c r="F28" s="5449"/>
      <c r="G28" s="5449"/>
      <c r="H28" s="5449"/>
      <c r="I28" s="5449"/>
      <c r="J28" s="5449"/>
      <c r="K28" s="5449"/>
      <c r="L28" s="5449"/>
      <c r="M28" s="5449"/>
      <c r="N28" s="5451"/>
      <c r="O28" s="5449"/>
      <c r="P28" s="4445"/>
      <c r="Q28" s="4471"/>
    </row>
    <row r="29" spans="1:17" ht="11.65" customHeight="1">
      <c r="B29" s="4457">
        <v>24</v>
      </c>
      <c r="C29" s="4467"/>
      <c r="D29" s="4459" t="s">
        <v>3157</v>
      </c>
      <c r="E29" s="5427">
        <v>0</v>
      </c>
      <c r="F29" s="5416">
        <v>0</v>
      </c>
      <c r="G29" s="5416">
        <v>0</v>
      </c>
      <c r="H29" s="5416">
        <v>0</v>
      </c>
      <c r="I29" s="5416">
        <v>0</v>
      </c>
      <c r="J29" s="5416">
        <v>0</v>
      </c>
      <c r="K29" s="5416">
        <v>0</v>
      </c>
      <c r="L29" s="5416">
        <v>0</v>
      </c>
      <c r="M29" s="5416">
        <f>K29+L29</f>
        <v>0</v>
      </c>
      <c r="N29" s="5436">
        <v>0</v>
      </c>
      <c r="O29" s="5416">
        <v>0</v>
      </c>
      <c r="P29" s="4462">
        <v>24</v>
      </c>
      <c r="Q29" s="5403"/>
    </row>
    <row r="30" spans="1:17" ht="11.65" customHeight="1">
      <c r="A30" s="5386"/>
      <c r="B30" s="4457">
        <v>25</v>
      </c>
      <c r="C30" s="4458"/>
      <c r="D30" s="4459" t="s">
        <v>3158</v>
      </c>
      <c r="E30" s="5427">
        <v>0</v>
      </c>
      <c r="F30" s="5416">
        <v>0</v>
      </c>
      <c r="G30" s="5416">
        <v>0</v>
      </c>
      <c r="H30" s="5416">
        <v>0</v>
      </c>
      <c r="I30" s="5416">
        <v>0</v>
      </c>
      <c r="J30" s="5416">
        <v>0</v>
      </c>
      <c r="K30" s="5416">
        <v>0</v>
      </c>
      <c r="L30" s="5416">
        <v>0</v>
      </c>
      <c r="M30" s="5416">
        <f>K30+L30</f>
        <v>0</v>
      </c>
      <c r="N30" s="5452">
        <v>0</v>
      </c>
      <c r="O30" s="5416">
        <v>0</v>
      </c>
      <c r="P30" s="4462">
        <v>25</v>
      </c>
      <c r="Q30" s="5403"/>
    </row>
    <row r="31" spans="1:17" ht="11.65" customHeight="1">
      <c r="A31" s="5386"/>
      <c r="B31" s="4444"/>
      <c r="C31" s="4451"/>
      <c r="D31" s="4463" t="s">
        <v>3159</v>
      </c>
      <c r="E31" s="5450"/>
      <c r="F31" s="5449"/>
      <c r="G31" s="5449"/>
      <c r="H31" s="5449"/>
      <c r="I31" s="5449"/>
      <c r="J31" s="5449"/>
      <c r="K31" s="5449"/>
      <c r="L31" s="5449"/>
      <c r="M31" s="5449"/>
      <c r="N31" s="5451"/>
      <c r="O31" s="5449"/>
      <c r="P31" s="4445"/>
      <c r="Q31" s="5403"/>
    </row>
    <row r="32" spans="1:17" ht="11.65" customHeight="1">
      <c r="A32" s="5386"/>
      <c r="B32" s="4457">
        <v>26</v>
      </c>
      <c r="C32" s="4467"/>
      <c r="D32" s="4459" t="s">
        <v>3160</v>
      </c>
      <c r="E32" s="5427">
        <v>0</v>
      </c>
      <c r="F32" s="5416">
        <v>0</v>
      </c>
      <c r="G32" s="5416">
        <v>0</v>
      </c>
      <c r="H32" s="5416">
        <v>0</v>
      </c>
      <c r="I32" s="5416">
        <v>0</v>
      </c>
      <c r="J32" s="5416">
        <v>0</v>
      </c>
      <c r="K32" s="5416">
        <v>0</v>
      </c>
      <c r="L32" s="5416">
        <v>0</v>
      </c>
      <c r="M32" s="5416">
        <f>K32+L32</f>
        <v>0</v>
      </c>
      <c r="N32" s="5446">
        <v>0</v>
      </c>
      <c r="O32" s="5445">
        <v>0</v>
      </c>
      <c r="P32" s="4462">
        <v>26</v>
      </c>
      <c r="Q32" s="5403"/>
    </row>
    <row r="33" spans="1:17" ht="11.65" customHeight="1">
      <c r="A33" s="5386"/>
      <c r="B33" s="4444"/>
      <c r="C33" s="4469"/>
      <c r="D33" s="4463" t="s">
        <v>3161</v>
      </c>
      <c r="E33" s="5450"/>
      <c r="F33" s="5449"/>
      <c r="G33" s="5449"/>
      <c r="H33" s="5449"/>
      <c r="I33" s="5449"/>
      <c r="J33" s="5449"/>
      <c r="K33" s="5449"/>
      <c r="L33" s="5449"/>
      <c r="M33" s="5449"/>
      <c r="N33" s="5448"/>
      <c r="O33" s="5447"/>
      <c r="P33" s="4445"/>
      <c r="Q33" s="5403"/>
    </row>
    <row r="34" spans="1:17" ht="11.65" customHeight="1">
      <c r="A34" s="5386"/>
      <c r="B34" s="4457">
        <v>27</v>
      </c>
      <c r="C34" s="4467"/>
      <c r="D34" s="4459" t="s">
        <v>3162</v>
      </c>
      <c r="E34" s="5427">
        <v>0</v>
      </c>
      <c r="F34" s="5416">
        <v>0</v>
      </c>
      <c r="G34" s="5416">
        <v>0</v>
      </c>
      <c r="H34" s="5416">
        <v>0</v>
      </c>
      <c r="I34" s="5416">
        <v>0</v>
      </c>
      <c r="J34" s="5416">
        <v>0</v>
      </c>
      <c r="K34" s="5416">
        <v>0</v>
      </c>
      <c r="L34" s="5416">
        <v>0</v>
      </c>
      <c r="M34" s="5416">
        <f>K34+L34</f>
        <v>0</v>
      </c>
      <c r="N34" s="5446">
        <v>0</v>
      </c>
      <c r="O34" s="5445">
        <v>0</v>
      </c>
      <c r="P34" s="4462">
        <v>27</v>
      </c>
      <c r="Q34" s="5403"/>
    </row>
    <row r="35" spans="1:17" ht="13.15" customHeight="1">
      <c r="A35" s="5386"/>
      <c r="B35" s="4457">
        <v>28</v>
      </c>
      <c r="C35" s="4451"/>
      <c r="D35" s="4471" t="s">
        <v>3163</v>
      </c>
      <c r="E35" s="5433">
        <f>SUM(E29:E34)</f>
        <v>0</v>
      </c>
      <c r="F35" s="5441">
        <f>SUM(F29:F34)</f>
        <v>0</v>
      </c>
      <c r="G35" s="5441">
        <f>SUM(G29:G34)</f>
        <v>0</v>
      </c>
      <c r="H35" s="5441">
        <f>SUM(H29:H34)</f>
        <v>0</v>
      </c>
      <c r="I35" s="5441">
        <f>SUM(I29:I34)</f>
        <v>0</v>
      </c>
      <c r="J35" s="5441">
        <f>SUM(J29:J34)</f>
        <v>0</v>
      </c>
      <c r="K35" s="5441">
        <f>SUM(K29:K34)</f>
        <v>0</v>
      </c>
      <c r="L35" s="5441">
        <f>SUM(L29:L34)</f>
        <v>0</v>
      </c>
      <c r="M35" s="5441">
        <f>K35+L35</f>
        <v>0</v>
      </c>
      <c r="N35" s="5432">
        <f>SUM(N29:N34)</f>
        <v>0</v>
      </c>
      <c r="O35" s="5441">
        <f>SUM(O29:O34)</f>
        <v>0</v>
      </c>
      <c r="P35" s="4462">
        <v>28</v>
      </c>
      <c r="Q35" s="5403"/>
    </row>
    <row r="36" spans="1:17" ht="13.15" customHeight="1">
      <c r="A36" s="5386"/>
      <c r="B36" s="4457">
        <v>29</v>
      </c>
      <c r="C36" s="4479"/>
      <c r="D36" s="4480" t="s">
        <v>3164</v>
      </c>
      <c r="E36" s="5444">
        <f>E26+E35</f>
        <v>0</v>
      </c>
      <c r="F36" s="5442">
        <f>F26+F35</f>
        <v>0</v>
      </c>
      <c r="G36" s="5442">
        <f>G26+G35</f>
        <v>0</v>
      </c>
      <c r="H36" s="5442">
        <f>H26+H35</f>
        <v>0</v>
      </c>
      <c r="I36" s="5442">
        <f>I26+I35</f>
        <v>0</v>
      </c>
      <c r="J36" s="5442">
        <f>J26+J35</f>
        <v>0</v>
      </c>
      <c r="K36" s="5442">
        <f>K26+K35</f>
        <v>0</v>
      </c>
      <c r="L36" s="5442">
        <f>L26+L35</f>
        <v>0</v>
      </c>
      <c r="M36" s="5442">
        <f>M26+M35</f>
        <v>0</v>
      </c>
      <c r="N36" s="5443">
        <f>N26+N35</f>
        <v>0</v>
      </c>
      <c r="O36" s="5442">
        <f>O26+O35</f>
        <v>0</v>
      </c>
      <c r="P36" s="4462">
        <v>29</v>
      </c>
      <c r="Q36" s="5403"/>
    </row>
    <row r="37" spans="1:17" ht="11.65" customHeight="1">
      <c r="A37" s="5386"/>
      <c r="B37" s="4444"/>
      <c r="C37" s="4469"/>
      <c r="D37" s="4430" t="s">
        <v>3165</v>
      </c>
      <c r="E37" s="5433"/>
      <c r="F37" s="5433"/>
      <c r="G37" s="5433"/>
      <c r="H37" s="5433"/>
      <c r="I37" s="5433"/>
      <c r="J37" s="5433"/>
      <c r="K37" s="5433"/>
      <c r="L37" s="5433"/>
      <c r="M37" s="5433"/>
      <c r="N37" s="5439"/>
      <c r="O37" s="5441">
        <f>SUM(E37:N37)</f>
        <v>0</v>
      </c>
      <c r="P37" s="4445"/>
      <c r="Q37" s="5403"/>
    </row>
    <row r="38" spans="1:17" ht="11.65" customHeight="1">
      <c r="A38" s="5386"/>
      <c r="B38" s="4457">
        <v>30</v>
      </c>
      <c r="C38" s="4467"/>
      <c r="D38" s="4485" t="s">
        <v>3166</v>
      </c>
      <c r="E38" s="5430">
        <v>0</v>
      </c>
      <c r="F38" s="5430">
        <v>0</v>
      </c>
      <c r="G38" s="5430">
        <v>0</v>
      </c>
      <c r="H38" s="5430">
        <v>0</v>
      </c>
      <c r="I38" s="5430">
        <v>0</v>
      </c>
      <c r="J38" s="5438">
        <v>0</v>
      </c>
      <c r="K38" s="5430">
        <v>0</v>
      </c>
      <c r="L38" s="5438">
        <v>0</v>
      </c>
      <c r="M38" s="5430">
        <f>K38+L38</f>
        <v>0</v>
      </c>
      <c r="N38" s="5436" t="s">
        <v>621</v>
      </c>
      <c r="O38" s="5435">
        <v>0</v>
      </c>
      <c r="P38" s="4462">
        <v>30</v>
      </c>
      <c r="Q38" s="5403"/>
    </row>
    <row r="39" spans="1:17" ht="11.65" customHeight="1">
      <c r="A39" s="5386"/>
      <c r="B39" s="4457">
        <v>31</v>
      </c>
      <c r="C39" s="4467"/>
      <c r="D39" s="4485" t="s">
        <v>3167</v>
      </c>
      <c r="E39" s="5430">
        <v>0</v>
      </c>
      <c r="F39" s="5430">
        <v>0</v>
      </c>
      <c r="G39" s="5430">
        <v>0</v>
      </c>
      <c r="H39" s="5430">
        <v>0</v>
      </c>
      <c r="I39" s="5430">
        <v>0</v>
      </c>
      <c r="J39" s="5430">
        <v>0</v>
      </c>
      <c r="K39" s="5430">
        <v>0</v>
      </c>
      <c r="L39" s="5438">
        <v>0</v>
      </c>
      <c r="M39" s="5430">
        <f>L39+K39</f>
        <v>0</v>
      </c>
      <c r="N39" s="5436" t="s">
        <v>621</v>
      </c>
      <c r="O39" s="5435">
        <v>0</v>
      </c>
      <c r="P39" s="4462">
        <v>31</v>
      </c>
      <c r="Q39" s="5403"/>
    </row>
    <row r="40" spans="1:17" ht="11.65" customHeight="1">
      <c r="A40" s="5386"/>
      <c r="B40" s="4444"/>
      <c r="C40" s="4469"/>
      <c r="D40" s="4471" t="s">
        <v>3168</v>
      </c>
      <c r="E40" s="5433"/>
      <c r="F40" s="5433"/>
      <c r="G40" s="5440"/>
      <c r="H40" s="5440"/>
      <c r="I40" s="5433"/>
      <c r="J40" s="5434"/>
      <c r="K40" s="5433"/>
      <c r="L40" s="5434"/>
      <c r="M40" s="5433"/>
      <c r="N40" s="5439"/>
      <c r="O40" s="5431"/>
      <c r="P40" s="4445"/>
      <c r="Q40" s="5403"/>
    </row>
    <row r="41" spans="1:17" ht="11.65" customHeight="1">
      <c r="A41" s="5386"/>
      <c r="B41" s="4457">
        <v>32</v>
      </c>
      <c r="C41" s="4458"/>
      <c r="D41" s="4485" t="s">
        <v>3169</v>
      </c>
      <c r="E41" s="5430">
        <v>0</v>
      </c>
      <c r="F41" s="5430">
        <v>0</v>
      </c>
      <c r="G41" s="5430">
        <v>0</v>
      </c>
      <c r="H41" s="5430">
        <v>0</v>
      </c>
      <c r="I41" s="5430">
        <v>0</v>
      </c>
      <c r="J41" s="5430">
        <v>0</v>
      </c>
      <c r="K41" s="5430">
        <v>0</v>
      </c>
      <c r="L41" s="5438">
        <v>0</v>
      </c>
      <c r="M41" s="5430">
        <f>L41+K41</f>
        <v>0</v>
      </c>
      <c r="N41" s="5436" t="s">
        <v>621</v>
      </c>
      <c r="O41" s="5435">
        <v>0</v>
      </c>
      <c r="P41" s="4462">
        <v>32</v>
      </c>
      <c r="Q41" s="5403"/>
    </row>
    <row r="42" spans="1:17" ht="11.65" customHeight="1">
      <c r="A42" s="5386"/>
      <c r="B42" s="4444"/>
      <c r="C42" s="4451"/>
      <c r="D42" s="4471" t="s">
        <v>3170</v>
      </c>
      <c r="E42" s="5433"/>
      <c r="F42" s="5433"/>
      <c r="G42" s="5433"/>
      <c r="H42" s="5433"/>
      <c r="I42" s="5433"/>
      <c r="J42" s="5434"/>
      <c r="K42" s="5433">
        <v>0</v>
      </c>
      <c r="L42" s="5434"/>
      <c r="M42" s="5433"/>
      <c r="N42" s="5432"/>
      <c r="O42" s="5431"/>
      <c r="P42" s="4445"/>
      <c r="Q42" s="5403"/>
    </row>
    <row r="43" spans="1:17" ht="11.65" customHeight="1">
      <c r="A43" s="5386"/>
      <c r="B43" s="4457">
        <v>33</v>
      </c>
      <c r="C43" s="4458"/>
      <c r="D43" s="4485" t="s">
        <v>3171</v>
      </c>
      <c r="E43" s="5430">
        <v>0</v>
      </c>
      <c r="F43" s="5430">
        <v>0</v>
      </c>
      <c r="G43" s="5430">
        <v>0</v>
      </c>
      <c r="H43" s="5430">
        <v>0</v>
      </c>
      <c r="I43" s="5430">
        <v>0</v>
      </c>
      <c r="J43" s="5430">
        <v>0</v>
      </c>
      <c r="K43" s="5430">
        <v>0</v>
      </c>
      <c r="L43" s="5437">
        <v>0</v>
      </c>
      <c r="M43" s="5430">
        <f>L43+K43</f>
        <v>0</v>
      </c>
      <c r="N43" s="5436" t="s">
        <v>621</v>
      </c>
      <c r="O43" s="5435">
        <v>0</v>
      </c>
      <c r="P43" s="4462">
        <v>33</v>
      </c>
      <c r="Q43" s="5403"/>
    </row>
    <row r="44" spans="1:17" ht="11.65" customHeight="1">
      <c r="A44" s="5386"/>
      <c r="B44" s="4444"/>
      <c r="C44" s="4451"/>
      <c r="D44" s="4471" t="s">
        <v>3172</v>
      </c>
      <c r="E44" s="5433"/>
      <c r="F44" s="5433"/>
      <c r="G44" s="5433"/>
      <c r="H44" s="5433"/>
      <c r="I44" s="5433"/>
      <c r="J44" s="5434"/>
      <c r="K44" s="5433" t="s">
        <v>1200</v>
      </c>
      <c r="L44" s="5434"/>
      <c r="M44" s="5433"/>
      <c r="N44" s="5432"/>
      <c r="O44" s="5431"/>
      <c r="P44" s="4445"/>
      <c r="Q44" s="5403"/>
    </row>
    <row r="45" spans="1:17" ht="11.65" customHeight="1">
      <c r="A45" s="5386"/>
      <c r="B45" s="4457">
        <v>34</v>
      </c>
      <c r="C45" s="4458"/>
      <c r="D45" s="4485" t="s">
        <v>3173</v>
      </c>
      <c r="E45" s="5430">
        <v>0</v>
      </c>
      <c r="F45" s="5430">
        <v>0</v>
      </c>
      <c r="G45" s="5430">
        <v>0</v>
      </c>
      <c r="H45" s="5430">
        <v>0</v>
      </c>
      <c r="I45" s="5430">
        <v>0</v>
      </c>
      <c r="J45" s="5430">
        <v>0</v>
      </c>
      <c r="K45" s="5430">
        <v>0</v>
      </c>
      <c r="L45" s="5430">
        <v>0</v>
      </c>
      <c r="M45" s="5430">
        <f>L45+K45</f>
        <v>0</v>
      </c>
      <c r="N45" s="5429" t="s">
        <v>621</v>
      </c>
      <c r="O45" s="5428">
        <v>0</v>
      </c>
      <c r="P45" s="4462">
        <v>34</v>
      </c>
      <c r="Q45" s="5403"/>
    </row>
    <row r="46" spans="1:17" ht="13.15" customHeight="1">
      <c r="A46" s="5386"/>
      <c r="B46" s="4457">
        <v>35</v>
      </c>
      <c r="C46" s="4467"/>
      <c r="D46" s="4485" t="s">
        <v>3174</v>
      </c>
      <c r="E46" s="5427">
        <f>SUM(E38:E45)</f>
        <v>0</v>
      </c>
      <c r="F46" s="5427">
        <f>SUM(F38:F45)</f>
        <v>0</v>
      </c>
      <c r="G46" s="5427">
        <f>SUM(G38:G45)</f>
        <v>0</v>
      </c>
      <c r="H46" s="5427">
        <f>SUM(H38:H45)</f>
        <v>0</v>
      </c>
      <c r="I46" s="5427">
        <f>SUM(I38:I45)</f>
        <v>0</v>
      </c>
      <c r="J46" s="5427">
        <f>SUM(J38:J45)</f>
        <v>0</v>
      </c>
      <c r="K46" s="5427">
        <f>SUM(K38:K45)</f>
        <v>0</v>
      </c>
      <c r="L46" s="5427">
        <f>SUM(L38:L45)</f>
        <v>0</v>
      </c>
      <c r="M46" s="5427">
        <f>SUM(M38:M45)</f>
        <v>0</v>
      </c>
      <c r="N46" s="5426" t="s">
        <v>621</v>
      </c>
      <c r="O46" s="5419">
        <f>SUM(O38:O45)</f>
        <v>0</v>
      </c>
      <c r="P46" s="4462">
        <v>35</v>
      </c>
      <c r="Q46" s="5385">
        <v>114</v>
      </c>
    </row>
    <row r="47" spans="1:17" ht="15" customHeight="1" thickBot="1">
      <c r="A47" s="5386"/>
      <c r="B47" s="4499"/>
      <c r="C47" s="4500"/>
      <c r="D47" s="4500"/>
      <c r="E47" s="4500"/>
      <c r="F47" s="4500"/>
      <c r="G47" s="4500"/>
      <c r="H47" s="4500"/>
      <c r="I47" s="4500"/>
      <c r="J47" s="4500"/>
      <c r="K47" s="4500"/>
      <c r="L47" s="4500"/>
      <c r="M47" s="4500"/>
      <c r="N47" s="4500"/>
      <c r="O47" s="4500"/>
      <c r="P47" s="4501"/>
      <c r="Q47" s="5385"/>
    </row>
    <row r="48" spans="1: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sheetData>
  <mergeCells count="4">
    <mergeCell ref="A30:A47"/>
    <mergeCell ref="Q46:Q47"/>
    <mergeCell ref="Q1:Q15"/>
    <mergeCell ref="A1:A18"/>
  </mergeCells>
  <printOptions horizontalCentered="1" verticalCentered="1"/>
  <pageMargins left="0.134645669291339" right="0.5" top="0.27559055118110198" bottom="0.27559055118110198" header="0" footer="0"/>
  <pageSetup scale="93" orientation="landscape" horizontalDpi="4294967293" verticalDpi="300" r:id="rId1"/>
  <headerFooter alignWithMargins="0"/>
  <drawing r:id="rId2"/>
</worksheet>
</file>

<file path=xl/worksheets/sheet122.xml><?xml version="1.0" encoding="utf-8"?>
<worksheet xmlns="http://schemas.openxmlformats.org/spreadsheetml/2006/main" xmlns:r="http://schemas.openxmlformats.org/officeDocument/2006/relationships">
  <sheetPr>
    <tabColor rgb="FF92D050"/>
    <pageSetUpPr fitToPage="1"/>
  </sheetPr>
  <dimension ref="A1:L68"/>
  <sheetViews>
    <sheetView showGridLines="0" zoomScaleNormal="100" workbookViewId="0"/>
  </sheetViews>
  <sheetFormatPr defaultColWidth="9.08984375" defaultRowHeight="10.5"/>
  <cols>
    <col min="1" max="2" width="4.7265625" style="4503" customWidth="1"/>
    <col min="3" max="3" width="25.7265625" style="4503" customWidth="1"/>
    <col min="4" max="4" width="9.36328125" style="4504" customWidth="1"/>
    <col min="5" max="7" width="9.36328125" style="4503" customWidth="1"/>
    <col min="8" max="8" width="9.81640625" style="4503" customWidth="1"/>
    <col min="9" max="9" width="11" style="4503" customWidth="1"/>
    <col min="10" max="10" width="4.7265625" style="4503" customWidth="1"/>
    <col min="11" max="11" width="9.08984375" style="4503"/>
    <col min="12" max="12" width="0" style="4503" hidden="1" customWidth="1"/>
    <col min="13" max="16384" width="9.08984375" style="4503"/>
  </cols>
  <sheetData>
    <row r="1" spans="1:11" ht="12" thickBot="1">
      <c r="A1" s="5473" t="s">
        <v>1962</v>
      </c>
      <c r="G1" s="909"/>
      <c r="J1" s="5472" t="s">
        <v>3790</v>
      </c>
    </row>
    <row r="2" spans="1:11" ht="12.75" customHeight="1">
      <c r="A2" s="4506" t="s">
        <v>3805</v>
      </c>
      <c r="B2" s="4507"/>
      <c r="C2" s="4507"/>
      <c r="D2" s="4507"/>
      <c r="E2" s="4507"/>
      <c r="F2" s="4507"/>
      <c r="G2" s="4507"/>
      <c r="H2" s="4507"/>
      <c r="I2" s="4507"/>
      <c r="J2" s="4508"/>
      <c r="K2" s="4509"/>
    </row>
    <row r="3" spans="1:11" ht="10.5" customHeight="1">
      <c r="A3" s="4510"/>
      <c r="B3" s="4511"/>
      <c r="C3" s="4511"/>
      <c r="D3" s="4512"/>
      <c r="E3" s="4511"/>
      <c r="F3" s="4511"/>
      <c r="G3" s="4511"/>
      <c r="H3" s="4511"/>
      <c r="I3" s="4511"/>
      <c r="J3" s="4513"/>
    </row>
    <row r="4" spans="1:11" ht="10.5" customHeight="1">
      <c r="A4" s="4514"/>
      <c r="B4" s="4512" t="s">
        <v>3176</v>
      </c>
      <c r="C4" s="4511"/>
      <c r="D4" s="4512"/>
      <c r="E4" s="4511"/>
      <c r="F4" s="4511"/>
      <c r="G4" s="4511"/>
      <c r="H4" s="4511"/>
      <c r="I4" s="4511"/>
      <c r="J4" s="4513"/>
    </row>
    <row r="5" spans="1:11" ht="10.5" customHeight="1">
      <c r="A5" s="4514"/>
      <c r="B5" s="4512" t="s">
        <v>3177</v>
      </c>
      <c r="C5" s="4512"/>
      <c r="D5" s="4512"/>
      <c r="E5" s="4511"/>
      <c r="F5" s="4511"/>
      <c r="G5" s="4511"/>
      <c r="H5" s="4511"/>
      <c r="I5" s="4511"/>
      <c r="J5" s="4513"/>
    </row>
    <row r="6" spans="1:11" ht="10.5" customHeight="1">
      <c r="A6" s="4514"/>
      <c r="B6" s="4512" t="s">
        <v>3178</v>
      </c>
      <c r="C6" s="4512"/>
      <c r="D6" s="4512"/>
      <c r="E6" s="4511"/>
      <c r="F6" s="4511"/>
      <c r="G6" s="4511"/>
      <c r="H6" s="4511"/>
      <c r="I6" s="4511"/>
      <c r="J6" s="4513"/>
    </row>
    <row r="7" spans="1:11" ht="10.5" customHeight="1">
      <c r="A7" s="4514"/>
      <c r="B7" s="4512" t="s">
        <v>3179</v>
      </c>
      <c r="C7" s="4512"/>
      <c r="D7" s="4512"/>
      <c r="E7" s="4511"/>
      <c r="F7" s="4511"/>
      <c r="G7" s="4511"/>
      <c r="H7" s="4511"/>
      <c r="I7" s="4511"/>
      <c r="J7" s="4513"/>
    </row>
    <row r="8" spans="1:11" ht="10.5" customHeight="1">
      <c r="A8" s="4514"/>
      <c r="B8" s="4512" t="s">
        <v>3180</v>
      </c>
      <c r="C8" s="4512"/>
      <c r="D8" s="4512"/>
      <c r="E8" s="4511"/>
      <c r="F8" s="4511"/>
      <c r="G8" s="4511"/>
      <c r="H8" s="4511"/>
      <c r="I8" s="4511"/>
      <c r="J8" s="4513"/>
    </row>
    <row r="9" spans="1:11" ht="10.5" customHeight="1">
      <c r="A9" s="4514"/>
      <c r="B9" s="4512" t="s">
        <v>3181</v>
      </c>
      <c r="C9" s="4511"/>
      <c r="D9" s="4512"/>
      <c r="E9" s="4511"/>
      <c r="F9" s="4511"/>
      <c r="G9" s="4511"/>
      <c r="H9" s="4511"/>
      <c r="I9" s="4511"/>
      <c r="J9" s="4513"/>
    </row>
    <row r="10" spans="1:11" ht="10.5" customHeight="1">
      <c r="A10" s="4514"/>
      <c r="B10" s="4512" t="s">
        <v>3182</v>
      </c>
      <c r="C10" s="4511"/>
      <c r="D10" s="4512"/>
      <c r="E10" s="4511"/>
      <c r="F10" s="4511"/>
      <c r="G10" s="4511"/>
      <c r="H10" s="4511"/>
      <c r="I10" s="4511"/>
      <c r="J10" s="4513"/>
    </row>
    <row r="11" spans="1:11" ht="10.5" customHeight="1">
      <c r="A11" s="4510"/>
      <c r="B11" s="4511"/>
      <c r="C11" s="4511"/>
      <c r="D11" s="4512"/>
      <c r="E11" s="4511"/>
      <c r="F11" s="4511"/>
      <c r="G11" s="4511"/>
      <c r="H11" s="4511"/>
      <c r="I11" s="4511"/>
      <c r="J11" s="4513"/>
    </row>
    <row r="12" spans="1:11" ht="10.5" customHeight="1">
      <c r="A12" s="4515" t="s">
        <v>3140</v>
      </c>
      <c r="B12" s="4516"/>
      <c r="C12" s="4516"/>
      <c r="D12" s="4516"/>
      <c r="E12" s="4516"/>
      <c r="F12" s="4516"/>
      <c r="G12" s="4516"/>
      <c r="H12" s="4516"/>
      <c r="I12" s="4516"/>
      <c r="J12" s="4517"/>
    </row>
    <row r="13" spans="1:11" ht="10.5" customHeight="1">
      <c r="A13" s="4518"/>
      <c r="B13" s="4519"/>
      <c r="C13" s="4519"/>
      <c r="D13" s="4512" t="s">
        <v>3183</v>
      </c>
      <c r="E13" s="4520"/>
      <c r="F13" s="4511" t="s">
        <v>3184</v>
      </c>
      <c r="G13" s="4511"/>
      <c r="H13" s="4511"/>
      <c r="I13" s="4520"/>
      <c r="J13" s="4521"/>
    </row>
    <row r="14" spans="1:11" ht="10.5" customHeight="1">
      <c r="A14" s="4518"/>
      <c r="B14" s="4519"/>
      <c r="C14" s="4519"/>
      <c r="D14" s="4522" t="s">
        <v>3185</v>
      </c>
      <c r="E14" s="4523"/>
      <c r="F14" s="4524" t="s">
        <v>3065</v>
      </c>
      <c r="G14" s="4524"/>
      <c r="H14" s="4524"/>
      <c r="I14" s="4525"/>
      <c r="J14" s="4521"/>
    </row>
    <row r="15" spans="1:11" ht="10.5" customHeight="1">
      <c r="A15" s="4526"/>
      <c r="B15" s="4527"/>
      <c r="C15" s="4527"/>
      <c r="D15" s="4527"/>
      <c r="E15" s="4528"/>
      <c r="F15" s="4528"/>
      <c r="G15" s="4528"/>
      <c r="H15" s="4528" t="s">
        <v>3070</v>
      </c>
      <c r="I15" s="4528" t="s">
        <v>3186</v>
      </c>
      <c r="J15" s="4529"/>
    </row>
    <row r="16" spans="1:11" ht="10.5" customHeight="1">
      <c r="A16" s="4526"/>
      <c r="B16" s="4527"/>
      <c r="C16" s="4527"/>
      <c r="D16" s="4527"/>
      <c r="E16" s="4528"/>
      <c r="F16" s="4528"/>
      <c r="G16" s="4528"/>
      <c r="H16" s="4528" t="s">
        <v>3075</v>
      </c>
      <c r="I16" s="4528" t="s">
        <v>3097</v>
      </c>
      <c r="J16" s="4529"/>
    </row>
    <row r="17" spans="1:12" ht="10.5" customHeight="1">
      <c r="A17" s="4526"/>
      <c r="B17" s="4527"/>
      <c r="C17" s="4527"/>
      <c r="D17" s="4527"/>
      <c r="E17" s="4528"/>
      <c r="F17" s="4528" t="s">
        <v>3080</v>
      </c>
      <c r="G17" s="4528" t="s">
        <v>3187</v>
      </c>
      <c r="H17" s="4528" t="s">
        <v>3081</v>
      </c>
      <c r="I17" s="4528" t="s">
        <v>3104</v>
      </c>
      <c r="J17" s="4529"/>
    </row>
    <row r="18" spans="1:12" ht="10.5" customHeight="1">
      <c r="A18" s="4526"/>
      <c r="B18" s="4527"/>
      <c r="C18" s="4520" t="s">
        <v>3188</v>
      </c>
      <c r="D18" s="4528" t="s">
        <v>3189</v>
      </c>
      <c r="E18" s="4528"/>
      <c r="F18" s="4528" t="s">
        <v>3089</v>
      </c>
      <c r="G18" s="4528" t="s">
        <v>3081</v>
      </c>
      <c r="H18" s="4528" t="s">
        <v>3088</v>
      </c>
      <c r="I18" s="4528" t="s">
        <v>3190</v>
      </c>
      <c r="J18" s="4529"/>
    </row>
    <row r="19" spans="1:12" ht="10.5" customHeight="1">
      <c r="A19" s="4530" t="s">
        <v>704</v>
      </c>
      <c r="B19" s="4528" t="s">
        <v>637</v>
      </c>
      <c r="C19" s="4520" t="s">
        <v>3098</v>
      </c>
      <c r="D19" s="4528" t="s">
        <v>3191</v>
      </c>
      <c r="E19" s="4528" t="s">
        <v>3192</v>
      </c>
      <c r="F19" s="4528" t="s">
        <v>3193</v>
      </c>
      <c r="G19" s="4528" t="s">
        <v>3087</v>
      </c>
      <c r="H19" s="4528" t="s">
        <v>3194</v>
      </c>
      <c r="I19" s="4528" t="s">
        <v>3195</v>
      </c>
      <c r="J19" s="4531" t="s">
        <v>704</v>
      </c>
    </row>
    <row r="20" spans="1:12" ht="10.5" customHeight="1">
      <c r="A20" s="4530" t="s">
        <v>750</v>
      </c>
      <c r="B20" s="4528" t="s">
        <v>638</v>
      </c>
      <c r="C20" s="4520" t="s">
        <v>3196</v>
      </c>
      <c r="D20" s="4528" t="s">
        <v>3197</v>
      </c>
      <c r="E20" s="4528" t="s">
        <v>3198</v>
      </c>
      <c r="F20" s="4528" t="s">
        <v>3199</v>
      </c>
      <c r="G20" s="4528" t="s">
        <v>3200</v>
      </c>
      <c r="H20" s="4528" t="s">
        <v>3201</v>
      </c>
      <c r="I20" s="4528" t="s">
        <v>3202</v>
      </c>
      <c r="J20" s="4531" t="s">
        <v>750</v>
      </c>
    </row>
    <row r="21" spans="1:12" ht="10.5" customHeight="1">
      <c r="A21" s="4530"/>
      <c r="B21" s="4528"/>
      <c r="C21" s="4520"/>
      <c r="D21" s="4528"/>
      <c r="E21" s="4528"/>
      <c r="F21" s="4528"/>
      <c r="G21" s="4528"/>
      <c r="H21" s="4528" t="s">
        <v>3103</v>
      </c>
      <c r="I21" s="4528" t="s">
        <v>3200</v>
      </c>
      <c r="J21" s="4531"/>
    </row>
    <row r="22" spans="1:12" ht="10.9" customHeight="1" thickBot="1">
      <c r="A22" s="4532"/>
      <c r="B22" s="4533"/>
      <c r="C22" s="4534" t="s">
        <v>756</v>
      </c>
      <c r="D22" s="4523" t="s">
        <v>757</v>
      </c>
      <c r="E22" s="4523" t="s">
        <v>640</v>
      </c>
      <c r="F22" s="4523" t="s">
        <v>641</v>
      </c>
      <c r="G22" s="4523" t="s">
        <v>642</v>
      </c>
      <c r="H22" s="4523" t="s">
        <v>3203</v>
      </c>
      <c r="I22" s="4523" t="s">
        <v>644</v>
      </c>
      <c r="J22" s="4535"/>
      <c r="L22" s="4503" t="s">
        <v>3204</v>
      </c>
    </row>
    <row r="23" spans="1:12" ht="10.9" customHeight="1">
      <c r="A23" s="4530"/>
      <c r="B23" s="4519"/>
      <c r="C23" s="4536" t="s">
        <v>3205</v>
      </c>
      <c r="D23" s="5471"/>
      <c r="E23" s="5470"/>
      <c r="F23" s="5470"/>
      <c r="G23" s="5470"/>
      <c r="H23" s="5470"/>
      <c r="I23" s="5469"/>
      <c r="J23" s="4531"/>
    </row>
    <row r="24" spans="1:12" ht="10.9" customHeight="1">
      <c r="A24" s="4530">
        <v>36</v>
      </c>
      <c r="B24" s="4519"/>
      <c r="C24" s="4540" t="s">
        <v>3206</v>
      </c>
      <c r="D24" s="5468">
        <v>0</v>
      </c>
      <c r="E24" s="5464">
        <v>0</v>
      </c>
      <c r="F24" s="5464">
        <v>0</v>
      </c>
      <c r="G24" s="5464">
        <v>0</v>
      </c>
      <c r="H24" s="5464">
        <v>0</v>
      </c>
      <c r="I24" s="5391">
        <v>0</v>
      </c>
      <c r="J24" s="4531">
        <v>36</v>
      </c>
      <c r="L24" s="4503" t="s">
        <v>1200</v>
      </c>
    </row>
    <row r="25" spans="1:12" ht="10.9" customHeight="1">
      <c r="A25" s="4543"/>
      <c r="B25" s="4544"/>
      <c r="C25" s="4545" t="s">
        <v>3207</v>
      </c>
      <c r="D25" s="5417"/>
      <c r="E25" s="5415"/>
      <c r="F25" s="5415"/>
      <c r="G25" s="5423"/>
      <c r="H25" s="5415"/>
      <c r="I25" s="5413"/>
      <c r="J25" s="4546"/>
    </row>
    <row r="26" spans="1:12" ht="10.9" customHeight="1">
      <c r="A26" s="4530"/>
      <c r="B26" s="4519"/>
      <c r="C26" s="4547" t="s">
        <v>3208</v>
      </c>
      <c r="D26" s="5412"/>
      <c r="E26" s="5411"/>
      <c r="F26" s="5411"/>
      <c r="G26" s="5467"/>
      <c r="H26" s="5411"/>
      <c r="I26" s="5408"/>
      <c r="J26" s="4531"/>
    </row>
    <row r="27" spans="1:12" ht="10.9" customHeight="1">
      <c r="A27" s="4530">
        <v>37</v>
      </c>
      <c r="B27" s="4519"/>
      <c r="C27" s="4549" t="s">
        <v>3209</v>
      </c>
      <c r="D27" s="5457">
        <v>0</v>
      </c>
      <c r="E27" s="5456">
        <v>0</v>
      </c>
      <c r="F27" s="5411">
        <v>0</v>
      </c>
      <c r="G27" s="5467">
        <v>0</v>
      </c>
      <c r="H27" s="5411">
        <v>0</v>
      </c>
      <c r="I27" s="5408">
        <v>0</v>
      </c>
      <c r="J27" s="4531">
        <v>37</v>
      </c>
    </row>
    <row r="28" spans="1:12" ht="10.9" customHeight="1">
      <c r="A28" s="4543"/>
      <c r="B28" s="4544"/>
      <c r="C28" s="4552" t="s">
        <v>3210</v>
      </c>
      <c r="D28" s="5453"/>
      <c r="E28" s="5420"/>
      <c r="F28" s="5415"/>
      <c r="G28" s="5423"/>
      <c r="H28" s="5415"/>
      <c r="I28" s="5413"/>
      <c r="J28" s="4546"/>
      <c r="K28" s="4554"/>
      <c r="L28" s="4503">
        <v>78.2</v>
      </c>
    </row>
    <row r="29" spans="1:12" ht="10.9" customHeight="1">
      <c r="A29" s="4530"/>
      <c r="B29" s="4519"/>
      <c r="C29" s="4547" t="s">
        <v>3211</v>
      </c>
      <c r="D29" s="5466"/>
      <c r="E29" s="5465"/>
      <c r="F29" s="5464"/>
      <c r="G29" s="5464"/>
      <c r="H29" s="5464"/>
      <c r="I29" s="5391"/>
      <c r="J29" s="4531"/>
    </row>
    <row r="30" spans="1:12" ht="10.9" customHeight="1">
      <c r="A30" s="4532">
        <v>38</v>
      </c>
      <c r="B30" s="4544"/>
      <c r="C30" s="4552" t="s">
        <v>3212</v>
      </c>
      <c r="D30" s="5463">
        <v>0</v>
      </c>
      <c r="E30" s="5419">
        <v>0</v>
      </c>
      <c r="F30" s="5415">
        <v>0</v>
      </c>
      <c r="G30" s="5423">
        <v>0</v>
      </c>
      <c r="H30" s="5415">
        <v>0</v>
      </c>
      <c r="I30" s="5413">
        <v>0</v>
      </c>
      <c r="J30" s="4535">
        <v>38</v>
      </c>
      <c r="L30" s="4503">
        <v>71.5</v>
      </c>
    </row>
    <row r="31" spans="1:12" ht="10.9" customHeight="1">
      <c r="A31" s="4530"/>
      <c r="B31" s="4519"/>
      <c r="C31" s="4547" t="s">
        <v>3213</v>
      </c>
      <c r="D31" s="5466"/>
      <c r="E31" s="5465"/>
      <c r="F31" s="5464"/>
      <c r="G31" s="5464"/>
      <c r="H31" s="5464"/>
      <c r="I31" s="5391"/>
      <c r="J31" s="4531"/>
    </row>
    <row r="32" spans="1:12" ht="10.9" customHeight="1">
      <c r="A32" s="4558">
        <v>39</v>
      </c>
      <c r="B32" s="4519"/>
      <c r="C32" s="4559" t="s">
        <v>3214</v>
      </c>
      <c r="D32" s="5461">
        <v>0</v>
      </c>
      <c r="E32" s="5460">
        <v>0</v>
      </c>
      <c r="F32" s="5411">
        <v>0</v>
      </c>
      <c r="G32" s="5467">
        <v>0</v>
      </c>
      <c r="H32" s="5411">
        <v>0</v>
      </c>
      <c r="I32" s="5408">
        <v>0</v>
      </c>
      <c r="J32" s="4562">
        <v>39</v>
      </c>
      <c r="L32" s="4503">
        <v>76</v>
      </c>
    </row>
    <row r="33" spans="1:12" ht="10.9" customHeight="1">
      <c r="A33" s="4532"/>
      <c r="B33" s="4544"/>
      <c r="C33" s="4552" t="s">
        <v>3215</v>
      </c>
      <c r="D33" s="5453"/>
      <c r="E33" s="5420"/>
      <c r="F33" s="5415"/>
      <c r="G33" s="5415"/>
      <c r="H33" s="5415"/>
      <c r="I33" s="5413"/>
      <c r="J33" s="4535"/>
    </row>
    <row r="34" spans="1:12" ht="10.9" customHeight="1">
      <c r="A34" s="4530"/>
      <c r="B34" s="4519"/>
      <c r="C34" s="4547" t="s">
        <v>3216</v>
      </c>
      <c r="D34" s="5466"/>
      <c r="E34" s="5465"/>
      <c r="F34" s="5464"/>
      <c r="G34" s="5464"/>
      <c r="H34" s="5464"/>
      <c r="I34" s="5391"/>
      <c r="J34" s="4531"/>
    </row>
    <row r="35" spans="1:12" ht="10.9" customHeight="1">
      <c r="A35" s="4532">
        <v>40</v>
      </c>
      <c r="B35" s="4544"/>
      <c r="C35" s="4545" t="s">
        <v>3217</v>
      </c>
      <c r="D35" s="5463">
        <v>0</v>
      </c>
      <c r="E35" s="5419">
        <v>0</v>
      </c>
      <c r="F35" s="5415">
        <v>0</v>
      </c>
      <c r="G35" s="5423">
        <v>0</v>
      </c>
      <c r="H35" s="5415">
        <v>0</v>
      </c>
      <c r="I35" s="5413">
        <v>0</v>
      </c>
      <c r="J35" s="4535">
        <v>40</v>
      </c>
      <c r="L35" s="4503">
        <v>94</v>
      </c>
    </row>
    <row r="36" spans="1:12" ht="10.9" customHeight="1">
      <c r="A36" s="4530"/>
      <c r="B36" s="4519"/>
      <c r="C36" s="4563" t="s">
        <v>3218</v>
      </c>
      <c r="D36" s="5466"/>
      <c r="E36" s="5465"/>
      <c r="F36" s="5464"/>
      <c r="G36" s="5464"/>
      <c r="H36" s="5464"/>
      <c r="I36" s="5391"/>
      <c r="J36" s="4531"/>
    </row>
    <row r="37" spans="1:12" ht="10.9" customHeight="1">
      <c r="A37" s="4532">
        <v>41</v>
      </c>
      <c r="B37" s="4544"/>
      <c r="C37" s="4564" t="s">
        <v>3219</v>
      </c>
      <c r="D37" s="5463">
        <v>0</v>
      </c>
      <c r="E37" s="5419">
        <v>0</v>
      </c>
      <c r="F37" s="5415">
        <v>0</v>
      </c>
      <c r="G37" s="5423">
        <v>0</v>
      </c>
      <c r="H37" s="5415">
        <v>0</v>
      </c>
      <c r="I37" s="5413">
        <v>0</v>
      </c>
      <c r="J37" s="4535">
        <v>41</v>
      </c>
      <c r="L37" s="4503">
        <v>99</v>
      </c>
    </row>
    <row r="38" spans="1:12" ht="10.9" customHeight="1">
      <c r="A38" s="4530"/>
      <c r="B38" s="4565"/>
      <c r="C38" s="4563" t="s">
        <v>3220</v>
      </c>
      <c r="D38" s="5457"/>
      <c r="E38" s="5456"/>
      <c r="F38" s="5411"/>
      <c r="G38" s="5411"/>
      <c r="H38" s="5411"/>
      <c r="I38" s="5408"/>
      <c r="J38" s="4531"/>
    </row>
    <row r="39" spans="1:12" ht="10.9" customHeight="1">
      <c r="A39" s="4532">
        <v>42</v>
      </c>
      <c r="B39" s="4566"/>
      <c r="C39" s="4522" t="s">
        <v>3221</v>
      </c>
      <c r="D39" s="5463">
        <v>0</v>
      </c>
      <c r="E39" s="5419">
        <v>0</v>
      </c>
      <c r="F39" s="5415">
        <v>0</v>
      </c>
      <c r="G39" s="5415">
        <v>0</v>
      </c>
      <c r="H39" s="5415">
        <v>0</v>
      </c>
      <c r="I39" s="5413">
        <v>0</v>
      </c>
      <c r="J39" s="4535">
        <v>42</v>
      </c>
    </row>
    <row r="40" spans="1:12" ht="10.9" customHeight="1">
      <c r="A40" s="4530"/>
      <c r="B40" s="4565"/>
      <c r="C40" s="4563" t="s">
        <v>3222</v>
      </c>
      <c r="D40" s="5461"/>
      <c r="E40" s="5460"/>
      <c r="F40" s="5411"/>
      <c r="G40" s="5411"/>
      <c r="H40" s="5411"/>
      <c r="I40" s="5408"/>
      <c r="J40" s="4531"/>
    </row>
    <row r="41" spans="1:12" ht="10.9" customHeight="1">
      <c r="A41" s="4532">
        <v>43</v>
      </c>
      <c r="B41" s="4566"/>
      <c r="C41" s="4564" t="s">
        <v>3223</v>
      </c>
      <c r="D41" s="5463">
        <v>0</v>
      </c>
      <c r="E41" s="5419">
        <v>0</v>
      </c>
      <c r="F41" s="5415">
        <v>0</v>
      </c>
      <c r="G41" s="5415">
        <v>0</v>
      </c>
      <c r="H41" s="5415">
        <v>0</v>
      </c>
      <c r="I41" s="5413">
        <v>0</v>
      </c>
      <c r="J41" s="4535">
        <v>43</v>
      </c>
    </row>
    <row r="42" spans="1:12" ht="10.9" customHeight="1">
      <c r="A42" s="4530"/>
      <c r="B42" s="4565"/>
      <c r="C42" s="4563" t="s">
        <v>3224</v>
      </c>
      <c r="D42" s="5457"/>
      <c r="E42" s="5456"/>
      <c r="F42" s="5411"/>
      <c r="G42" s="5411"/>
      <c r="H42" s="5411"/>
      <c r="I42" s="5408"/>
      <c r="J42" s="4531"/>
    </row>
    <row r="43" spans="1:12" ht="10.9" customHeight="1">
      <c r="A43" s="4532">
        <v>44</v>
      </c>
      <c r="B43" s="4566"/>
      <c r="C43" s="4564" t="s">
        <v>3225</v>
      </c>
      <c r="D43" s="5453">
        <v>0</v>
      </c>
      <c r="E43" s="5420">
        <v>0</v>
      </c>
      <c r="F43" s="5415">
        <v>0</v>
      </c>
      <c r="G43" s="5415">
        <v>0</v>
      </c>
      <c r="H43" s="5415">
        <v>0</v>
      </c>
      <c r="I43" s="5413">
        <v>0</v>
      </c>
      <c r="J43" s="4535">
        <v>44</v>
      </c>
    </row>
    <row r="44" spans="1:12" ht="10.9" customHeight="1">
      <c r="A44" s="4530"/>
      <c r="B44" s="4565"/>
      <c r="C44" s="4563" t="s">
        <v>3226</v>
      </c>
      <c r="D44" s="5457"/>
      <c r="E44" s="5456"/>
      <c r="F44" s="5411"/>
      <c r="G44" s="5411"/>
      <c r="H44" s="5411"/>
      <c r="I44" s="5408"/>
      <c r="J44" s="4531"/>
    </row>
    <row r="45" spans="1:12" ht="10.9" customHeight="1">
      <c r="A45" s="4532">
        <v>45</v>
      </c>
      <c r="B45" s="4566"/>
      <c r="C45" s="4564" t="s">
        <v>3227</v>
      </c>
      <c r="D45" s="5463">
        <v>0</v>
      </c>
      <c r="E45" s="5419">
        <v>0</v>
      </c>
      <c r="F45" s="5415">
        <v>0</v>
      </c>
      <c r="G45" s="5415">
        <v>0</v>
      </c>
      <c r="H45" s="5415">
        <v>0</v>
      </c>
      <c r="I45" s="5413">
        <v>0</v>
      </c>
      <c r="J45" s="4535">
        <v>45</v>
      </c>
    </row>
    <row r="46" spans="1:12" ht="10.9" customHeight="1">
      <c r="A46" s="4530"/>
      <c r="B46" s="4565"/>
      <c r="C46" s="4563" t="s">
        <v>3228</v>
      </c>
      <c r="D46" s="5461"/>
      <c r="E46" s="5460"/>
      <c r="F46" s="5411"/>
      <c r="G46" s="5411"/>
      <c r="H46" s="5411"/>
      <c r="I46" s="5408"/>
      <c r="J46" s="4531"/>
    </row>
    <row r="47" spans="1:12" ht="10.9" customHeight="1">
      <c r="A47" s="4532">
        <v>46</v>
      </c>
      <c r="B47" s="4566"/>
      <c r="C47" s="4564" t="s">
        <v>3229</v>
      </c>
      <c r="D47" s="5463">
        <v>0</v>
      </c>
      <c r="E47" s="5419">
        <v>0</v>
      </c>
      <c r="F47" s="5415">
        <v>0</v>
      </c>
      <c r="G47" s="5415">
        <v>0</v>
      </c>
      <c r="H47" s="5415">
        <v>0</v>
      </c>
      <c r="I47" s="5413">
        <v>0</v>
      </c>
      <c r="J47" s="4535">
        <v>46</v>
      </c>
      <c r="L47" s="4503">
        <v>70.599999999999994</v>
      </c>
    </row>
    <row r="48" spans="1:12" ht="10.9" customHeight="1">
      <c r="A48" s="4530"/>
      <c r="B48" s="4565"/>
      <c r="C48" s="4563" t="s">
        <v>3230</v>
      </c>
      <c r="D48" s="5461"/>
      <c r="E48" s="5460"/>
      <c r="F48" s="5411"/>
      <c r="G48" s="5411"/>
      <c r="H48" s="5411"/>
      <c r="I48" s="5408"/>
      <c r="J48" s="4531"/>
    </row>
    <row r="49" spans="1:12" ht="10.9" customHeight="1">
      <c r="A49" s="4532">
        <v>47</v>
      </c>
      <c r="B49" s="4566"/>
      <c r="C49" s="4522" t="s">
        <v>3231</v>
      </c>
      <c r="D49" s="5463">
        <v>0</v>
      </c>
      <c r="E49" s="5419">
        <v>0</v>
      </c>
      <c r="F49" s="5415">
        <v>0</v>
      </c>
      <c r="G49" s="5415">
        <v>0</v>
      </c>
      <c r="H49" s="5415">
        <v>0</v>
      </c>
      <c r="I49" s="5413">
        <v>0</v>
      </c>
      <c r="J49" s="4535">
        <v>47</v>
      </c>
      <c r="L49" s="4503">
        <v>48.7</v>
      </c>
    </row>
    <row r="50" spans="1:12" ht="10.9" customHeight="1">
      <c r="A50" s="4530"/>
      <c r="B50" s="4565"/>
      <c r="C50" s="4563" t="s">
        <v>3232</v>
      </c>
      <c r="D50" s="5457"/>
      <c r="E50" s="5456"/>
      <c r="F50" s="5411"/>
      <c r="G50" s="5411"/>
      <c r="H50" s="5411"/>
      <c r="I50" s="5408"/>
      <c r="J50" s="4531"/>
    </row>
    <row r="51" spans="1:12" ht="10.9" customHeight="1">
      <c r="A51" s="4532">
        <v>48</v>
      </c>
      <c r="B51" s="4566"/>
      <c r="C51" s="4564" t="s">
        <v>3233</v>
      </c>
      <c r="D51" s="5463">
        <v>0</v>
      </c>
      <c r="E51" s="5419">
        <v>0</v>
      </c>
      <c r="F51" s="5415">
        <v>0</v>
      </c>
      <c r="G51" s="5415">
        <v>0</v>
      </c>
      <c r="H51" s="5415">
        <v>0</v>
      </c>
      <c r="I51" s="5413">
        <v>0</v>
      </c>
      <c r="J51" s="4535">
        <v>48</v>
      </c>
      <c r="L51" s="4503">
        <v>72.3</v>
      </c>
    </row>
    <row r="52" spans="1:12" ht="10.9" customHeight="1">
      <c r="A52" s="4530"/>
      <c r="B52" s="4565"/>
      <c r="C52" s="4563" t="s">
        <v>3234</v>
      </c>
      <c r="D52" s="5461"/>
      <c r="E52" s="5460"/>
      <c r="F52" s="5411"/>
      <c r="G52" s="5411"/>
      <c r="H52" s="5411"/>
      <c r="I52" s="5408"/>
      <c r="J52" s="4531"/>
    </row>
    <row r="53" spans="1:12" ht="10.9" customHeight="1">
      <c r="A53" s="4567">
        <v>49</v>
      </c>
      <c r="B53" s="4565"/>
      <c r="C53" s="4568" t="s">
        <v>3235</v>
      </c>
      <c r="D53" s="5461">
        <v>0</v>
      </c>
      <c r="E53" s="5460">
        <v>0</v>
      </c>
      <c r="F53" s="5411">
        <v>0</v>
      </c>
      <c r="G53" s="5411">
        <v>0</v>
      </c>
      <c r="H53" s="5411">
        <v>0</v>
      </c>
      <c r="I53" s="5408">
        <v>0</v>
      </c>
      <c r="J53" s="4569">
        <v>49</v>
      </c>
      <c r="K53" s="4554"/>
    </row>
    <row r="54" spans="1:12" ht="10.9" customHeight="1">
      <c r="A54" s="4543"/>
      <c r="B54" s="4566"/>
      <c r="C54" s="4522" t="s">
        <v>3236</v>
      </c>
      <c r="D54" s="5463"/>
      <c r="E54" s="5419"/>
      <c r="F54" s="5415"/>
      <c r="G54" s="5415"/>
      <c r="H54" s="5415"/>
      <c r="I54" s="5413"/>
      <c r="J54" s="4546"/>
    </row>
    <row r="55" spans="1:12" ht="10.9" customHeight="1">
      <c r="A55" s="4530"/>
      <c r="B55" s="4565"/>
      <c r="C55" s="4563" t="s">
        <v>3237</v>
      </c>
      <c r="D55" s="5462"/>
      <c r="E55" s="5460"/>
      <c r="F55" s="5411"/>
      <c r="G55" s="5411"/>
      <c r="H55" s="5411"/>
      <c r="I55" s="5408"/>
      <c r="J55" s="4531"/>
    </row>
    <row r="56" spans="1:12" ht="10.9" customHeight="1">
      <c r="A56" s="4567">
        <v>50</v>
      </c>
      <c r="B56" s="4565"/>
      <c r="C56" s="4568" t="s">
        <v>3238</v>
      </c>
      <c r="D56" s="5461">
        <v>0</v>
      </c>
      <c r="E56" s="5460">
        <v>0</v>
      </c>
      <c r="F56" s="5411">
        <v>0</v>
      </c>
      <c r="G56" s="5411">
        <v>0</v>
      </c>
      <c r="H56" s="5411">
        <v>0</v>
      </c>
      <c r="I56" s="5408">
        <v>0</v>
      </c>
      <c r="J56" s="4569">
        <v>50</v>
      </c>
      <c r="K56" s="4554"/>
    </row>
    <row r="57" spans="1:12" ht="10.9" customHeight="1">
      <c r="A57" s="4543"/>
      <c r="B57" s="4566"/>
      <c r="C57" s="4571" t="s">
        <v>3239</v>
      </c>
      <c r="D57" s="5459"/>
      <c r="E57" s="5415"/>
      <c r="F57" s="5415"/>
      <c r="G57" s="5415"/>
      <c r="H57" s="5415">
        <v>0</v>
      </c>
      <c r="I57" s="5413"/>
      <c r="J57" s="4546"/>
    </row>
    <row r="58" spans="1:12" ht="10.9" customHeight="1">
      <c r="A58" s="4530"/>
      <c r="B58" s="4565"/>
      <c r="C58" s="4563" t="s">
        <v>3240</v>
      </c>
      <c r="D58" s="5458"/>
      <c r="E58" s="5411"/>
      <c r="F58" s="5411"/>
      <c r="G58" s="5411"/>
      <c r="H58" s="5411"/>
      <c r="I58" s="5408"/>
      <c r="J58" s="4531"/>
    </row>
    <row r="59" spans="1:12" ht="10.9" customHeight="1">
      <c r="A59" s="4532">
        <v>51</v>
      </c>
      <c r="B59" s="4566"/>
      <c r="C59" s="4564" t="s">
        <v>3241</v>
      </c>
      <c r="D59" s="5453">
        <v>0</v>
      </c>
      <c r="E59" s="5420">
        <v>0</v>
      </c>
      <c r="F59" s="5415">
        <v>0</v>
      </c>
      <c r="G59" s="5415">
        <v>0</v>
      </c>
      <c r="H59" s="5415">
        <v>0</v>
      </c>
      <c r="I59" s="5413">
        <v>0</v>
      </c>
      <c r="J59" s="4535">
        <v>51</v>
      </c>
    </row>
    <row r="60" spans="1:12" ht="10.9" customHeight="1">
      <c r="A60" s="4530"/>
      <c r="B60" s="4565"/>
      <c r="C60" s="4563" t="s">
        <v>3242</v>
      </c>
      <c r="D60" s="5457"/>
      <c r="E60" s="5456"/>
      <c r="F60" s="5411"/>
      <c r="G60" s="5411"/>
      <c r="H60" s="5411"/>
      <c r="I60" s="5408"/>
      <c r="J60" s="4531"/>
    </row>
    <row r="61" spans="1:12" ht="10.9" customHeight="1">
      <c r="A61" s="4532">
        <v>52</v>
      </c>
      <c r="B61" s="4566"/>
      <c r="C61" s="4574" t="s">
        <v>3243</v>
      </c>
      <c r="D61" s="5453">
        <v>0</v>
      </c>
      <c r="E61" s="5420">
        <v>0</v>
      </c>
      <c r="F61" s="5415">
        <v>0</v>
      </c>
      <c r="G61" s="5415">
        <v>0</v>
      </c>
      <c r="H61" s="5415">
        <v>0</v>
      </c>
      <c r="I61" s="5413">
        <v>0</v>
      </c>
      <c r="J61" s="4535">
        <v>52</v>
      </c>
    </row>
    <row r="62" spans="1:12" ht="13.9" customHeight="1">
      <c r="A62" s="4575">
        <v>53</v>
      </c>
      <c r="B62" s="4566"/>
      <c r="C62" s="4576" t="s">
        <v>3244</v>
      </c>
      <c r="D62" s="5453">
        <f>SUM(D24:D61)</f>
        <v>0</v>
      </c>
      <c r="E62" s="5455">
        <f>SUM(E24:E61)</f>
        <v>0</v>
      </c>
      <c r="F62" s="5423">
        <f>SUM(F24:F61)</f>
        <v>0</v>
      </c>
      <c r="G62" s="5423">
        <f>SUM(G24:G61)</f>
        <v>0</v>
      </c>
      <c r="H62" s="5423">
        <f>SUM(H24:H61)</f>
        <v>0</v>
      </c>
      <c r="I62" s="5454">
        <f>SUM(I24:I61)</f>
        <v>0</v>
      </c>
      <c r="J62" s="4579">
        <v>53</v>
      </c>
    </row>
    <row r="63" spans="1:12" ht="10.9" customHeight="1">
      <c r="A63" s="4575">
        <v>54</v>
      </c>
      <c r="B63" s="4566"/>
      <c r="C63" s="4580" t="s">
        <v>3245</v>
      </c>
      <c r="D63" s="5453">
        <v>0</v>
      </c>
      <c r="E63" s="5419">
        <v>0</v>
      </c>
      <c r="F63" s="5415">
        <v>0</v>
      </c>
      <c r="G63" s="5415">
        <v>0</v>
      </c>
      <c r="H63" s="5415">
        <v>0</v>
      </c>
      <c r="I63" s="5413">
        <v>0</v>
      </c>
      <c r="J63" s="4579">
        <v>54</v>
      </c>
    </row>
    <row r="64" spans="1:12" ht="13.9" customHeight="1" thickBot="1">
      <c r="A64" s="4575">
        <v>55</v>
      </c>
      <c r="B64" s="4566"/>
      <c r="C64" s="4576" t="s">
        <v>3246</v>
      </c>
      <c r="D64" s="5389">
        <f>SUM(D62:D63)</f>
        <v>0</v>
      </c>
      <c r="E64" s="5389">
        <f>SUM(E62:E63)</f>
        <v>0</v>
      </c>
      <c r="F64" s="5389">
        <f>SUM(F62:F63)</f>
        <v>0</v>
      </c>
      <c r="G64" s="5389">
        <f>SUM(G62:G63)</f>
        <v>0</v>
      </c>
      <c r="H64" s="5389">
        <f>SUM(H62:H63)</f>
        <v>0</v>
      </c>
      <c r="I64" s="5387">
        <f>SUM(I62:I63)</f>
        <v>0</v>
      </c>
      <c r="J64" s="4579">
        <v>55</v>
      </c>
    </row>
    <row r="65" spans="1:10">
      <c r="A65" s="4581"/>
      <c r="B65" s="4582"/>
      <c r="C65" s="4563"/>
      <c r="D65" s="4583"/>
      <c r="E65" s="4583"/>
      <c r="F65" s="4583"/>
      <c r="G65" s="4583"/>
      <c r="H65" s="4583"/>
      <c r="I65" s="4583"/>
      <c r="J65" s="4584"/>
    </row>
    <row r="66" spans="1:10">
      <c r="A66" s="4581"/>
      <c r="B66" s="4585"/>
      <c r="C66" s="4585"/>
      <c r="D66" s="4586"/>
      <c r="E66" s="4585"/>
      <c r="F66" s="4585"/>
      <c r="G66" s="4583"/>
      <c r="H66" s="4583"/>
      <c r="I66" s="4583"/>
      <c r="J66" s="4584"/>
    </row>
    <row r="67" spans="1:10" ht="11" thickBot="1">
      <c r="A67" s="4587"/>
      <c r="B67" s="4588"/>
      <c r="C67" s="4588"/>
      <c r="D67" s="4589"/>
      <c r="E67" s="4588"/>
      <c r="F67" s="4588"/>
      <c r="G67" s="4590"/>
      <c r="H67" s="4590"/>
      <c r="I67" s="4590"/>
      <c r="J67" s="4591"/>
    </row>
    <row r="68" spans="1:10" ht="11.5">
      <c r="A68" s="4595"/>
      <c r="J68" s="4592" t="s">
        <v>3795</v>
      </c>
    </row>
  </sheetData>
  <mergeCells count="2">
    <mergeCell ref="A2:J2"/>
    <mergeCell ref="A12:J12"/>
  </mergeCells>
  <printOptions horizontalCentered="1"/>
  <pageMargins left="0.35" right="0.35" top="0.6" bottom="1.1811024E-2" header="0" footer="0"/>
  <pageSetup scale="96" orientation="portrait" horizontalDpi="4294967293" verticalDpi="300" r:id="rId1"/>
  <headerFooter alignWithMargins="0"/>
  <legacyDrawing r:id="rId2"/>
</worksheet>
</file>

<file path=xl/worksheets/sheet123.xml><?xml version="1.0" encoding="utf-8"?>
<worksheet xmlns="http://schemas.openxmlformats.org/spreadsheetml/2006/main" xmlns:r="http://schemas.openxmlformats.org/officeDocument/2006/relationships">
  <sheetPr>
    <tabColor rgb="FF92D050"/>
    <pageSetUpPr fitToPage="1"/>
  </sheetPr>
  <dimension ref="A1:K68"/>
  <sheetViews>
    <sheetView showGridLines="0" zoomScaleNormal="100" workbookViewId="0"/>
  </sheetViews>
  <sheetFormatPr defaultColWidth="10.1796875" defaultRowHeight="10.5"/>
  <cols>
    <col min="1" max="2" width="4.7265625" style="4503" customWidth="1"/>
    <col min="3" max="3" width="13.1796875" style="4503" customWidth="1"/>
    <col min="4" max="9" width="11.26953125" style="4503" customWidth="1"/>
    <col min="10" max="10" width="4.7265625" style="4503" customWidth="1"/>
    <col min="11" max="11" width="9.08984375" style="4503" customWidth="1"/>
    <col min="12" max="16384" width="10.1796875" style="4503"/>
  </cols>
  <sheetData>
    <row r="1" spans="1:11" ht="12" thickBot="1">
      <c r="A1" s="5505" t="s">
        <v>3790</v>
      </c>
      <c r="E1" s="4594"/>
      <c r="J1" s="4592">
        <v>116</v>
      </c>
      <c r="K1" s="4596"/>
    </row>
    <row r="2" spans="1:11" ht="12.75" customHeight="1">
      <c r="A2" s="4597" t="s">
        <v>3805</v>
      </c>
      <c r="B2" s="4598"/>
      <c r="C2" s="4598"/>
      <c r="D2" s="4598"/>
      <c r="E2" s="4598"/>
      <c r="F2" s="4598"/>
      <c r="G2" s="4598"/>
      <c r="H2" s="4598"/>
      <c r="I2" s="4598"/>
      <c r="J2" s="4599"/>
    </row>
    <row r="3" spans="1:11" ht="10.5" customHeight="1">
      <c r="A3" s="4510"/>
      <c r="B3" s="4511"/>
      <c r="C3" s="4511"/>
      <c r="D3" s="4511"/>
      <c r="E3" s="4600"/>
      <c r="F3" s="4511"/>
      <c r="G3" s="4511"/>
      <c r="H3" s="4511"/>
      <c r="I3" s="4511"/>
      <c r="J3" s="4513"/>
    </row>
    <row r="4" spans="1:11" ht="10.5" customHeight="1">
      <c r="A4" s="4510"/>
      <c r="B4" s="4512"/>
      <c r="C4" s="4511"/>
      <c r="D4" s="4511"/>
      <c r="E4" s="4511"/>
      <c r="F4" s="4511"/>
      <c r="G4" s="4511"/>
      <c r="H4" s="4511"/>
      <c r="I4" s="4511"/>
      <c r="J4" s="4513"/>
    </row>
    <row r="5" spans="1:11" ht="10.5" customHeight="1">
      <c r="A5" s="4514"/>
      <c r="B5" s="4512" t="s">
        <v>3247</v>
      </c>
      <c r="C5" s="4511"/>
      <c r="D5" s="4511"/>
      <c r="E5" s="4511"/>
      <c r="F5" s="4511"/>
      <c r="G5" s="4511"/>
      <c r="H5" s="4511"/>
      <c r="I5" s="4511"/>
      <c r="J5" s="4513"/>
    </row>
    <row r="6" spans="1:11" ht="10.5" customHeight="1">
      <c r="A6" s="4514"/>
      <c r="B6" s="4512" t="s">
        <v>3248</v>
      </c>
      <c r="C6" s="4511"/>
      <c r="D6" s="4511"/>
      <c r="E6" s="4511"/>
      <c r="F6" s="4511"/>
      <c r="G6" s="4511"/>
      <c r="H6" s="4511"/>
      <c r="I6" s="4511"/>
      <c r="J6" s="4513"/>
    </row>
    <row r="7" spans="1:11" ht="10.5" customHeight="1">
      <c r="A7" s="4514"/>
      <c r="B7" s="4512" t="s">
        <v>3249</v>
      </c>
      <c r="C7" s="4511"/>
      <c r="D7" s="4511"/>
      <c r="E7" s="4511"/>
      <c r="F7" s="4511"/>
      <c r="G7" s="4511"/>
      <c r="H7" s="4511"/>
      <c r="I7" s="4511"/>
      <c r="J7" s="4513"/>
    </row>
    <row r="8" spans="1:11" ht="10.5" customHeight="1">
      <c r="A8" s="4514"/>
      <c r="B8" s="4512" t="s">
        <v>3250</v>
      </c>
      <c r="C8" s="4511"/>
      <c r="D8" s="4511"/>
      <c r="E8" s="4511"/>
      <c r="F8" s="4511"/>
      <c r="G8" s="4511"/>
      <c r="H8" s="4511"/>
      <c r="I8" s="4511"/>
      <c r="J8" s="4513"/>
    </row>
    <row r="9" spans="1:11" ht="10.5" customHeight="1">
      <c r="A9" s="4514"/>
      <c r="B9" s="4512" t="s">
        <v>3251</v>
      </c>
      <c r="C9" s="4511"/>
      <c r="D9" s="4511"/>
      <c r="E9" s="4511"/>
      <c r="F9" s="4511"/>
      <c r="G9" s="4511"/>
      <c r="H9" s="4511"/>
      <c r="I9" s="4511"/>
      <c r="J9" s="4513"/>
    </row>
    <row r="10" spans="1:11" ht="10.5" customHeight="1">
      <c r="A10" s="4514"/>
      <c r="B10" s="4512"/>
      <c r="C10" s="4511"/>
      <c r="D10" s="4511"/>
      <c r="E10" s="4511"/>
      <c r="F10" s="4511"/>
      <c r="G10" s="4511"/>
      <c r="H10" s="4511"/>
      <c r="I10" s="4511"/>
      <c r="J10" s="4513"/>
    </row>
    <row r="11" spans="1:11" ht="10.5" customHeight="1">
      <c r="A11" s="4510"/>
      <c r="B11" s="4511"/>
      <c r="C11" s="4511"/>
      <c r="D11" s="4511"/>
      <c r="E11" s="4511"/>
      <c r="F11" s="4511"/>
      <c r="G11" s="4511"/>
      <c r="H11" s="4511"/>
      <c r="I11" s="4511"/>
      <c r="J11" s="4513"/>
    </row>
    <row r="12" spans="1:11" ht="10.5" customHeight="1">
      <c r="A12" s="4601" t="s">
        <v>3140</v>
      </c>
      <c r="B12" s="4524"/>
      <c r="C12" s="4524"/>
      <c r="D12" s="4524"/>
      <c r="E12" s="4524"/>
      <c r="F12" s="4524"/>
      <c r="G12" s="4524"/>
      <c r="H12" s="4524"/>
      <c r="I12" s="4524"/>
      <c r="J12" s="4602"/>
    </row>
    <row r="13" spans="1:11" ht="10.5" customHeight="1">
      <c r="A13" s="4518"/>
      <c r="B13" s="4519"/>
      <c r="C13" s="4520" t="s">
        <v>3252</v>
      </c>
      <c r="D13" s="4603" t="s">
        <v>3253</v>
      </c>
      <c r="E13" s="4603"/>
      <c r="F13" s="4511"/>
      <c r="G13" s="4511"/>
      <c r="H13" s="4511"/>
      <c r="I13" s="4511"/>
      <c r="J13" s="4604"/>
    </row>
    <row r="14" spans="1:11" ht="10.5" customHeight="1">
      <c r="A14" s="4518"/>
      <c r="B14" s="4519"/>
      <c r="C14" s="4533" t="s">
        <v>3254</v>
      </c>
      <c r="D14" s="4605"/>
      <c r="E14" s="4520"/>
      <c r="F14" s="4606" t="s">
        <v>3255</v>
      </c>
      <c r="G14" s="4607"/>
      <c r="H14" s="4608"/>
      <c r="I14" s="4607"/>
      <c r="J14" s="4521"/>
    </row>
    <row r="15" spans="1:11" ht="10.5" customHeight="1">
      <c r="A15" s="4526"/>
      <c r="B15" s="4527"/>
      <c r="C15" s="4528" t="s">
        <v>3067</v>
      </c>
      <c r="D15" s="4528"/>
      <c r="E15" s="4528"/>
      <c r="F15" s="4609" t="s">
        <v>3086</v>
      </c>
      <c r="G15" s="4520"/>
      <c r="H15" s="4528" t="s">
        <v>3073</v>
      </c>
      <c r="I15" s="4528"/>
      <c r="J15" s="4529"/>
    </row>
    <row r="16" spans="1:11" ht="10.5" customHeight="1">
      <c r="A16" s="4526"/>
      <c r="B16" s="4527"/>
      <c r="C16" s="4528" t="s">
        <v>3069</v>
      </c>
      <c r="D16" s="4528"/>
      <c r="E16" s="4528"/>
      <c r="F16" s="4610" t="s">
        <v>3256</v>
      </c>
      <c r="G16" s="4534"/>
      <c r="H16" s="4528" t="s">
        <v>3257</v>
      </c>
      <c r="I16" s="4528"/>
      <c r="J16" s="4529"/>
    </row>
    <row r="17" spans="1:10" ht="10.5" customHeight="1">
      <c r="A17" s="4526"/>
      <c r="B17" s="4527"/>
      <c r="C17" s="4528" t="s">
        <v>3072</v>
      </c>
      <c r="D17" s="4528"/>
      <c r="E17" s="4528"/>
      <c r="F17" s="4528"/>
      <c r="G17" s="4528"/>
      <c r="H17" s="4528" t="s">
        <v>3258</v>
      </c>
      <c r="I17" s="4528"/>
      <c r="J17" s="4529"/>
    </row>
    <row r="18" spans="1:10" ht="10.5" customHeight="1">
      <c r="A18" s="4526"/>
      <c r="B18" s="4527"/>
      <c r="C18" s="4528" t="s">
        <v>3259</v>
      </c>
      <c r="D18" s="4528" t="s">
        <v>2424</v>
      </c>
      <c r="E18" s="4528" t="s">
        <v>3091</v>
      </c>
      <c r="F18" s="4528" t="s">
        <v>3260</v>
      </c>
      <c r="G18" s="4528"/>
      <c r="H18" s="4528" t="s">
        <v>3261</v>
      </c>
      <c r="I18" s="4528" t="s">
        <v>3091</v>
      </c>
      <c r="J18" s="4529"/>
    </row>
    <row r="19" spans="1:10" ht="10.5" customHeight="1">
      <c r="A19" s="4530" t="s">
        <v>704</v>
      </c>
      <c r="B19" s="4528" t="s">
        <v>637</v>
      </c>
      <c r="C19" s="4528" t="s">
        <v>3202</v>
      </c>
      <c r="D19" s="4528" t="s">
        <v>3098</v>
      </c>
      <c r="E19" s="4528" t="s">
        <v>3094</v>
      </c>
      <c r="F19" s="4528" t="s">
        <v>3191</v>
      </c>
      <c r="G19" s="4528" t="s">
        <v>3192</v>
      </c>
      <c r="H19" s="4528" t="s">
        <v>3262</v>
      </c>
      <c r="I19" s="4528" t="s">
        <v>3263</v>
      </c>
      <c r="J19" s="4531" t="s">
        <v>704</v>
      </c>
    </row>
    <row r="20" spans="1:10" ht="10.5" customHeight="1">
      <c r="A20" s="4530" t="s">
        <v>750</v>
      </c>
      <c r="B20" s="4528" t="s">
        <v>638</v>
      </c>
      <c r="C20" s="4528" t="s">
        <v>3097</v>
      </c>
      <c r="D20" s="4528" t="s">
        <v>3105</v>
      </c>
      <c r="E20" s="4528" t="s">
        <v>3102</v>
      </c>
      <c r="F20" s="4528" t="s">
        <v>3264</v>
      </c>
      <c r="G20" s="4528" t="s">
        <v>3198</v>
      </c>
      <c r="H20" s="4528" t="s">
        <v>3265</v>
      </c>
      <c r="I20" s="4528" t="s">
        <v>3198</v>
      </c>
      <c r="J20" s="4531" t="s">
        <v>750</v>
      </c>
    </row>
    <row r="21" spans="1:10" ht="10.5" customHeight="1">
      <c r="A21" s="4530"/>
      <c r="B21" s="4528"/>
      <c r="C21" s="4528" t="s">
        <v>3104</v>
      </c>
      <c r="D21" s="4528"/>
      <c r="E21" s="4528"/>
      <c r="F21" s="4528"/>
      <c r="G21" s="4528"/>
      <c r="H21" s="4528"/>
      <c r="I21" s="4528"/>
      <c r="J21" s="4531"/>
    </row>
    <row r="22" spans="1:10" ht="11" thickBot="1">
      <c r="A22" s="4532"/>
      <c r="B22" s="4533"/>
      <c r="C22" s="4534" t="s">
        <v>645</v>
      </c>
      <c r="D22" s="4523" t="s">
        <v>646</v>
      </c>
      <c r="E22" s="4523" t="s">
        <v>647</v>
      </c>
      <c r="F22" s="4523" t="s">
        <v>648</v>
      </c>
      <c r="G22" s="4523" t="s">
        <v>649</v>
      </c>
      <c r="H22" s="4523" t="s">
        <v>2506</v>
      </c>
      <c r="I22" s="4523" t="s">
        <v>3266</v>
      </c>
      <c r="J22" s="4535"/>
    </row>
    <row r="23" spans="1:10" ht="10.9" customHeight="1">
      <c r="A23" s="4530"/>
      <c r="B23" s="4611"/>
      <c r="C23" s="4612"/>
      <c r="D23" s="4613"/>
      <c r="E23" s="4613"/>
      <c r="F23" s="4613"/>
      <c r="G23" s="4613"/>
      <c r="H23" s="4613"/>
      <c r="I23" s="4614"/>
      <c r="J23" s="4531"/>
    </row>
    <row r="24" spans="1:10" ht="10.9" customHeight="1">
      <c r="A24" s="4530">
        <v>36</v>
      </c>
      <c r="B24" s="4611"/>
      <c r="C24" s="5504">
        <v>0</v>
      </c>
      <c r="D24" s="5464">
        <v>0</v>
      </c>
      <c r="E24" s="5464">
        <v>0</v>
      </c>
      <c r="F24" s="5464">
        <v>0</v>
      </c>
      <c r="G24" s="5464">
        <v>0</v>
      </c>
      <c r="H24" s="5464">
        <v>0</v>
      </c>
      <c r="I24" s="5391">
        <v>0</v>
      </c>
      <c r="J24" s="4531">
        <v>36</v>
      </c>
    </row>
    <row r="25" spans="1:10" ht="10.9" customHeight="1">
      <c r="A25" s="4543"/>
      <c r="B25" s="4616"/>
      <c r="C25" s="5417"/>
      <c r="D25" s="5420"/>
      <c r="E25" s="5415"/>
      <c r="F25" s="5415">
        <v>0</v>
      </c>
      <c r="G25" s="5423"/>
      <c r="H25" s="5415"/>
      <c r="I25" s="5413"/>
      <c r="J25" s="4546"/>
    </row>
    <row r="26" spans="1:10" ht="10.9" customHeight="1">
      <c r="A26" s="4530"/>
      <c r="B26" s="4611"/>
      <c r="C26" s="5412"/>
      <c r="D26" s="5456"/>
      <c r="E26" s="5411"/>
      <c r="F26" s="5411"/>
      <c r="G26" s="5467"/>
      <c r="H26" s="5411"/>
      <c r="I26" s="5408"/>
      <c r="J26" s="4531"/>
    </row>
    <row r="27" spans="1:10" ht="10.9" customHeight="1">
      <c r="A27" s="4530">
        <v>37</v>
      </c>
      <c r="B27" s="4600"/>
      <c r="C27" s="5457">
        <v>0</v>
      </c>
      <c r="D27" s="5456">
        <v>0</v>
      </c>
      <c r="E27" s="5456">
        <v>0</v>
      </c>
      <c r="F27" s="5493">
        <v>0</v>
      </c>
      <c r="G27" s="5492">
        <v>0</v>
      </c>
      <c r="H27" s="5482">
        <v>0</v>
      </c>
      <c r="I27" s="5408">
        <v>0</v>
      </c>
      <c r="J27" s="4531">
        <v>37</v>
      </c>
    </row>
    <row r="28" spans="1:10" ht="10.9" customHeight="1">
      <c r="A28" s="4543"/>
      <c r="B28" s="4616"/>
      <c r="C28" s="5453"/>
      <c r="D28" s="5420"/>
      <c r="E28" s="5420"/>
      <c r="F28" s="5478">
        <v>0</v>
      </c>
      <c r="G28" s="5480"/>
      <c r="H28" s="5478"/>
      <c r="I28" s="5413"/>
      <c r="J28" s="4546"/>
    </row>
    <row r="29" spans="1:10" ht="10.9" customHeight="1">
      <c r="A29" s="4530"/>
      <c r="B29" s="4611"/>
      <c r="C29" s="5503"/>
      <c r="D29" s="5465"/>
      <c r="E29" s="5465"/>
      <c r="F29" s="5502"/>
      <c r="G29" s="5502"/>
      <c r="H29" s="5482"/>
      <c r="I29" s="5391"/>
      <c r="J29" s="4531"/>
    </row>
    <row r="30" spans="1:10" ht="10.9" customHeight="1">
      <c r="A30" s="4532">
        <v>38</v>
      </c>
      <c r="B30" s="4616"/>
      <c r="C30" s="5453">
        <v>0</v>
      </c>
      <c r="D30" s="5420">
        <v>0</v>
      </c>
      <c r="E30" s="5420">
        <v>0</v>
      </c>
      <c r="F30" s="5478">
        <v>0</v>
      </c>
      <c r="G30" s="5480">
        <v>0</v>
      </c>
      <c r="H30" s="5478">
        <v>0</v>
      </c>
      <c r="I30" s="5413">
        <v>0</v>
      </c>
      <c r="J30" s="4535">
        <v>38</v>
      </c>
    </row>
    <row r="31" spans="1:10" ht="10.9" customHeight="1">
      <c r="A31" s="4530"/>
      <c r="B31" s="4611"/>
      <c r="C31" s="5503"/>
      <c r="D31" s="5465"/>
      <c r="E31" s="5465"/>
      <c r="F31" s="5502"/>
      <c r="G31" s="5502"/>
      <c r="H31" s="5482"/>
      <c r="I31" s="5391"/>
      <c r="J31" s="4531"/>
    </row>
    <row r="32" spans="1:10" ht="10.9" customHeight="1">
      <c r="A32" s="4558">
        <v>39</v>
      </c>
      <c r="B32" s="4611"/>
      <c r="C32" s="5457">
        <v>0</v>
      </c>
      <c r="D32" s="5456">
        <v>0</v>
      </c>
      <c r="E32" s="5456">
        <v>0</v>
      </c>
      <c r="F32" s="5493">
        <v>0</v>
      </c>
      <c r="G32" s="5492">
        <v>0</v>
      </c>
      <c r="H32" s="5482">
        <v>0</v>
      </c>
      <c r="I32" s="5408">
        <v>0</v>
      </c>
      <c r="J32" s="4562">
        <v>39</v>
      </c>
    </row>
    <row r="33" spans="1:10" ht="10.9" customHeight="1">
      <c r="A33" s="4532"/>
      <c r="B33" s="4616"/>
      <c r="C33" s="5453"/>
      <c r="D33" s="5420"/>
      <c r="E33" s="5420"/>
      <c r="F33" s="5478"/>
      <c r="G33" s="5478"/>
      <c r="H33" s="5478"/>
      <c r="I33" s="5413"/>
      <c r="J33" s="4535"/>
    </row>
    <row r="34" spans="1:10" ht="10.9" customHeight="1">
      <c r="A34" s="4530"/>
      <c r="B34" s="4611"/>
      <c r="C34" s="5503"/>
      <c r="D34" s="5465"/>
      <c r="E34" s="5465"/>
      <c r="F34" s="5502"/>
      <c r="G34" s="5502"/>
      <c r="H34" s="5482"/>
      <c r="I34" s="5391"/>
      <c r="J34" s="4531"/>
    </row>
    <row r="35" spans="1:10" ht="10.9" customHeight="1">
      <c r="A35" s="4532">
        <v>40</v>
      </c>
      <c r="B35" s="4624"/>
      <c r="C35" s="5453">
        <v>0</v>
      </c>
      <c r="D35" s="5420">
        <v>0</v>
      </c>
      <c r="E35" s="5420">
        <v>0</v>
      </c>
      <c r="F35" s="5478">
        <v>0</v>
      </c>
      <c r="G35" s="5480">
        <v>0</v>
      </c>
      <c r="H35" s="5478">
        <v>0</v>
      </c>
      <c r="I35" s="5413">
        <v>0</v>
      </c>
      <c r="J35" s="4535">
        <v>40</v>
      </c>
    </row>
    <row r="36" spans="1:10" ht="10.9" customHeight="1">
      <c r="A36" s="4530"/>
      <c r="B36" s="4611"/>
      <c r="C36" s="5503"/>
      <c r="D36" s="5465"/>
      <c r="E36" s="5465"/>
      <c r="F36" s="5502"/>
      <c r="G36" s="5502"/>
      <c r="H36" s="5482"/>
      <c r="I36" s="5391"/>
      <c r="J36" s="4531"/>
    </row>
    <row r="37" spans="1:10" ht="10.9" customHeight="1">
      <c r="A37" s="4532">
        <v>41</v>
      </c>
      <c r="B37" s="4625"/>
      <c r="C37" s="5453">
        <v>0</v>
      </c>
      <c r="D37" s="5420">
        <v>0</v>
      </c>
      <c r="E37" s="5420">
        <v>0</v>
      </c>
      <c r="F37" s="5478">
        <v>0</v>
      </c>
      <c r="G37" s="5480">
        <v>0</v>
      </c>
      <c r="H37" s="5478">
        <v>0</v>
      </c>
      <c r="I37" s="5413">
        <v>0</v>
      </c>
      <c r="J37" s="4535">
        <v>41</v>
      </c>
    </row>
    <row r="38" spans="1:10" ht="10.9" customHeight="1">
      <c r="A38" s="4530"/>
      <c r="B38" s="4626"/>
      <c r="C38" s="5457"/>
      <c r="D38" s="5456"/>
      <c r="E38" s="5456"/>
      <c r="F38" s="5482"/>
      <c r="G38" s="5482"/>
      <c r="H38" s="5482"/>
      <c r="I38" s="5408"/>
      <c r="J38" s="4531"/>
    </row>
    <row r="39" spans="1:10" ht="10.9" customHeight="1">
      <c r="A39" s="4532">
        <v>42</v>
      </c>
      <c r="B39" s="4627"/>
      <c r="C39" s="5453">
        <v>0</v>
      </c>
      <c r="D39" s="5420">
        <v>0</v>
      </c>
      <c r="E39" s="5420">
        <v>0</v>
      </c>
      <c r="F39" s="5478">
        <v>0</v>
      </c>
      <c r="G39" s="5480">
        <v>0</v>
      </c>
      <c r="H39" s="5478">
        <v>0</v>
      </c>
      <c r="I39" s="5413">
        <v>0</v>
      </c>
      <c r="J39" s="4535">
        <v>42</v>
      </c>
    </row>
    <row r="40" spans="1:10" ht="10.9" customHeight="1">
      <c r="A40" s="4530"/>
      <c r="B40" s="4626"/>
      <c r="C40" s="5457"/>
      <c r="D40" s="5456"/>
      <c r="E40" s="5456"/>
      <c r="F40" s="5482"/>
      <c r="G40" s="5482"/>
      <c r="H40" s="5482"/>
      <c r="I40" s="5408"/>
      <c r="J40" s="4531"/>
    </row>
    <row r="41" spans="1:10" ht="10.9" customHeight="1">
      <c r="A41" s="4532">
        <v>43</v>
      </c>
      <c r="B41" s="4627"/>
      <c r="C41" s="5453">
        <v>0</v>
      </c>
      <c r="D41" s="5420">
        <v>0</v>
      </c>
      <c r="E41" s="5420">
        <v>0</v>
      </c>
      <c r="F41" s="5478">
        <v>0</v>
      </c>
      <c r="G41" s="5480">
        <v>0</v>
      </c>
      <c r="H41" s="5478">
        <v>0</v>
      </c>
      <c r="I41" s="5413">
        <v>0</v>
      </c>
      <c r="J41" s="4535">
        <v>43</v>
      </c>
    </row>
    <row r="42" spans="1:10" ht="10.9" customHeight="1">
      <c r="A42" s="4530"/>
      <c r="B42" s="4626"/>
      <c r="C42" s="5457"/>
      <c r="D42" s="5456"/>
      <c r="E42" s="5456"/>
      <c r="F42" s="5482"/>
      <c r="G42" s="5482"/>
      <c r="H42" s="5482"/>
      <c r="I42" s="5408"/>
      <c r="J42" s="4531"/>
    </row>
    <row r="43" spans="1:10" ht="10.9" customHeight="1">
      <c r="A43" s="4532">
        <v>44</v>
      </c>
      <c r="B43" s="4627"/>
      <c r="C43" s="5453">
        <v>0</v>
      </c>
      <c r="D43" s="5420">
        <v>0</v>
      </c>
      <c r="E43" s="5420">
        <v>0</v>
      </c>
      <c r="F43" s="5478">
        <v>0</v>
      </c>
      <c r="G43" s="5478">
        <v>0</v>
      </c>
      <c r="H43" s="5478">
        <v>0</v>
      </c>
      <c r="I43" s="5413">
        <v>0</v>
      </c>
      <c r="J43" s="4535">
        <v>44</v>
      </c>
    </row>
    <row r="44" spans="1:10" ht="10.9" customHeight="1">
      <c r="A44" s="4530"/>
      <c r="B44" s="4626"/>
      <c r="C44" s="5457"/>
      <c r="D44" s="5456"/>
      <c r="E44" s="5456"/>
      <c r="F44" s="5482"/>
      <c r="G44" s="5482"/>
      <c r="H44" s="5482"/>
      <c r="I44" s="5408"/>
      <c r="J44" s="4531"/>
    </row>
    <row r="45" spans="1:10" ht="10.9" customHeight="1">
      <c r="A45" s="4532">
        <v>45</v>
      </c>
      <c r="B45" s="4627"/>
      <c r="C45" s="5453">
        <v>0</v>
      </c>
      <c r="D45" s="5420">
        <v>0</v>
      </c>
      <c r="E45" s="5420">
        <v>0</v>
      </c>
      <c r="F45" s="5478">
        <v>0</v>
      </c>
      <c r="G45" s="5480">
        <v>0</v>
      </c>
      <c r="H45" s="5478">
        <v>0</v>
      </c>
      <c r="I45" s="5413">
        <v>0</v>
      </c>
      <c r="J45" s="4535">
        <v>45</v>
      </c>
    </row>
    <row r="46" spans="1:10" ht="10.9" customHeight="1">
      <c r="A46" s="4530"/>
      <c r="B46" s="4626"/>
      <c r="C46" s="5457"/>
      <c r="D46" s="5456"/>
      <c r="E46" s="5456"/>
      <c r="F46" s="5482"/>
      <c r="G46" s="5482"/>
      <c r="H46" s="5482"/>
      <c r="I46" s="5408"/>
      <c r="J46" s="4531"/>
    </row>
    <row r="47" spans="1:10" ht="10.9" customHeight="1">
      <c r="A47" s="4532">
        <v>46</v>
      </c>
      <c r="B47" s="4628"/>
      <c r="C47" s="5453">
        <v>0</v>
      </c>
      <c r="D47" s="5420">
        <v>0</v>
      </c>
      <c r="E47" s="5420">
        <v>0</v>
      </c>
      <c r="F47" s="5478">
        <v>0</v>
      </c>
      <c r="G47" s="5480">
        <v>0</v>
      </c>
      <c r="H47" s="5478">
        <v>0</v>
      </c>
      <c r="I47" s="5413">
        <v>0</v>
      </c>
      <c r="J47" s="4535">
        <v>46</v>
      </c>
    </row>
    <row r="48" spans="1:10" ht="10.9" customHeight="1">
      <c r="A48" s="4530"/>
      <c r="B48" s="4626"/>
      <c r="C48" s="5457"/>
      <c r="D48" s="5456"/>
      <c r="E48" s="5456"/>
      <c r="F48" s="5482"/>
      <c r="G48" s="5482"/>
      <c r="H48" s="5482"/>
      <c r="I48" s="5408"/>
      <c r="J48" s="4531"/>
    </row>
    <row r="49" spans="1:11" ht="10.9" customHeight="1">
      <c r="A49" s="4532">
        <v>47</v>
      </c>
      <c r="B49" s="4628"/>
      <c r="C49" s="5453">
        <v>0</v>
      </c>
      <c r="D49" s="5420">
        <v>0</v>
      </c>
      <c r="E49" s="5420">
        <v>0</v>
      </c>
      <c r="F49" s="5478">
        <v>0</v>
      </c>
      <c r="G49" s="5480">
        <v>0</v>
      </c>
      <c r="H49" s="5478">
        <v>0</v>
      </c>
      <c r="I49" s="5413">
        <v>0</v>
      </c>
      <c r="J49" s="4535">
        <v>47</v>
      </c>
    </row>
    <row r="50" spans="1:11" ht="10.9" customHeight="1">
      <c r="A50" s="4530"/>
      <c r="B50" s="4626"/>
      <c r="C50" s="5457"/>
      <c r="D50" s="5456"/>
      <c r="E50" s="5456"/>
      <c r="F50" s="5482"/>
      <c r="G50" s="5482"/>
      <c r="H50" s="5482"/>
      <c r="I50" s="5408"/>
      <c r="J50" s="4531"/>
    </row>
    <row r="51" spans="1:11" ht="10.9" customHeight="1">
      <c r="A51" s="4532">
        <v>48</v>
      </c>
      <c r="B51" s="4627"/>
      <c r="C51" s="5501">
        <v>0</v>
      </c>
      <c r="D51" s="5478">
        <v>0</v>
      </c>
      <c r="E51" s="5478">
        <v>0</v>
      </c>
      <c r="F51" s="5478">
        <v>0</v>
      </c>
      <c r="G51" s="5480">
        <v>0</v>
      </c>
      <c r="H51" s="5478">
        <v>0</v>
      </c>
      <c r="I51" s="5500">
        <v>0</v>
      </c>
      <c r="J51" s="4535">
        <v>48</v>
      </c>
    </row>
    <row r="52" spans="1:11" ht="10.9" customHeight="1">
      <c r="A52" s="4530"/>
      <c r="B52" s="4626"/>
      <c r="C52" s="5499"/>
      <c r="D52" s="5482"/>
      <c r="E52" s="5482"/>
      <c r="F52" s="5482"/>
      <c r="G52" s="5482"/>
      <c r="H52" s="5482"/>
      <c r="I52" s="5498"/>
      <c r="J52" s="4531"/>
    </row>
    <row r="53" spans="1:11" ht="10.9" customHeight="1">
      <c r="A53" s="4567">
        <v>49</v>
      </c>
      <c r="B53" s="4633"/>
      <c r="C53" s="5499">
        <v>0</v>
      </c>
      <c r="D53" s="5482">
        <v>0</v>
      </c>
      <c r="E53" s="5482">
        <v>0</v>
      </c>
      <c r="F53" s="5493">
        <v>0</v>
      </c>
      <c r="G53" s="5492">
        <v>0</v>
      </c>
      <c r="H53" s="5482">
        <v>0</v>
      </c>
      <c r="I53" s="5498">
        <v>0</v>
      </c>
      <c r="J53" s="4569">
        <v>49</v>
      </c>
      <c r="K53" s="4634"/>
    </row>
    <row r="54" spans="1:11" ht="10.9" customHeight="1">
      <c r="A54" s="4543"/>
      <c r="B54" s="4628"/>
      <c r="C54" s="5453"/>
      <c r="D54" s="5420"/>
      <c r="E54" s="5456"/>
      <c r="F54" s="5478"/>
      <c r="G54" s="5478"/>
      <c r="H54" s="5478"/>
      <c r="I54" s="5413"/>
      <c r="J54" s="4546"/>
    </row>
    <row r="55" spans="1:11" ht="10.9" customHeight="1">
      <c r="A55" s="4530"/>
      <c r="B55" s="4626"/>
      <c r="C55" s="5457"/>
      <c r="D55" s="5497"/>
      <c r="E55" s="5487"/>
      <c r="F55" s="5485"/>
      <c r="G55" s="5496"/>
      <c r="H55" s="5496"/>
      <c r="I55" s="5408"/>
      <c r="J55" s="4531"/>
    </row>
    <row r="56" spans="1:11" ht="10.9" customHeight="1">
      <c r="A56" s="4567">
        <v>50</v>
      </c>
      <c r="B56" s="4626"/>
      <c r="C56" s="5457">
        <v>0</v>
      </c>
      <c r="D56" s="5495">
        <v>0</v>
      </c>
      <c r="E56" s="5494">
        <v>0</v>
      </c>
      <c r="F56" s="5493">
        <v>0</v>
      </c>
      <c r="G56" s="5492">
        <v>0</v>
      </c>
      <c r="H56" s="5482">
        <v>0</v>
      </c>
      <c r="I56" s="5408">
        <v>0</v>
      </c>
      <c r="J56" s="4569">
        <v>50</v>
      </c>
    </row>
    <row r="57" spans="1:11" ht="10.9" customHeight="1">
      <c r="A57" s="4543"/>
      <c r="B57" s="4627"/>
      <c r="C57" s="5453"/>
      <c r="D57" s="5491"/>
      <c r="E57" s="5490"/>
      <c r="F57" s="5489"/>
      <c r="G57" s="5488"/>
      <c r="H57" s="5488"/>
      <c r="I57" s="5413"/>
      <c r="J57" s="4546"/>
    </row>
    <row r="58" spans="1:11" ht="10.9" customHeight="1">
      <c r="A58" s="4530"/>
      <c r="B58" s="4626"/>
      <c r="C58" s="5457"/>
      <c r="D58" s="5487"/>
      <c r="E58" s="5486"/>
      <c r="F58" s="5485"/>
      <c r="G58" s="5483"/>
      <c r="H58" s="5482"/>
      <c r="I58" s="5408"/>
      <c r="J58" s="4531"/>
    </row>
    <row r="59" spans="1:11" ht="10.9" customHeight="1">
      <c r="A59" s="4532">
        <v>51</v>
      </c>
      <c r="B59" s="4627"/>
      <c r="C59" s="5453">
        <v>0</v>
      </c>
      <c r="D59" s="5455">
        <v>0</v>
      </c>
      <c r="E59" s="5420">
        <v>0</v>
      </c>
      <c r="F59" s="5478">
        <v>0</v>
      </c>
      <c r="G59" s="5484">
        <v>0</v>
      </c>
      <c r="H59" s="5478">
        <v>0</v>
      </c>
      <c r="I59" s="5413">
        <v>0</v>
      </c>
      <c r="J59" s="4535">
        <v>51</v>
      </c>
    </row>
    <row r="60" spans="1:11" ht="10.9" customHeight="1">
      <c r="A60" s="4530"/>
      <c r="B60" s="4626"/>
      <c r="C60" s="5457"/>
      <c r="D60" s="5456"/>
      <c r="E60" s="5456"/>
      <c r="F60" s="5482"/>
      <c r="G60" s="5483"/>
      <c r="H60" s="5482"/>
      <c r="I60" s="5408"/>
      <c r="J60" s="4531"/>
    </row>
    <row r="61" spans="1:11" ht="10.9" customHeight="1">
      <c r="A61" s="4532">
        <v>52</v>
      </c>
      <c r="B61" s="4627"/>
      <c r="C61" s="5453">
        <v>0</v>
      </c>
      <c r="D61" s="5420">
        <v>0</v>
      </c>
      <c r="E61" s="5420">
        <v>0</v>
      </c>
      <c r="F61" s="5478">
        <v>0</v>
      </c>
      <c r="G61" s="5481">
        <v>0</v>
      </c>
      <c r="H61" s="5478">
        <v>0</v>
      </c>
      <c r="I61" s="5413">
        <v>0</v>
      </c>
      <c r="J61" s="4535">
        <v>52</v>
      </c>
    </row>
    <row r="62" spans="1:11" ht="13.9" customHeight="1">
      <c r="A62" s="4575">
        <v>53</v>
      </c>
      <c r="B62" s="4627"/>
      <c r="C62" s="5453">
        <f>SUM(C24:C61)</f>
        <v>0</v>
      </c>
      <c r="D62" s="5420">
        <f>SUM(D24:D61)</f>
        <v>0</v>
      </c>
      <c r="E62" s="5455">
        <f>SUM(E24:E61)</f>
        <v>0</v>
      </c>
      <c r="F62" s="5480">
        <f>SUM(F24:F61)</f>
        <v>0</v>
      </c>
      <c r="G62" s="5480">
        <f>SUM(G24:G61)</f>
        <v>0</v>
      </c>
      <c r="H62" s="5480">
        <f>SUM(H24:H61)</f>
        <v>0</v>
      </c>
      <c r="I62" s="5454">
        <f>SUM(I24:I61)</f>
        <v>0</v>
      </c>
      <c r="J62" s="4579">
        <v>53</v>
      </c>
    </row>
    <row r="63" spans="1:11" ht="10.9" customHeight="1">
      <c r="A63" s="4575">
        <v>54</v>
      </c>
      <c r="B63" s="4628"/>
      <c r="C63" s="5453">
        <v>0</v>
      </c>
      <c r="D63" s="5479">
        <v>0</v>
      </c>
      <c r="E63" s="5420">
        <v>0</v>
      </c>
      <c r="F63" s="5477" t="s">
        <v>621</v>
      </c>
      <c r="G63" s="5478">
        <v>0</v>
      </c>
      <c r="H63" s="5477" t="s">
        <v>621</v>
      </c>
      <c r="I63" s="5413">
        <v>0</v>
      </c>
      <c r="J63" s="4579">
        <v>54</v>
      </c>
    </row>
    <row r="64" spans="1:11" ht="13.9" customHeight="1" thickBot="1">
      <c r="A64" s="4575">
        <v>55</v>
      </c>
      <c r="B64" s="4627"/>
      <c r="C64" s="5476">
        <f>SUM(C62:C63)</f>
        <v>0</v>
      </c>
      <c r="D64" s="5407">
        <f>SUM(D62:D63)</f>
        <v>0</v>
      </c>
      <c r="E64" s="5475">
        <f>SUM(E62:E63)</f>
        <v>0</v>
      </c>
      <c r="F64" s="5475">
        <f>SUM(F62:F63)</f>
        <v>0</v>
      </c>
      <c r="G64" s="5475">
        <f>SUM(G62:G63)</f>
        <v>0</v>
      </c>
      <c r="H64" s="5475">
        <f>SUM(H62:H63)</f>
        <v>0</v>
      </c>
      <c r="I64" s="5474">
        <f>SUM(I62:I63)</f>
        <v>0</v>
      </c>
      <c r="J64" s="4579">
        <v>55</v>
      </c>
    </row>
    <row r="65" spans="1:10">
      <c r="A65" s="4581"/>
      <c r="B65" s="4654"/>
      <c r="C65" s="4655"/>
      <c r="D65" s="4655"/>
      <c r="E65" s="4655"/>
      <c r="F65" s="4655"/>
      <c r="G65" s="4655"/>
      <c r="H65" s="4655"/>
      <c r="I65" s="4583"/>
      <c r="J65" s="4584"/>
    </row>
    <row r="66" spans="1:10">
      <c r="A66" s="4581"/>
      <c r="B66" s="4654"/>
      <c r="C66" s="4655"/>
      <c r="D66" s="4655"/>
      <c r="E66" s="4655"/>
      <c r="F66" s="4655"/>
      <c r="G66" s="4655"/>
      <c r="H66" s="4655"/>
      <c r="I66" s="4583"/>
      <c r="J66" s="4584"/>
    </row>
    <row r="67" spans="1:10" ht="11" thickBot="1">
      <c r="A67" s="4587"/>
      <c r="B67" s="4656"/>
      <c r="C67" s="4657"/>
      <c r="D67" s="4590"/>
      <c r="E67" s="4590"/>
      <c r="F67" s="4590"/>
      <c r="G67" s="4590"/>
      <c r="H67" s="4590"/>
      <c r="I67" s="4590"/>
      <c r="J67" s="4591"/>
    </row>
    <row r="68" spans="1:10" ht="11.5">
      <c r="A68" s="4502" t="s">
        <v>3795</v>
      </c>
      <c r="J68" s="4592"/>
    </row>
  </sheetData>
  <printOptions horizontalCentered="1"/>
  <pageMargins left="0.65" right="0.35" top="0.6" bottom="1.1811024E-2" header="0" footer="0"/>
  <pageSetup scale="96" orientation="portrait" horizontalDpi="4294967293" verticalDpi="300" r:id="rId1"/>
  <headerFooter alignWithMargins="0"/>
</worksheet>
</file>

<file path=xl/worksheets/sheet124.xml><?xml version="1.0" encoding="utf-8"?>
<worksheet xmlns="http://schemas.openxmlformats.org/spreadsheetml/2006/main" xmlns:r="http://schemas.openxmlformats.org/officeDocument/2006/relationships">
  <sheetPr>
    <tabColor rgb="FF92D050"/>
    <pageSetUpPr fitToPage="1"/>
  </sheetPr>
  <dimension ref="A1:K83"/>
  <sheetViews>
    <sheetView showGridLines="0" zoomScale="120" zoomScaleNormal="120" workbookViewId="0"/>
  </sheetViews>
  <sheetFormatPr defaultColWidth="9.08984375" defaultRowHeight="10.5"/>
  <cols>
    <col min="1" max="2" width="4.7265625" style="4659" customWidth="1"/>
    <col min="3" max="3" width="26.453125" style="4659" customWidth="1"/>
    <col min="4" max="8" width="9.36328125" style="4659" customWidth="1"/>
    <col min="9" max="9" width="11" style="4659" customWidth="1"/>
    <col min="10" max="10" width="4.7265625" style="4659" customWidth="1"/>
    <col min="11" max="16384" width="9.08984375" style="4659"/>
  </cols>
  <sheetData>
    <row r="1" spans="1:11" ht="12" thickBot="1">
      <c r="A1" s="4658">
        <v>117</v>
      </c>
      <c r="G1" s="4660"/>
      <c r="J1" s="5514" t="s">
        <v>3790</v>
      </c>
    </row>
    <row r="2" spans="1:11" ht="6" customHeight="1">
      <c r="A2" s="4662"/>
      <c r="B2" s="4663"/>
      <c r="C2" s="4663"/>
      <c r="D2" s="4663"/>
      <c r="E2" s="4663"/>
      <c r="F2" s="4663"/>
      <c r="G2" s="4663"/>
      <c r="H2" s="4663"/>
      <c r="I2" s="4663"/>
      <c r="J2" s="4664"/>
    </row>
    <row r="3" spans="1:11" ht="15.75" customHeight="1">
      <c r="A3" s="4665" t="s">
        <v>3805</v>
      </c>
      <c r="B3" s="4666"/>
      <c r="C3" s="4666"/>
      <c r="D3" s="4666"/>
      <c r="E3" s="4666"/>
      <c r="F3" s="4666"/>
      <c r="G3" s="4666"/>
      <c r="H3" s="4666"/>
      <c r="I3" s="4666"/>
      <c r="J3" s="4667"/>
    </row>
    <row r="4" spans="1:11" ht="11.25" customHeight="1">
      <c r="A4" s="4665"/>
      <c r="B4" s="4666"/>
      <c r="C4" s="4666"/>
      <c r="D4" s="4666"/>
      <c r="E4" s="4666"/>
      <c r="F4" s="4666"/>
      <c r="G4" s="4666"/>
      <c r="H4" s="4666"/>
      <c r="I4" s="4666"/>
      <c r="J4" s="4667"/>
      <c r="K4" s="4668"/>
    </row>
    <row r="5" spans="1:11" ht="11.25" customHeight="1">
      <c r="A5" s="4669" t="s">
        <v>3140</v>
      </c>
      <c r="B5" s="4670"/>
      <c r="C5" s="4670"/>
      <c r="D5" s="4670"/>
      <c r="E5" s="4670"/>
      <c r="F5" s="4670"/>
      <c r="G5" s="4670"/>
      <c r="H5" s="4670"/>
      <c r="I5" s="4670"/>
      <c r="J5" s="4671"/>
    </row>
    <row r="6" spans="1:11" ht="11.25" customHeight="1">
      <c r="A6" s="4672"/>
      <c r="B6" s="4673"/>
      <c r="C6" s="4673"/>
      <c r="D6" s="4666" t="s">
        <v>3183</v>
      </c>
      <c r="E6" s="4674"/>
      <c r="F6" s="4666" t="s">
        <v>3184</v>
      </c>
      <c r="G6" s="4666"/>
      <c r="H6" s="4666"/>
      <c r="I6" s="4674"/>
      <c r="J6" s="4675"/>
    </row>
    <row r="7" spans="1:11" ht="11.25" customHeight="1">
      <c r="A7" s="4672"/>
      <c r="B7" s="4673"/>
      <c r="C7" s="4673"/>
      <c r="D7" s="4676" t="s">
        <v>3185</v>
      </c>
      <c r="E7" s="4677"/>
      <c r="F7" s="4678" t="s">
        <v>3065</v>
      </c>
      <c r="G7" s="4670"/>
      <c r="H7" s="4670"/>
      <c r="I7" s="4679"/>
      <c r="J7" s="4675"/>
    </row>
    <row r="8" spans="1:11" ht="11.25" customHeight="1">
      <c r="A8" s="4680"/>
      <c r="B8" s="4681"/>
      <c r="C8" s="4681"/>
      <c r="D8" s="4682"/>
      <c r="E8" s="4682"/>
      <c r="F8" s="4682"/>
      <c r="G8" s="4682"/>
      <c r="H8" s="4682" t="s">
        <v>3070</v>
      </c>
      <c r="I8" s="4682" t="s">
        <v>3186</v>
      </c>
      <c r="J8" s="4683"/>
    </row>
    <row r="9" spans="1:11" ht="11.25" customHeight="1">
      <c r="A9" s="4680"/>
      <c r="B9" s="4681"/>
      <c r="C9" s="4681"/>
      <c r="D9" s="4682"/>
      <c r="E9" s="4682"/>
      <c r="F9" s="4682"/>
      <c r="G9" s="4682"/>
      <c r="H9" s="4682" t="s">
        <v>3075</v>
      </c>
      <c r="I9" s="4682" t="s">
        <v>3097</v>
      </c>
      <c r="J9" s="4683"/>
    </row>
    <row r="10" spans="1:11" ht="11.25" customHeight="1">
      <c r="A10" s="4680"/>
      <c r="B10" s="4681"/>
      <c r="C10" s="4681"/>
      <c r="D10" s="4682"/>
      <c r="E10" s="4682"/>
      <c r="F10" s="4682" t="s">
        <v>3080</v>
      </c>
      <c r="G10" s="4682"/>
      <c r="H10" s="4682" t="s">
        <v>3081</v>
      </c>
      <c r="I10" s="4682" t="s">
        <v>3104</v>
      </c>
      <c r="J10" s="4683"/>
    </row>
    <row r="11" spans="1:11" ht="11.25" customHeight="1">
      <c r="A11" s="4680"/>
      <c r="B11" s="4681"/>
      <c r="C11" s="4674" t="s">
        <v>3188</v>
      </c>
      <c r="D11" s="4682"/>
      <c r="E11" s="4682"/>
      <c r="F11" s="4682" t="s">
        <v>3089</v>
      </c>
      <c r="G11" s="4682" t="s">
        <v>3080</v>
      </c>
      <c r="H11" s="4682" t="s">
        <v>3088</v>
      </c>
      <c r="I11" s="4682" t="s">
        <v>3190</v>
      </c>
      <c r="J11" s="4683"/>
    </row>
    <row r="12" spans="1:11" ht="11.25" customHeight="1">
      <c r="A12" s="4684" t="s">
        <v>704</v>
      </c>
      <c r="B12" s="4682" t="s">
        <v>637</v>
      </c>
      <c r="C12" s="4674" t="s">
        <v>3098</v>
      </c>
      <c r="D12" s="4682" t="s">
        <v>3267</v>
      </c>
      <c r="E12" s="4682" t="s">
        <v>3192</v>
      </c>
      <c r="F12" s="4682" t="s">
        <v>3193</v>
      </c>
      <c r="G12" s="4682" t="s">
        <v>3087</v>
      </c>
      <c r="H12" s="4682" t="s">
        <v>3194</v>
      </c>
      <c r="I12" s="4682" t="s">
        <v>3195</v>
      </c>
      <c r="J12" s="4683"/>
    </row>
    <row r="13" spans="1:11" ht="11.25" customHeight="1">
      <c r="A13" s="4684" t="s">
        <v>750</v>
      </c>
      <c r="B13" s="4682" t="s">
        <v>638</v>
      </c>
      <c r="C13" s="4674" t="s">
        <v>3268</v>
      </c>
      <c r="D13" s="4682" t="s">
        <v>3269</v>
      </c>
      <c r="E13" s="4682" t="s">
        <v>3198</v>
      </c>
      <c r="F13" s="4685" t="s">
        <v>3199</v>
      </c>
      <c r="G13" s="4682" t="s">
        <v>3200</v>
      </c>
      <c r="H13" s="4682" t="s">
        <v>3201</v>
      </c>
      <c r="I13" s="4682" t="s">
        <v>3202</v>
      </c>
      <c r="J13" s="4686" t="s">
        <v>704</v>
      </c>
    </row>
    <row r="14" spans="1:11" ht="11.25" customHeight="1">
      <c r="A14" s="4687"/>
      <c r="B14" s="4688"/>
      <c r="C14" s="4688"/>
      <c r="D14" s="4682"/>
      <c r="E14" s="4682"/>
      <c r="F14" s="4688"/>
      <c r="G14" s="4682"/>
      <c r="H14" s="4682" t="s">
        <v>3103</v>
      </c>
      <c r="I14" s="4682" t="s">
        <v>3200</v>
      </c>
      <c r="J14" s="4686" t="s">
        <v>750</v>
      </c>
    </row>
    <row r="15" spans="1:11" ht="11.25" customHeight="1" thickBot="1">
      <c r="A15" s="4689"/>
      <c r="B15" s="4690"/>
      <c r="C15" s="4677" t="s">
        <v>756</v>
      </c>
      <c r="D15" s="4691" t="s">
        <v>757</v>
      </c>
      <c r="E15" s="4691" t="s">
        <v>640</v>
      </c>
      <c r="F15" s="4691" t="s">
        <v>641</v>
      </c>
      <c r="G15" s="4691" t="s">
        <v>642</v>
      </c>
      <c r="H15" s="4691" t="s">
        <v>643</v>
      </c>
      <c r="I15" s="4691" t="s">
        <v>644</v>
      </c>
      <c r="J15" s="4692"/>
    </row>
    <row r="16" spans="1:11" ht="11.65" customHeight="1">
      <c r="A16" s="4684"/>
      <c r="B16" s="4673"/>
      <c r="C16" s="4693" t="s">
        <v>3270</v>
      </c>
      <c r="D16" s="5513"/>
      <c r="E16" s="5470"/>
      <c r="F16" s="5470"/>
      <c r="G16" s="5470"/>
      <c r="H16" s="5470"/>
      <c r="I16" s="5469"/>
      <c r="J16" s="4686"/>
    </row>
    <row r="17" spans="1:11" ht="11.65" customHeight="1">
      <c r="A17" s="4684">
        <v>56</v>
      </c>
      <c r="B17" s="4673"/>
      <c r="C17" s="4695" t="s">
        <v>3271</v>
      </c>
      <c r="D17" s="5512" t="s">
        <v>621</v>
      </c>
      <c r="E17" s="5392">
        <v>0</v>
      </c>
      <c r="F17" s="5464">
        <v>0</v>
      </c>
      <c r="G17" s="5464">
        <v>0</v>
      </c>
      <c r="H17" s="5464">
        <v>0</v>
      </c>
      <c r="I17" s="5391">
        <v>0</v>
      </c>
      <c r="J17" s="4686">
        <v>56</v>
      </c>
    </row>
    <row r="18" spans="1:11" ht="11.65" customHeight="1">
      <c r="A18" s="4697"/>
      <c r="B18" s="4698"/>
      <c r="C18" s="4699" t="s">
        <v>3272</v>
      </c>
      <c r="D18" s="5510"/>
      <c r="E18" s="5423"/>
      <c r="F18" s="5415"/>
      <c r="G18" s="5423"/>
      <c r="H18" s="5415"/>
      <c r="I18" s="5413"/>
      <c r="J18" s="4701"/>
    </row>
    <row r="19" spans="1:11" ht="11.65" customHeight="1">
      <c r="A19" s="4684"/>
      <c r="B19" s="4673"/>
      <c r="C19" s="4695" t="s">
        <v>3273</v>
      </c>
      <c r="D19" s="5511" t="s">
        <v>1200</v>
      </c>
      <c r="E19" s="5467"/>
      <c r="F19" s="5411"/>
      <c r="G19" s="5467"/>
      <c r="H19" s="5411"/>
      <c r="I19" s="5408"/>
      <c r="J19" s="4686"/>
    </row>
    <row r="20" spans="1:11" ht="11.65" customHeight="1">
      <c r="A20" s="4684">
        <v>57</v>
      </c>
      <c r="B20" s="4673"/>
      <c r="C20" s="4703" t="s">
        <v>3274</v>
      </c>
      <c r="D20" s="5510" t="s">
        <v>621</v>
      </c>
      <c r="E20" s="5467">
        <v>0</v>
      </c>
      <c r="F20" s="5411">
        <v>0</v>
      </c>
      <c r="G20" s="5467">
        <v>0</v>
      </c>
      <c r="H20" s="5411">
        <v>0</v>
      </c>
      <c r="I20" s="5408">
        <v>0</v>
      </c>
      <c r="J20" s="4686">
        <v>57</v>
      </c>
    </row>
    <row r="21" spans="1:11" ht="11.65" customHeight="1" thickBot="1">
      <c r="A21" s="4704">
        <v>58</v>
      </c>
      <c r="B21" s="4705"/>
      <c r="C21" s="4706" t="s">
        <v>3275</v>
      </c>
      <c r="D21" s="5509" t="s">
        <v>621</v>
      </c>
      <c r="E21" s="5508">
        <f>SUM(E17:E20)</f>
        <v>0</v>
      </c>
      <c r="F21" s="5507">
        <f>SUM(F17:F20)</f>
        <v>0</v>
      </c>
      <c r="G21" s="5507">
        <f>SUM(G17:G20)</f>
        <v>0</v>
      </c>
      <c r="H21" s="5507">
        <f>SUM(H17:H20)</f>
        <v>0</v>
      </c>
      <c r="I21" s="5506">
        <f>SUM(I17:I20)</f>
        <v>0</v>
      </c>
      <c r="J21" s="4711">
        <v>58</v>
      </c>
    </row>
    <row r="22" spans="1:11" ht="11.65" customHeight="1">
      <c r="A22" s="4712"/>
      <c r="B22" s="4673"/>
      <c r="C22" s="4693" t="s">
        <v>3276</v>
      </c>
      <c r="D22" s="5467"/>
      <c r="E22" s="5411"/>
      <c r="F22" s="5411"/>
      <c r="G22" s="5467"/>
      <c r="H22" s="5411"/>
      <c r="I22" s="5411"/>
      <c r="J22" s="4713"/>
    </row>
    <row r="23" spans="1:11" ht="11.65" customHeight="1">
      <c r="A23" s="4714">
        <v>59</v>
      </c>
      <c r="B23" s="4698"/>
      <c r="C23" s="4715" t="s">
        <v>3277</v>
      </c>
      <c r="D23" s="5395">
        <v>0</v>
      </c>
      <c r="E23" s="5399">
        <v>0</v>
      </c>
      <c r="F23" s="5399">
        <v>0</v>
      </c>
      <c r="G23" s="5399">
        <v>0</v>
      </c>
      <c r="H23" s="5399">
        <v>0</v>
      </c>
      <c r="I23" s="5399">
        <v>0</v>
      </c>
      <c r="J23" s="4716">
        <v>59</v>
      </c>
    </row>
    <row r="24" spans="1:11" ht="11.65" customHeight="1">
      <c r="A24" s="4714">
        <v>60</v>
      </c>
      <c r="B24" s="4698"/>
      <c r="C24" s="4715" t="s">
        <v>3278</v>
      </c>
      <c r="D24" s="5423">
        <v>0</v>
      </c>
      <c r="E24" s="5399">
        <v>0</v>
      </c>
      <c r="F24" s="5399">
        <v>0</v>
      </c>
      <c r="G24" s="5399">
        <v>0</v>
      </c>
      <c r="H24" s="5399">
        <v>0</v>
      </c>
      <c r="I24" s="5399">
        <v>0</v>
      </c>
      <c r="J24" s="4716">
        <v>60</v>
      </c>
    </row>
    <row r="25" spans="1:11" ht="11.65" customHeight="1">
      <c r="A25" s="4714">
        <v>61</v>
      </c>
      <c r="B25" s="4698"/>
      <c r="C25" s="4715" t="s">
        <v>3279</v>
      </c>
      <c r="D25" s="5395">
        <v>0</v>
      </c>
      <c r="E25" s="5399">
        <v>0</v>
      </c>
      <c r="F25" s="5399">
        <v>0</v>
      </c>
      <c r="G25" s="5399">
        <v>0</v>
      </c>
      <c r="H25" s="5399">
        <v>0</v>
      </c>
      <c r="I25" s="5399">
        <v>0</v>
      </c>
      <c r="J25" s="4716">
        <v>61</v>
      </c>
    </row>
    <row r="26" spans="1:11" ht="11.65" customHeight="1">
      <c r="A26" s="4714">
        <v>62</v>
      </c>
      <c r="B26" s="4698"/>
      <c r="C26" s="4715" t="s">
        <v>3280</v>
      </c>
      <c r="D26" s="5395">
        <v>0</v>
      </c>
      <c r="E26" s="5399">
        <v>0</v>
      </c>
      <c r="F26" s="5399">
        <v>0</v>
      </c>
      <c r="G26" s="5399">
        <v>0</v>
      </c>
      <c r="H26" s="5399">
        <v>0</v>
      </c>
      <c r="I26" s="5399">
        <v>0</v>
      </c>
      <c r="J26" s="4716">
        <v>62</v>
      </c>
    </row>
    <row r="27" spans="1:11" ht="11.65" customHeight="1">
      <c r="A27" s="4714">
        <v>63</v>
      </c>
      <c r="B27" s="4698"/>
      <c r="C27" s="4715" t="s">
        <v>3281</v>
      </c>
      <c r="D27" s="5395">
        <v>0</v>
      </c>
      <c r="E27" s="5399">
        <v>0</v>
      </c>
      <c r="F27" s="5399">
        <v>0</v>
      </c>
      <c r="G27" s="5399">
        <v>0</v>
      </c>
      <c r="H27" s="5399">
        <v>0</v>
      </c>
      <c r="I27" s="5399">
        <v>0</v>
      </c>
      <c r="J27" s="4716">
        <v>63</v>
      </c>
    </row>
    <row r="28" spans="1:11" ht="11.65" customHeight="1">
      <c r="A28" s="4714">
        <v>64</v>
      </c>
      <c r="B28" s="4698"/>
      <c r="C28" s="4715" t="s">
        <v>3282</v>
      </c>
      <c r="D28" s="5395">
        <v>0</v>
      </c>
      <c r="E28" s="5399">
        <v>0</v>
      </c>
      <c r="F28" s="5399">
        <v>0</v>
      </c>
      <c r="G28" s="5399">
        <v>0</v>
      </c>
      <c r="H28" s="5399">
        <v>0</v>
      </c>
      <c r="I28" s="5399">
        <v>0</v>
      </c>
      <c r="J28" s="4716">
        <v>64</v>
      </c>
    </row>
    <row r="29" spans="1:11" ht="11.65" customHeight="1">
      <c r="A29" s="4714">
        <v>65</v>
      </c>
      <c r="B29" s="4698"/>
      <c r="C29" s="4715" t="s">
        <v>3283</v>
      </c>
      <c r="D29" s="5395">
        <v>0</v>
      </c>
      <c r="E29" s="5399">
        <v>0</v>
      </c>
      <c r="F29" s="5399">
        <v>0</v>
      </c>
      <c r="G29" s="5399">
        <v>0</v>
      </c>
      <c r="H29" s="5399">
        <v>0</v>
      </c>
      <c r="I29" s="5399">
        <v>0</v>
      </c>
      <c r="J29" s="4716">
        <v>65</v>
      </c>
    </row>
    <row r="30" spans="1:11" ht="11.65" customHeight="1">
      <c r="A30" s="4714">
        <v>66</v>
      </c>
      <c r="B30" s="4698"/>
      <c r="C30" s="4717" t="s">
        <v>3284</v>
      </c>
      <c r="D30" s="5395">
        <v>0</v>
      </c>
      <c r="E30" s="5399">
        <v>0</v>
      </c>
      <c r="F30" s="5399">
        <v>0</v>
      </c>
      <c r="G30" s="5399">
        <v>0</v>
      </c>
      <c r="H30" s="5399">
        <v>0</v>
      </c>
      <c r="I30" s="5399">
        <v>0</v>
      </c>
      <c r="J30" s="4716">
        <v>66</v>
      </c>
    </row>
    <row r="31" spans="1:11" ht="11.65" customHeight="1">
      <c r="A31" s="4718"/>
      <c r="B31" s="4719"/>
      <c r="C31" s="4668" t="s">
        <v>3285</v>
      </c>
      <c r="D31" s="5467"/>
      <c r="E31" s="5411"/>
      <c r="F31" s="5411"/>
      <c r="G31" s="5411"/>
      <c r="H31" s="5411"/>
      <c r="I31" s="5411"/>
      <c r="J31" s="4720"/>
      <c r="K31" s="4668"/>
    </row>
    <row r="32" spans="1:11" ht="11.65" customHeight="1">
      <c r="A32" s="4718">
        <v>67</v>
      </c>
      <c r="B32" s="4719"/>
      <c r="C32" s="4703" t="s">
        <v>3286</v>
      </c>
      <c r="D32" s="5467">
        <v>0</v>
      </c>
      <c r="E32" s="5411">
        <v>0</v>
      </c>
      <c r="F32" s="5411">
        <v>0</v>
      </c>
      <c r="G32" s="5411">
        <v>0</v>
      </c>
      <c r="H32" s="5411">
        <v>0</v>
      </c>
      <c r="I32" s="5411">
        <v>0</v>
      </c>
      <c r="J32" s="4720">
        <v>67</v>
      </c>
    </row>
    <row r="33" spans="1:10" ht="11.65" customHeight="1">
      <c r="A33" s="4689"/>
      <c r="B33" s="4721"/>
      <c r="C33" s="4722" t="s">
        <v>3287</v>
      </c>
      <c r="D33" s="5423"/>
      <c r="E33" s="5415"/>
      <c r="F33" s="5415"/>
      <c r="G33" s="5415"/>
      <c r="H33" s="5415"/>
      <c r="I33" s="5415"/>
      <c r="J33" s="4692"/>
    </row>
    <row r="34" spans="1:10" ht="11.65" customHeight="1">
      <c r="A34" s="4714">
        <v>68</v>
      </c>
      <c r="B34" s="4721"/>
      <c r="C34" s="4715" t="s">
        <v>3288</v>
      </c>
      <c r="D34" s="5423">
        <v>0</v>
      </c>
      <c r="E34" s="5415">
        <v>0</v>
      </c>
      <c r="F34" s="5415">
        <v>0</v>
      </c>
      <c r="G34" s="5415">
        <v>0</v>
      </c>
      <c r="H34" s="5415">
        <v>0</v>
      </c>
      <c r="I34" s="5415">
        <v>0</v>
      </c>
      <c r="J34" s="4716">
        <v>68</v>
      </c>
    </row>
    <row r="35" spans="1:10" ht="11.65" customHeight="1">
      <c r="A35" s="4714">
        <v>69</v>
      </c>
      <c r="B35" s="4721"/>
      <c r="C35" s="4715" t="s">
        <v>3289</v>
      </c>
      <c r="D35" s="5423">
        <v>0</v>
      </c>
      <c r="E35" s="5415">
        <v>0</v>
      </c>
      <c r="F35" s="5415">
        <v>0</v>
      </c>
      <c r="G35" s="5415">
        <v>0</v>
      </c>
      <c r="H35" s="5415">
        <v>0</v>
      </c>
      <c r="I35" s="5415">
        <v>0</v>
      </c>
      <c r="J35" s="4716">
        <v>69</v>
      </c>
    </row>
    <row r="36" spans="1:10" ht="11.65" customHeight="1">
      <c r="A36" s="4714">
        <v>70</v>
      </c>
      <c r="B36" s="4721"/>
      <c r="C36" s="4723" t="s">
        <v>3290</v>
      </c>
      <c r="D36" s="5423">
        <f>SUM(D23:D35)</f>
        <v>0</v>
      </c>
      <c r="E36" s="5423">
        <f>SUM(E23:E35)</f>
        <v>0</v>
      </c>
      <c r="F36" s="5423">
        <f>SUM(F23:F35)</f>
        <v>0</v>
      </c>
      <c r="G36" s="5423">
        <f>SUM(G23:G35)</f>
        <v>0</v>
      </c>
      <c r="H36" s="5423">
        <f>SUM(H23:H35)</f>
        <v>0</v>
      </c>
      <c r="I36" s="5423">
        <f>SUM(I23:I35)</f>
        <v>0</v>
      </c>
      <c r="J36" s="4716">
        <v>70</v>
      </c>
    </row>
    <row r="37" spans="1:10" ht="11.25" customHeight="1">
      <c r="A37" s="4724"/>
      <c r="B37" s="4725"/>
      <c r="C37" s="4695"/>
      <c r="D37" s="4726"/>
      <c r="E37" s="4726"/>
      <c r="F37" s="4726"/>
      <c r="G37" s="4726"/>
      <c r="H37" s="4726"/>
      <c r="I37" s="4726"/>
      <c r="J37" s="4727"/>
    </row>
    <row r="38" spans="1:10" ht="11.25" customHeight="1">
      <c r="A38" s="4728" t="s">
        <v>805</v>
      </c>
      <c r="B38" s="4729"/>
      <c r="C38" s="4693"/>
      <c r="D38" s="4666"/>
      <c r="E38" s="4666"/>
      <c r="F38" s="4666"/>
      <c r="G38" s="4666"/>
      <c r="H38" s="4666"/>
      <c r="I38" s="4666"/>
      <c r="J38" s="4730"/>
    </row>
    <row r="39" spans="1:10" ht="11.25" customHeight="1">
      <c r="A39" s="4724"/>
      <c r="B39" s="4725"/>
      <c r="C39" s="4695"/>
      <c r="D39" s="4726"/>
      <c r="E39" s="4726"/>
      <c r="F39" s="4726"/>
      <c r="G39" s="4726"/>
      <c r="H39" s="4726"/>
      <c r="I39" s="4726"/>
      <c r="J39" s="4727"/>
    </row>
    <row r="40" spans="1:10" ht="11.25" customHeight="1">
      <c r="A40" s="4724"/>
      <c r="B40" s="4731"/>
      <c r="C40" s="4695"/>
      <c r="D40" s="4726"/>
      <c r="E40" s="4726"/>
      <c r="F40" s="4726"/>
      <c r="G40" s="4726"/>
      <c r="H40" s="4726"/>
      <c r="I40" s="4726"/>
      <c r="J40" s="4727"/>
    </row>
    <row r="41" spans="1:10" ht="11.25" customHeight="1">
      <c r="A41" s="4724"/>
      <c r="B41" s="4725"/>
      <c r="C41" s="4695"/>
      <c r="D41" s="4726"/>
      <c r="E41" s="4726"/>
      <c r="F41" s="4726"/>
      <c r="G41" s="4726"/>
      <c r="H41" s="4726"/>
      <c r="I41" s="4726"/>
      <c r="J41" s="4727"/>
    </row>
    <row r="42" spans="1:10" ht="11.25" customHeight="1">
      <c r="A42" s="4724"/>
      <c r="B42" s="4725"/>
      <c r="C42" s="4695"/>
      <c r="D42" s="4726"/>
      <c r="E42" s="4726"/>
      <c r="F42" s="4726"/>
      <c r="G42" s="4726"/>
      <c r="H42" s="4726"/>
      <c r="I42" s="4726"/>
      <c r="J42" s="4727"/>
    </row>
    <row r="43" spans="1:10" ht="11.25" customHeight="1">
      <c r="A43" s="4724"/>
      <c r="B43" s="4725"/>
      <c r="C43" s="4695"/>
      <c r="D43" s="4726"/>
      <c r="E43" s="4726"/>
      <c r="F43" s="4726"/>
      <c r="G43" s="4726"/>
      <c r="H43" s="4726"/>
      <c r="I43" s="4726"/>
      <c r="J43" s="4727"/>
    </row>
    <row r="44" spans="1:10" ht="11.25" customHeight="1">
      <c r="A44" s="4724"/>
      <c r="B44" s="4725"/>
      <c r="C44" s="4695"/>
      <c r="D44" s="4726"/>
      <c r="E44" s="4726"/>
      <c r="F44" s="4726"/>
      <c r="G44" s="4726"/>
      <c r="H44" s="4726"/>
      <c r="I44" s="4726"/>
      <c r="J44" s="4727"/>
    </row>
    <row r="45" spans="1:10" ht="11.25" customHeight="1">
      <c r="A45" s="4724"/>
      <c r="B45" s="4725"/>
      <c r="C45" s="4695"/>
      <c r="D45" s="4726"/>
      <c r="E45" s="4726"/>
      <c r="F45" s="4726"/>
      <c r="G45" s="4726"/>
      <c r="H45" s="4726"/>
      <c r="I45" s="4726"/>
      <c r="J45" s="4727"/>
    </row>
    <row r="46" spans="1:10" ht="11.25" customHeight="1">
      <c r="A46" s="4724"/>
      <c r="B46" s="4725"/>
      <c r="C46" s="4695"/>
      <c r="D46" s="4726"/>
      <c r="E46" s="4726"/>
      <c r="F46" s="4726"/>
      <c r="G46" s="4726"/>
      <c r="H46" s="4726"/>
      <c r="I46" s="4726"/>
      <c r="J46" s="4727"/>
    </row>
    <row r="47" spans="1:10" ht="11.25" customHeight="1">
      <c r="A47" s="4724"/>
      <c r="B47" s="4725"/>
      <c r="C47" s="4695"/>
      <c r="D47" s="4726"/>
      <c r="E47" s="4726"/>
      <c r="F47" s="4726"/>
      <c r="G47" s="4726"/>
      <c r="H47" s="4726"/>
      <c r="I47" s="4726"/>
      <c r="J47" s="4727"/>
    </row>
    <row r="48" spans="1:10" ht="11.25" customHeight="1">
      <c r="A48" s="4724"/>
      <c r="B48" s="4725"/>
      <c r="C48" s="4695"/>
      <c r="D48" s="4726"/>
      <c r="E48" s="4726"/>
      <c r="F48" s="4726"/>
      <c r="G48" s="4726"/>
      <c r="H48" s="4726"/>
      <c r="I48" s="4726"/>
      <c r="J48" s="4727"/>
    </row>
    <row r="49" spans="1:10" ht="11.25" customHeight="1">
      <c r="A49" s="4724"/>
      <c r="B49" s="4725"/>
      <c r="C49" s="4695"/>
      <c r="D49" s="4726"/>
      <c r="E49" s="4726"/>
      <c r="F49" s="4726"/>
      <c r="G49" s="4726"/>
      <c r="H49" s="4726"/>
      <c r="I49" s="4726"/>
      <c r="J49" s="4727"/>
    </row>
    <row r="50" spans="1:10" ht="11.25" customHeight="1">
      <c r="A50" s="4724"/>
      <c r="B50" s="4725"/>
      <c r="C50" s="4695"/>
      <c r="D50" s="4726"/>
      <c r="E50" s="4726"/>
      <c r="F50" s="4726"/>
      <c r="G50" s="4726"/>
      <c r="H50" s="4726"/>
      <c r="I50" s="4726"/>
      <c r="J50" s="4727"/>
    </row>
    <row r="51" spans="1:10" ht="11.25" customHeight="1">
      <c r="A51" s="4724"/>
      <c r="B51" s="4725"/>
      <c r="C51" s="4695"/>
      <c r="D51" s="4726"/>
      <c r="E51" s="4726"/>
      <c r="F51" s="4726"/>
      <c r="G51" s="4726"/>
      <c r="H51" s="4726"/>
      <c r="I51" s="4726"/>
      <c r="J51" s="4727"/>
    </row>
    <row r="52" spans="1:10" ht="11.25" customHeight="1">
      <c r="A52" s="4724"/>
      <c r="B52" s="4725"/>
      <c r="C52" s="4695"/>
      <c r="D52" s="4726"/>
      <c r="E52" s="4726"/>
      <c r="F52" s="4726"/>
      <c r="G52" s="4726"/>
      <c r="H52" s="4726"/>
      <c r="I52" s="4726"/>
      <c r="J52" s="4727"/>
    </row>
    <row r="53" spans="1:10" ht="11.25" customHeight="1">
      <c r="A53" s="4724"/>
      <c r="B53" s="4725"/>
      <c r="C53" s="4695"/>
      <c r="D53" s="4726"/>
      <c r="E53" s="4726"/>
      <c r="F53" s="4726"/>
      <c r="G53" s="4726"/>
      <c r="H53" s="4726"/>
      <c r="I53" s="4726"/>
      <c r="J53" s="4727"/>
    </row>
    <row r="54" spans="1:10" ht="11.25" customHeight="1">
      <c r="A54" s="4724"/>
      <c r="B54" s="4725"/>
      <c r="C54" s="4695"/>
      <c r="D54" s="4726"/>
      <c r="E54" s="4726"/>
      <c r="F54" s="4726"/>
      <c r="G54" s="4726"/>
      <c r="H54" s="4726"/>
      <c r="I54" s="4726"/>
      <c r="J54" s="4727"/>
    </row>
    <row r="55" spans="1:10" ht="11.25" customHeight="1">
      <c r="A55" s="4724"/>
      <c r="B55" s="4725"/>
      <c r="C55" s="4695"/>
      <c r="D55" s="4726"/>
      <c r="E55" s="4726"/>
      <c r="F55" s="4726"/>
      <c r="G55" s="4726"/>
      <c r="H55" s="4726"/>
      <c r="I55" s="4726"/>
      <c r="J55" s="4727"/>
    </row>
    <row r="56" spans="1:10" ht="11.25" customHeight="1">
      <c r="A56" s="4724"/>
      <c r="B56" s="4725"/>
      <c r="C56" s="4695"/>
      <c r="D56" s="4726"/>
      <c r="E56" s="4726"/>
      <c r="F56" s="4726"/>
      <c r="G56" s="4726"/>
      <c r="H56" s="4726"/>
      <c r="I56" s="4726"/>
      <c r="J56" s="4727"/>
    </row>
    <row r="57" spans="1:10" ht="11.25" customHeight="1">
      <c r="A57" s="4724"/>
      <c r="B57" s="4725"/>
      <c r="C57" s="4695"/>
      <c r="D57" s="4726"/>
      <c r="E57" s="4726"/>
      <c r="F57" s="4726"/>
      <c r="G57" s="4726"/>
      <c r="H57" s="4726"/>
      <c r="I57" s="4726"/>
      <c r="J57" s="4727"/>
    </row>
    <row r="58" spans="1:10" ht="11.25" customHeight="1">
      <c r="A58" s="4724"/>
      <c r="B58" s="4725"/>
      <c r="C58" s="4695"/>
      <c r="D58" s="4726"/>
      <c r="E58" s="4726"/>
      <c r="F58" s="4726"/>
      <c r="G58" s="4726"/>
      <c r="H58" s="4726"/>
      <c r="I58" s="4726"/>
      <c r="J58" s="4727"/>
    </row>
    <row r="59" spans="1:10" ht="11.25" customHeight="1">
      <c r="A59" s="4724"/>
      <c r="B59" s="4725"/>
      <c r="C59" s="4695"/>
      <c r="D59" s="4726"/>
      <c r="E59" s="4726"/>
      <c r="F59" s="4726"/>
      <c r="G59" s="4726"/>
      <c r="H59" s="4726"/>
      <c r="I59" s="4726"/>
      <c r="J59" s="4727"/>
    </row>
    <row r="60" spans="1:10" ht="11.25" customHeight="1">
      <c r="A60" s="4724"/>
      <c r="B60" s="4725"/>
      <c r="C60" s="4695"/>
      <c r="D60" s="4726"/>
      <c r="E60" s="4726"/>
      <c r="F60" s="4726"/>
      <c r="G60" s="4726"/>
      <c r="H60" s="4726"/>
      <c r="I60" s="4726"/>
      <c r="J60" s="4727"/>
    </row>
    <row r="61" spans="1:10" ht="11.25" customHeight="1">
      <c r="A61" s="4724"/>
      <c r="B61" s="4725"/>
      <c r="C61" s="4695"/>
      <c r="D61" s="4726"/>
      <c r="E61" s="4726"/>
      <c r="F61" s="4726"/>
      <c r="G61" s="4726"/>
      <c r="H61" s="4726"/>
      <c r="I61" s="4726"/>
      <c r="J61" s="4727"/>
    </row>
    <row r="62" spans="1:10" ht="11.25" customHeight="1">
      <c r="A62" s="4724"/>
      <c r="B62" s="4725"/>
      <c r="C62" s="4695"/>
      <c r="D62" s="4726"/>
      <c r="E62" s="4726"/>
      <c r="F62" s="4726"/>
      <c r="G62" s="4726"/>
      <c r="H62" s="4726"/>
      <c r="I62" s="4726"/>
      <c r="J62" s="4727"/>
    </row>
    <row r="63" spans="1:10" ht="11.25" customHeight="1">
      <c r="A63" s="4724"/>
      <c r="B63" s="4725"/>
      <c r="C63" s="4695"/>
      <c r="D63" s="4726"/>
      <c r="E63" s="4726"/>
      <c r="F63" s="4726"/>
      <c r="G63" s="4726"/>
      <c r="H63" s="4726"/>
      <c r="I63" s="4726"/>
      <c r="J63" s="4727"/>
    </row>
    <row r="64" spans="1:10" ht="11.25" customHeight="1">
      <c r="A64" s="4724"/>
      <c r="B64" s="4725"/>
      <c r="C64" s="4695"/>
      <c r="D64" s="4726"/>
      <c r="E64" s="4726"/>
      <c r="F64" s="4726"/>
      <c r="G64" s="4726"/>
      <c r="H64" s="4726"/>
      <c r="I64" s="4726"/>
      <c r="J64" s="4727"/>
    </row>
    <row r="65" spans="1:10" ht="11.25" customHeight="1">
      <c r="A65" s="4724"/>
      <c r="B65" s="4725"/>
      <c r="C65" s="4695"/>
      <c r="D65" s="4726"/>
      <c r="E65" s="4726"/>
      <c r="F65" s="4726"/>
      <c r="G65" s="4726"/>
      <c r="H65" s="4726"/>
      <c r="I65" s="4726"/>
      <c r="J65" s="4727"/>
    </row>
    <row r="66" spans="1:10" ht="11.25" customHeight="1" thickBot="1">
      <c r="A66" s="4732"/>
      <c r="B66" s="4733"/>
      <c r="C66" s="4734"/>
      <c r="D66" s="4734"/>
      <c r="E66" s="4734"/>
      <c r="F66" s="4734"/>
      <c r="G66" s="4734"/>
      <c r="H66" s="4734"/>
      <c r="I66" s="4734"/>
      <c r="J66" s="4735"/>
    </row>
    <row r="67" spans="1:10" ht="11.25" customHeight="1">
      <c r="A67" s="4658"/>
      <c r="J67" s="4737" t="s">
        <v>3795</v>
      </c>
    </row>
    <row r="68" spans="1:10" ht="11.25" customHeight="1"/>
    <row r="69" spans="1:10" ht="11.25" customHeight="1"/>
    <row r="70" spans="1:10" ht="11.25" customHeight="1"/>
    <row r="71" spans="1:10" ht="11.25" customHeight="1"/>
    <row r="72" spans="1:10" ht="11.25" customHeight="1"/>
    <row r="73" spans="1:10" ht="11.25" customHeight="1"/>
    <row r="74" spans="1:10" ht="11.25" customHeight="1"/>
    <row r="75" spans="1:10" ht="11.25" customHeight="1"/>
    <row r="76" spans="1:10" ht="11.25" customHeight="1"/>
    <row r="77" spans="1:10" ht="11.25" customHeight="1"/>
    <row r="78" spans="1:10" ht="11.25" customHeight="1"/>
    <row r="79" spans="1:10" ht="11.25" customHeight="1"/>
    <row r="80" spans="1:10" ht="11.25" customHeight="1"/>
    <row r="81" ht="11.25" customHeight="1"/>
    <row r="82" ht="11.25" customHeight="1"/>
    <row r="83" ht="11.25" customHeight="1"/>
  </sheetData>
  <printOptions horizontalCentered="1"/>
  <pageMargins left="0.5" right="0.5" top="0.6" bottom="0.4" header="0" footer="0"/>
  <pageSetup scale="93" orientation="portrait" horizontalDpi="4294967293" verticalDpi="300" r:id="rId1"/>
  <headerFooter alignWithMargins="0"/>
</worksheet>
</file>

<file path=xl/worksheets/sheet125.xml><?xml version="1.0" encoding="utf-8"?>
<worksheet xmlns="http://schemas.openxmlformats.org/spreadsheetml/2006/main" xmlns:r="http://schemas.openxmlformats.org/officeDocument/2006/relationships">
  <sheetPr>
    <tabColor rgb="FF92D050"/>
    <pageSetUpPr fitToPage="1"/>
  </sheetPr>
  <dimension ref="A1:J83"/>
  <sheetViews>
    <sheetView showGridLines="0" workbookViewId="0"/>
  </sheetViews>
  <sheetFormatPr defaultColWidth="9.08984375" defaultRowHeight="10.5"/>
  <cols>
    <col min="1" max="2" width="4.7265625" style="4738" customWidth="1"/>
    <col min="3" max="3" width="14.453125" style="4738" customWidth="1"/>
    <col min="4" max="5" width="11.54296875" style="4738" customWidth="1"/>
    <col min="6" max="9" width="12.08984375" style="4738" customWidth="1"/>
    <col min="10" max="10" width="4.7265625" style="4738" customWidth="1"/>
    <col min="11" max="16384" width="9.08984375" style="4738"/>
  </cols>
  <sheetData>
    <row r="1" spans="1:10" ht="12" thickBot="1">
      <c r="A1" s="5524" t="s">
        <v>3790</v>
      </c>
      <c r="E1" s="4739"/>
      <c r="J1" s="4740">
        <v>118</v>
      </c>
    </row>
    <row r="2" spans="1:10" ht="6" customHeight="1">
      <c r="A2" s="4741"/>
      <c r="B2" s="4742"/>
      <c r="C2" s="4742"/>
      <c r="D2" s="4742"/>
      <c r="E2" s="4742"/>
      <c r="F2" s="4742"/>
      <c r="G2" s="4742"/>
      <c r="H2" s="4742"/>
      <c r="I2" s="4742"/>
      <c r="J2" s="4743"/>
    </row>
    <row r="3" spans="1:10" ht="15.75" customHeight="1">
      <c r="A3" s="4744" t="s">
        <v>3806</v>
      </c>
      <c r="B3" s="4745"/>
      <c r="C3" s="4745"/>
      <c r="D3" s="4745"/>
      <c r="E3" s="4745"/>
      <c r="F3" s="4745"/>
      <c r="G3" s="4745"/>
      <c r="H3" s="4745"/>
      <c r="I3" s="4745"/>
      <c r="J3" s="4746"/>
    </row>
    <row r="4" spans="1:10" ht="11.25" customHeight="1">
      <c r="A4" s="4744"/>
      <c r="B4" s="4745"/>
      <c r="C4" s="4745"/>
      <c r="D4" s="4745"/>
      <c r="E4" s="4745"/>
      <c r="F4" s="4745"/>
      <c r="G4" s="4745"/>
      <c r="H4" s="4745"/>
      <c r="I4" s="4745"/>
      <c r="J4" s="4746"/>
    </row>
    <row r="5" spans="1:10" ht="11.25" customHeight="1">
      <c r="A5" s="4747" t="s">
        <v>3140</v>
      </c>
      <c r="B5" s="4748"/>
      <c r="C5" s="4748"/>
      <c r="D5" s="4748"/>
      <c r="E5" s="4748"/>
      <c r="F5" s="4748"/>
      <c r="G5" s="4748"/>
      <c r="H5" s="4748"/>
      <c r="I5" s="4748"/>
      <c r="J5" s="4749"/>
    </row>
    <row r="6" spans="1:10" ht="11.25" customHeight="1">
      <c r="A6" s="4750"/>
      <c r="B6" s="4751"/>
      <c r="C6" s="4752" t="s">
        <v>3252</v>
      </c>
      <c r="D6" s="4753" t="s">
        <v>3253</v>
      </c>
      <c r="E6" s="4753"/>
      <c r="F6" s="4745"/>
      <c r="G6" s="4745"/>
      <c r="H6" s="4745"/>
      <c r="I6" s="4752"/>
      <c r="J6" s="4754"/>
    </row>
    <row r="7" spans="1:10" ht="11.25" customHeight="1">
      <c r="A7" s="4750"/>
      <c r="B7" s="4751"/>
      <c r="C7" s="4755" t="s">
        <v>3254</v>
      </c>
      <c r="D7" s="4756"/>
      <c r="E7" s="4752"/>
      <c r="F7" s="4757" t="s">
        <v>3255</v>
      </c>
      <c r="G7" s="4758"/>
      <c r="H7" s="4759"/>
      <c r="I7" s="4758"/>
      <c r="J7" s="4754"/>
    </row>
    <row r="8" spans="1:10" ht="11.25" customHeight="1">
      <c r="A8" s="4760"/>
      <c r="B8" s="4761"/>
      <c r="C8" s="4762" t="s">
        <v>3067</v>
      </c>
      <c r="D8" s="4762"/>
      <c r="E8" s="4762"/>
      <c r="F8" s="4763" t="s">
        <v>3086</v>
      </c>
      <c r="G8" s="4752"/>
      <c r="H8" s="4762" t="s">
        <v>3073</v>
      </c>
      <c r="I8" s="4762"/>
      <c r="J8" s="4764"/>
    </row>
    <row r="9" spans="1:10" ht="11.25" customHeight="1">
      <c r="A9" s="4760"/>
      <c r="B9" s="4761"/>
      <c r="C9" s="4762" t="s">
        <v>3069</v>
      </c>
      <c r="D9" s="4762"/>
      <c r="E9" s="4762"/>
      <c r="F9" s="4765" t="s">
        <v>3256</v>
      </c>
      <c r="G9" s="4766"/>
      <c r="H9" s="4762" t="s">
        <v>3257</v>
      </c>
      <c r="I9" s="4762"/>
      <c r="J9" s="4764"/>
    </row>
    <row r="10" spans="1:10" ht="11.25" customHeight="1">
      <c r="A10" s="4760"/>
      <c r="B10" s="4761"/>
      <c r="C10" s="4762" t="s">
        <v>3072</v>
      </c>
      <c r="D10" s="4762"/>
      <c r="E10" s="4762"/>
      <c r="F10" s="4762"/>
      <c r="G10" s="4752"/>
      <c r="H10" s="4762" t="s">
        <v>3258</v>
      </c>
      <c r="I10" s="4762"/>
      <c r="J10" s="4764"/>
    </row>
    <row r="11" spans="1:10" ht="11.25" customHeight="1">
      <c r="A11" s="4760"/>
      <c r="B11" s="4761"/>
      <c r="C11" s="4762" t="s">
        <v>3259</v>
      </c>
      <c r="D11" s="4762" t="s">
        <v>2424</v>
      </c>
      <c r="E11" s="4762" t="s">
        <v>3091</v>
      </c>
      <c r="F11" s="4762"/>
      <c r="G11" s="4762"/>
      <c r="H11" s="4762" t="s">
        <v>3261</v>
      </c>
      <c r="I11" s="4762" t="s">
        <v>3091</v>
      </c>
      <c r="J11" s="4764"/>
    </row>
    <row r="12" spans="1:10" ht="11.25" customHeight="1">
      <c r="A12" s="4767" t="s">
        <v>704</v>
      </c>
      <c r="B12" s="4762" t="s">
        <v>637</v>
      </c>
      <c r="C12" s="4762" t="s">
        <v>3202</v>
      </c>
      <c r="D12" s="4762" t="s">
        <v>3098</v>
      </c>
      <c r="E12" s="4762" t="s">
        <v>3094</v>
      </c>
      <c r="F12" s="4762" t="s">
        <v>3267</v>
      </c>
      <c r="G12" s="4762" t="s">
        <v>3192</v>
      </c>
      <c r="H12" s="4762" t="s">
        <v>3262</v>
      </c>
      <c r="I12" s="4762" t="s">
        <v>3292</v>
      </c>
      <c r="J12" s="4764"/>
    </row>
    <row r="13" spans="1:10" ht="11.25" customHeight="1">
      <c r="A13" s="4767" t="s">
        <v>750</v>
      </c>
      <c r="B13" s="4762" t="s">
        <v>638</v>
      </c>
      <c r="C13" s="4762" t="s">
        <v>3097</v>
      </c>
      <c r="D13" s="4762" t="s">
        <v>3105</v>
      </c>
      <c r="E13" s="4762" t="s">
        <v>3102</v>
      </c>
      <c r="F13" s="4762" t="s">
        <v>3269</v>
      </c>
      <c r="G13" s="4762" t="s">
        <v>3198</v>
      </c>
      <c r="H13" s="4762" t="s">
        <v>3265</v>
      </c>
      <c r="I13" s="4762" t="s">
        <v>3198</v>
      </c>
      <c r="J13" s="4768" t="s">
        <v>704</v>
      </c>
    </row>
    <row r="14" spans="1:10" ht="11.25" customHeight="1">
      <c r="A14" s="4767"/>
      <c r="B14" s="4762"/>
      <c r="C14" s="4762" t="s">
        <v>3104</v>
      </c>
      <c r="D14" s="4762"/>
      <c r="E14" s="4762"/>
      <c r="F14" s="4762"/>
      <c r="G14" s="4762"/>
      <c r="H14" s="4762"/>
      <c r="I14" s="4762"/>
      <c r="J14" s="4768" t="s">
        <v>750</v>
      </c>
    </row>
    <row r="15" spans="1:10" ht="11.25" customHeight="1" thickBot="1">
      <c r="A15" s="4769"/>
      <c r="B15" s="4755"/>
      <c r="C15" s="4766" t="s">
        <v>645</v>
      </c>
      <c r="D15" s="4770" t="s">
        <v>646</v>
      </c>
      <c r="E15" s="4770" t="s">
        <v>647</v>
      </c>
      <c r="F15" s="4770" t="s">
        <v>648</v>
      </c>
      <c r="G15" s="4770" t="s">
        <v>649</v>
      </c>
      <c r="H15" s="4770" t="s">
        <v>2506</v>
      </c>
      <c r="I15" s="4770" t="s">
        <v>3266</v>
      </c>
      <c r="J15" s="4771"/>
    </row>
    <row r="16" spans="1:10" ht="11.65" customHeight="1">
      <c r="A16" s="4767"/>
      <c r="B16" s="4751"/>
      <c r="C16" s="5523"/>
      <c r="D16" s="5470"/>
      <c r="E16" s="5470"/>
      <c r="F16" s="5470"/>
      <c r="G16" s="5470"/>
      <c r="H16" s="5470"/>
      <c r="I16" s="5469"/>
      <c r="J16" s="4768"/>
    </row>
    <row r="17" spans="1:10" ht="11.65" customHeight="1">
      <c r="A17" s="4767">
        <v>56</v>
      </c>
      <c r="B17" s="4751"/>
      <c r="C17" s="5504">
        <v>0</v>
      </c>
      <c r="D17" s="5464">
        <v>0</v>
      </c>
      <c r="E17" s="5464">
        <v>0</v>
      </c>
      <c r="F17" s="5522" t="s">
        <v>621</v>
      </c>
      <c r="G17" s="5464">
        <v>0</v>
      </c>
      <c r="H17" s="5464">
        <v>0</v>
      </c>
      <c r="I17" s="5391">
        <v>0</v>
      </c>
      <c r="J17" s="4768">
        <v>56</v>
      </c>
    </row>
    <row r="18" spans="1:10" ht="11.65" customHeight="1">
      <c r="A18" s="4774"/>
      <c r="B18" s="4775"/>
      <c r="C18" s="5521"/>
      <c r="D18" s="5415"/>
      <c r="E18" s="5415"/>
      <c r="F18" s="5520"/>
      <c r="G18" s="5423"/>
      <c r="H18" s="5415"/>
      <c r="I18" s="5413"/>
      <c r="J18" s="4778"/>
    </row>
    <row r="19" spans="1:10" ht="11.65" customHeight="1">
      <c r="A19" s="4767"/>
      <c r="B19" s="4751"/>
      <c r="C19" s="5412"/>
      <c r="D19" s="5411"/>
      <c r="E19" s="5411"/>
      <c r="F19" s="5411"/>
      <c r="G19" s="5467"/>
      <c r="H19" s="5411"/>
      <c r="I19" s="5408"/>
      <c r="J19" s="4768"/>
    </row>
    <row r="20" spans="1:10" ht="11.65" customHeight="1">
      <c r="A20" s="4774">
        <v>57</v>
      </c>
      <c r="B20" s="4775"/>
      <c r="C20" s="5417">
        <v>0</v>
      </c>
      <c r="D20" s="5415">
        <v>0</v>
      </c>
      <c r="E20" s="5415">
        <v>0</v>
      </c>
      <c r="F20" s="5519" t="s">
        <v>621</v>
      </c>
      <c r="G20" s="5423">
        <v>0</v>
      </c>
      <c r="H20" s="5415">
        <v>0</v>
      </c>
      <c r="I20" s="5413">
        <v>0</v>
      </c>
      <c r="J20" s="4778">
        <v>57</v>
      </c>
    </row>
    <row r="21" spans="1:10" ht="11.65" customHeight="1" thickBot="1">
      <c r="A21" s="4780">
        <v>58</v>
      </c>
      <c r="B21" s="4775"/>
      <c r="C21" s="5518">
        <f>SUM(C17:C20)</f>
        <v>0</v>
      </c>
      <c r="D21" s="5516">
        <f>SUM(D17:D20)</f>
        <v>0</v>
      </c>
      <c r="E21" s="5516">
        <f>SUM(E17:E20)</f>
        <v>0</v>
      </c>
      <c r="F21" s="5517" t="s">
        <v>621</v>
      </c>
      <c r="G21" s="5516">
        <f>SUM(G17:G20)</f>
        <v>0</v>
      </c>
      <c r="H21" s="5516">
        <f>SUM(H17:H20)</f>
        <v>0</v>
      </c>
      <c r="I21" s="5515">
        <f>SUM(I17:I20)</f>
        <v>0</v>
      </c>
      <c r="J21" s="4784">
        <v>58</v>
      </c>
    </row>
    <row r="22" spans="1:10" ht="11.65" customHeight="1">
      <c r="A22" s="4785"/>
      <c r="B22" s="4751"/>
      <c r="C22" s="5467"/>
      <c r="D22" s="5411"/>
      <c r="E22" s="5411"/>
      <c r="F22" s="5411"/>
      <c r="G22" s="5467"/>
      <c r="H22" s="5411"/>
      <c r="I22" s="5411"/>
      <c r="J22" s="4786"/>
    </row>
    <row r="23" spans="1:10" ht="11.65" customHeight="1">
      <c r="A23" s="4787">
        <v>59</v>
      </c>
      <c r="B23" s="4775"/>
      <c r="C23" s="5423">
        <v>0</v>
      </c>
      <c r="D23" s="5415">
        <v>0</v>
      </c>
      <c r="E23" s="5415">
        <v>0</v>
      </c>
      <c r="F23" s="5415">
        <v>0</v>
      </c>
      <c r="G23" s="5399">
        <v>0</v>
      </c>
      <c r="H23" s="5399">
        <v>0</v>
      </c>
      <c r="I23" s="5399">
        <v>0</v>
      </c>
      <c r="J23" s="4788">
        <v>59</v>
      </c>
    </row>
    <row r="24" spans="1:10" ht="11.65" customHeight="1">
      <c r="A24" s="4787">
        <v>60</v>
      </c>
      <c r="B24" s="4775"/>
      <c r="C24" s="5423">
        <v>0</v>
      </c>
      <c r="D24" s="5399">
        <v>0</v>
      </c>
      <c r="E24" s="5399">
        <v>0</v>
      </c>
      <c r="F24" s="5399">
        <v>0</v>
      </c>
      <c r="G24" s="5399">
        <v>0</v>
      </c>
      <c r="H24" s="5399">
        <v>0</v>
      </c>
      <c r="I24" s="5399">
        <v>0</v>
      </c>
      <c r="J24" s="4788">
        <v>60</v>
      </c>
    </row>
    <row r="25" spans="1:10" ht="11.65" customHeight="1">
      <c r="A25" s="4787">
        <v>61</v>
      </c>
      <c r="B25" s="4775"/>
      <c r="C25" s="5395">
        <v>0</v>
      </c>
      <c r="D25" s="5399">
        <v>0</v>
      </c>
      <c r="E25" s="5399">
        <v>0</v>
      </c>
      <c r="F25" s="5399">
        <v>0</v>
      </c>
      <c r="G25" s="5399">
        <v>0</v>
      </c>
      <c r="H25" s="5399">
        <v>0</v>
      </c>
      <c r="I25" s="5399">
        <v>0</v>
      </c>
      <c r="J25" s="4788">
        <v>61</v>
      </c>
    </row>
    <row r="26" spans="1:10" ht="11.65" customHeight="1">
      <c r="A26" s="4787">
        <v>62</v>
      </c>
      <c r="B26" s="4775"/>
      <c r="C26" s="5395">
        <v>0</v>
      </c>
      <c r="D26" s="5399">
        <v>0</v>
      </c>
      <c r="E26" s="5399">
        <v>0</v>
      </c>
      <c r="F26" s="5399">
        <v>0</v>
      </c>
      <c r="G26" s="5399">
        <v>0</v>
      </c>
      <c r="H26" s="5399">
        <v>0</v>
      </c>
      <c r="I26" s="5399">
        <v>0</v>
      </c>
      <c r="J26" s="4788">
        <v>62</v>
      </c>
    </row>
    <row r="27" spans="1:10" ht="11.65" customHeight="1">
      <c r="A27" s="4787">
        <v>63</v>
      </c>
      <c r="B27" s="4775"/>
      <c r="C27" s="5395">
        <v>0</v>
      </c>
      <c r="D27" s="5399">
        <v>0</v>
      </c>
      <c r="E27" s="5399">
        <v>0</v>
      </c>
      <c r="F27" s="5399">
        <v>0</v>
      </c>
      <c r="G27" s="5399">
        <v>0</v>
      </c>
      <c r="H27" s="5399">
        <v>0</v>
      </c>
      <c r="I27" s="5399">
        <v>0</v>
      </c>
      <c r="J27" s="4788">
        <v>63</v>
      </c>
    </row>
    <row r="28" spans="1:10" ht="11.65" customHeight="1">
      <c r="A28" s="4787">
        <v>64</v>
      </c>
      <c r="B28" s="4775"/>
      <c r="C28" s="5395">
        <v>0</v>
      </c>
      <c r="D28" s="5399">
        <v>0</v>
      </c>
      <c r="E28" s="5399">
        <v>0</v>
      </c>
      <c r="F28" s="5399">
        <v>0</v>
      </c>
      <c r="G28" s="5399">
        <v>0</v>
      </c>
      <c r="H28" s="5399">
        <v>0</v>
      </c>
      <c r="I28" s="5399">
        <v>0</v>
      </c>
      <c r="J28" s="4788">
        <v>64</v>
      </c>
    </row>
    <row r="29" spans="1:10" ht="11.65" customHeight="1">
      <c r="A29" s="4787">
        <v>65</v>
      </c>
      <c r="B29" s="4775"/>
      <c r="C29" s="5395">
        <v>0</v>
      </c>
      <c r="D29" s="5399">
        <v>0</v>
      </c>
      <c r="E29" s="5399">
        <v>0</v>
      </c>
      <c r="F29" s="5399">
        <v>0</v>
      </c>
      <c r="G29" s="5399">
        <v>0</v>
      </c>
      <c r="H29" s="5399">
        <v>0</v>
      </c>
      <c r="I29" s="5399">
        <v>0</v>
      </c>
      <c r="J29" s="4788">
        <v>65</v>
      </c>
    </row>
    <row r="30" spans="1:10" ht="11.65" customHeight="1">
      <c r="A30" s="4787">
        <v>66</v>
      </c>
      <c r="B30" s="4775"/>
      <c r="C30" s="5395">
        <v>0</v>
      </c>
      <c r="D30" s="5399">
        <v>0</v>
      </c>
      <c r="E30" s="5399">
        <v>0</v>
      </c>
      <c r="F30" s="5399">
        <v>0</v>
      </c>
      <c r="G30" s="5399">
        <v>0</v>
      </c>
      <c r="H30" s="5399">
        <v>0</v>
      </c>
      <c r="I30" s="5399">
        <v>0</v>
      </c>
      <c r="J30" s="4788">
        <v>66</v>
      </c>
    </row>
    <row r="31" spans="1:10" ht="11.65" customHeight="1">
      <c r="A31" s="4789"/>
      <c r="B31" s="4790"/>
      <c r="C31" s="5467"/>
      <c r="D31" s="5411"/>
      <c r="E31" s="5411"/>
      <c r="F31" s="5411"/>
      <c r="G31" s="5411"/>
      <c r="H31" s="5411"/>
      <c r="I31" s="5411"/>
      <c r="J31" s="4791"/>
    </row>
    <row r="32" spans="1:10" ht="11.65" customHeight="1">
      <c r="A32" s="4789">
        <v>67</v>
      </c>
      <c r="B32" s="4790"/>
      <c r="C32" s="5467">
        <v>0</v>
      </c>
      <c r="D32" s="5411">
        <v>0</v>
      </c>
      <c r="E32" s="5411">
        <v>0</v>
      </c>
      <c r="F32" s="5411">
        <v>0</v>
      </c>
      <c r="G32" s="5411">
        <v>0</v>
      </c>
      <c r="H32" s="5411">
        <v>0</v>
      </c>
      <c r="I32" s="5411">
        <v>0</v>
      </c>
      <c r="J32" s="4791">
        <v>67</v>
      </c>
    </row>
    <row r="33" spans="1:10" ht="11.65" customHeight="1">
      <c r="A33" s="4769"/>
      <c r="B33" s="4792"/>
      <c r="C33" s="5423"/>
      <c r="D33" s="5415"/>
      <c r="E33" s="5415"/>
      <c r="F33" s="5415"/>
      <c r="G33" s="5415"/>
      <c r="H33" s="5415"/>
      <c r="I33" s="5415"/>
      <c r="J33" s="4771"/>
    </row>
    <row r="34" spans="1:10" ht="11.65" customHeight="1">
      <c r="A34" s="4787">
        <v>68</v>
      </c>
      <c r="B34" s="4792"/>
      <c r="C34" s="5423">
        <v>0</v>
      </c>
      <c r="D34" s="5415">
        <v>0</v>
      </c>
      <c r="E34" s="5415">
        <v>0</v>
      </c>
      <c r="F34" s="5415">
        <v>0</v>
      </c>
      <c r="G34" s="5415">
        <v>0</v>
      </c>
      <c r="H34" s="5415">
        <v>0</v>
      </c>
      <c r="I34" s="5415">
        <v>0</v>
      </c>
      <c r="J34" s="4788">
        <v>68</v>
      </c>
    </row>
    <row r="35" spans="1:10" ht="11.65" customHeight="1">
      <c r="A35" s="4787">
        <v>69</v>
      </c>
      <c r="B35" s="4792"/>
      <c r="C35" s="5423">
        <v>0</v>
      </c>
      <c r="D35" s="5415">
        <v>0</v>
      </c>
      <c r="E35" s="5415">
        <v>0</v>
      </c>
      <c r="F35" s="5415">
        <v>0</v>
      </c>
      <c r="G35" s="5415">
        <v>0</v>
      </c>
      <c r="H35" s="5415">
        <v>0</v>
      </c>
      <c r="I35" s="5415">
        <v>0</v>
      </c>
      <c r="J35" s="4788">
        <v>69</v>
      </c>
    </row>
    <row r="36" spans="1:10" ht="11.65" customHeight="1">
      <c r="A36" s="4787">
        <v>70</v>
      </c>
      <c r="B36" s="4792"/>
      <c r="C36" s="5423">
        <f>SUM(C23:C35)</f>
        <v>0</v>
      </c>
      <c r="D36" s="5423">
        <f>SUM(D23:D35)</f>
        <v>0</v>
      </c>
      <c r="E36" s="5423">
        <f>SUM(E23:E35)</f>
        <v>0</v>
      </c>
      <c r="F36" s="5423">
        <f>SUM(F23:F35)</f>
        <v>0</v>
      </c>
      <c r="G36" s="5423">
        <f>SUM(G23:G35)</f>
        <v>0</v>
      </c>
      <c r="H36" s="5423">
        <f>SUM(H23:H35)</f>
        <v>0</v>
      </c>
      <c r="I36" s="5423">
        <f>SUM(I23:I35)</f>
        <v>0</v>
      </c>
      <c r="J36" s="4788">
        <v>70</v>
      </c>
    </row>
    <row r="37" spans="1:10" ht="11.25" customHeight="1">
      <c r="A37" s="4793"/>
      <c r="B37" s="4794"/>
      <c r="C37" s="4795"/>
      <c r="D37" s="4795"/>
      <c r="E37" s="4795"/>
      <c r="F37" s="4795"/>
      <c r="G37" s="4795"/>
      <c r="H37" s="4795"/>
      <c r="I37" s="4795"/>
      <c r="J37" s="4796"/>
    </row>
    <row r="38" spans="1:10" ht="11.25" customHeight="1">
      <c r="A38" s="4797" t="s">
        <v>805</v>
      </c>
      <c r="B38" s="4798"/>
      <c r="C38" s="4799"/>
      <c r="D38" s="4799"/>
      <c r="E38" s="4799"/>
      <c r="F38" s="4799"/>
      <c r="G38" s="4799"/>
      <c r="H38" s="4799"/>
      <c r="I38" s="4799"/>
      <c r="J38" s="4800"/>
    </row>
    <row r="39" spans="1:10" ht="11.25" customHeight="1">
      <c r="A39" s="4793"/>
      <c r="B39" s="4794"/>
      <c r="C39" s="4795"/>
      <c r="D39" s="4795"/>
      <c r="E39" s="4795"/>
      <c r="F39" s="4795"/>
      <c r="G39" s="4795"/>
      <c r="H39" s="4795"/>
      <c r="I39" s="4795"/>
      <c r="J39" s="4796"/>
    </row>
    <row r="40" spans="1:10" ht="11.25" customHeight="1">
      <c r="A40" s="4793"/>
      <c r="B40" s="4794"/>
      <c r="C40" s="4795"/>
      <c r="D40" s="4795"/>
      <c r="E40" s="4795"/>
      <c r="F40" s="4795"/>
      <c r="G40" s="4795"/>
      <c r="H40" s="4795"/>
      <c r="I40" s="4795"/>
      <c r="J40" s="4796"/>
    </row>
    <row r="41" spans="1:10" ht="11.25" customHeight="1">
      <c r="A41" s="4793"/>
      <c r="B41" s="4794"/>
      <c r="C41" s="4795"/>
      <c r="D41" s="4795"/>
      <c r="E41" s="4795"/>
      <c r="F41" s="4795"/>
      <c r="G41" s="4795"/>
      <c r="H41" s="4795"/>
      <c r="I41" s="4795"/>
      <c r="J41" s="4796"/>
    </row>
    <row r="42" spans="1:10" ht="11.25" customHeight="1">
      <c r="A42" s="4793"/>
      <c r="B42" s="4794"/>
      <c r="C42" s="4795"/>
      <c r="D42" s="4795"/>
      <c r="E42" s="4795"/>
      <c r="F42" s="4795"/>
      <c r="G42" s="4795"/>
      <c r="H42" s="4795"/>
      <c r="I42" s="4795"/>
      <c r="J42" s="4796"/>
    </row>
    <row r="43" spans="1:10" ht="11.25" customHeight="1">
      <c r="A43" s="4793"/>
      <c r="B43" s="4794"/>
      <c r="C43" s="4795"/>
      <c r="D43" s="4795"/>
      <c r="E43" s="4795"/>
      <c r="F43" s="4795"/>
      <c r="G43" s="4795"/>
      <c r="H43" s="4795"/>
      <c r="I43" s="4795"/>
      <c r="J43" s="4796"/>
    </row>
    <row r="44" spans="1:10" ht="11.25" customHeight="1">
      <c r="A44" s="4793"/>
      <c r="B44" s="4794"/>
      <c r="C44" s="4795"/>
      <c r="D44" s="4795"/>
      <c r="E44" s="4795"/>
      <c r="F44" s="4795"/>
      <c r="G44" s="4795"/>
      <c r="H44" s="4795"/>
      <c r="I44" s="4795"/>
      <c r="J44" s="4796"/>
    </row>
    <row r="45" spans="1:10" ht="11.25" customHeight="1">
      <c r="A45" s="4793"/>
      <c r="B45" s="4794"/>
      <c r="C45" s="4795"/>
      <c r="D45" s="4795"/>
      <c r="E45" s="4795"/>
      <c r="F45" s="4795"/>
      <c r="G45" s="4795"/>
      <c r="H45" s="4795"/>
      <c r="I45" s="4795"/>
      <c r="J45" s="4796"/>
    </row>
    <row r="46" spans="1:10" ht="11.25" customHeight="1">
      <c r="A46" s="4793"/>
      <c r="B46" s="4794"/>
      <c r="C46" s="4795"/>
      <c r="D46" s="4795"/>
      <c r="E46" s="4795"/>
      <c r="F46" s="4795"/>
      <c r="G46" s="4795"/>
      <c r="H46" s="4795"/>
      <c r="I46" s="4795"/>
      <c r="J46" s="4796"/>
    </row>
    <row r="47" spans="1:10" ht="11.25" customHeight="1">
      <c r="A47" s="4793"/>
      <c r="B47" s="4794"/>
      <c r="C47" s="4795"/>
      <c r="D47" s="4795"/>
      <c r="E47" s="4795"/>
      <c r="F47" s="4795"/>
      <c r="G47" s="4795"/>
      <c r="H47" s="4795"/>
      <c r="I47" s="4795"/>
      <c r="J47" s="4796"/>
    </row>
    <row r="48" spans="1:10" ht="11.25" customHeight="1">
      <c r="A48" s="4793"/>
      <c r="B48" s="4794"/>
      <c r="C48" s="4795"/>
      <c r="D48" s="4795"/>
      <c r="E48" s="4795"/>
      <c r="F48" s="4795"/>
      <c r="G48" s="4795"/>
      <c r="H48" s="4795"/>
      <c r="I48" s="4795"/>
      <c r="J48" s="4796"/>
    </row>
    <row r="49" spans="1:10" ht="11.25" customHeight="1">
      <c r="A49" s="4793"/>
      <c r="B49" s="4794"/>
      <c r="C49" s="4795"/>
      <c r="D49" s="4795"/>
      <c r="E49" s="4795"/>
      <c r="F49" s="4795"/>
      <c r="G49" s="4795"/>
      <c r="H49" s="4795"/>
      <c r="I49" s="4795"/>
      <c r="J49" s="4796"/>
    </row>
    <row r="50" spans="1:10" ht="11.25" customHeight="1">
      <c r="A50" s="4793"/>
      <c r="B50" s="4794"/>
      <c r="C50" s="4795"/>
      <c r="D50" s="4795"/>
      <c r="E50" s="4795"/>
      <c r="F50" s="4795"/>
      <c r="G50" s="4795"/>
      <c r="H50" s="4795"/>
      <c r="I50" s="4795"/>
      <c r="J50" s="4796"/>
    </row>
    <row r="51" spans="1:10" ht="11.25" customHeight="1">
      <c r="A51" s="4793"/>
      <c r="B51" s="4794"/>
      <c r="C51" s="4795"/>
      <c r="D51" s="4795"/>
      <c r="E51" s="4795"/>
      <c r="F51" s="4795"/>
      <c r="G51" s="4795"/>
      <c r="H51" s="4795"/>
      <c r="I51" s="4795"/>
      <c r="J51" s="4796"/>
    </row>
    <row r="52" spans="1:10" ht="11.25" customHeight="1">
      <c r="A52" s="4793"/>
      <c r="B52" s="4794"/>
      <c r="C52" s="4795"/>
      <c r="D52" s="4795"/>
      <c r="E52" s="4795"/>
      <c r="F52" s="4795"/>
      <c r="G52" s="4795"/>
      <c r="H52" s="4795"/>
      <c r="I52" s="4795"/>
      <c r="J52" s="4796"/>
    </row>
    <row r="53" spans="1:10" ht="11.25" customHeight="1">
      <c r="A53" s="4793"/>
      <c r="B53" s="4794"/>
      <c r="C53" s="4795"/>
      <c r="D53" s="4795"/>
      <c r="E53" s="4795"/>
      <c r="F53" s="4795"/>
      <c r="G53" s="4795"/>
      <c r="H53" s="4795"/>
      <c r="I53" s="4795"/>
      <c r="J53" s="4796"/>
    </row>
    <row r="54" spans="1:10" ht="11.25" customHeight="1">
      <c r="A54" s="4793"/>
      <c r="B54" s="4794"/>
      <c r="C54" s="4795"/>
      <c r="D54" s="4795"/>
      <c r="E54" s="4795"/>
      <c r="F54" s="4795"/>
      <c r="G54" s="4795"/>
      <c r="H54" s="4795"/>
      <c r="I54" s="4795"/>
      <c r="J54" s="4796"/>
    </row>
    <row r="55" spans="1:10" ht="11.25" customHeight="1">
      <c r="A55" s="4793"/>
      <c r="B55" s="4794"/>
      <c r="C55" s="4795"/>
      <c r="D55" s="4795"/>
      <c r="E55" s="4795"/>
      <c r="F55" s="4795"/>
      <c r="G55" s="4795"/>
      <c r="H55" s="4795"/>
      <c r="I55" s="4795"/>
      <c r="J55" s="4796"/>
    </row>
    <row r="56" spans="1:10" ht="11.25" customHeight="1">
      <c r="A56" s="4793"/>
      <c r="B56" s="4794"/>
      <c r="C56" s="4795"/>
      <c r="D56" s="4795"/>
      <c r="E56" s="4795"/>
      <c r="F56" s="4795"/>
      <c r="G56" s="4795"/>
      <c r="H56" s="4795"/>
      <c r="I56" s="4795"/>
      <c r="J56" s="4796"/>
    </row>
    <row r="57" spans="1:10" ht="11.25" customHeight="1">
      <c r="A57" s="4793"/>
      <c r="B57" s="4794"/>
      <c r="C57" s="4795"/>
      <c r="D57" s="4795"/>
      <c r="E57" s="4795"/>
      <c r="F57" s="4795"/>
      <c r="G57" s="4795"/>
      <c r="H57" s="4795"/>
      <c r="I57" s="4795"/>
      <c r="J57" s="4796"/>
    </row>
    <row r="58" spans="1:10" ht="11.25" customHeight="1">
      <c r="A58" s="4793"/>
      <c r="B58" s="4794"/>
      <c r="C58" s="4795"/>
      <c r="D58" s="4795"/>
      <c r="E58" s="4795"/>
      <c r="F58" s="4795"/>
      <c r="G58" s="4795"/>
      <c r="H58" s="4795"/>
      <c r="I58" s="4795"/>
      <c r="J58" s="4796"/>
    </row>
    <row r="59" spans="1:10" ht="11.25" customHeight="1">
      <c r="A59" s="4793"/>
      <c r="B59" s="4794"/>
      <c r="C59" s="4795"/>
      <c r="D59" s="4795"/>
      <c r="E59" s="4795"/>
      <c r="F59" s="4795"/>
      <c r="G59" s="4795"/>
      <c r="H59" s="4795"/>
      <c r="I59" s="4795"/>
      <c r="J59" s="4796"/>
    </row>
    <row r="60" spans="1:10" ht="11.25" customHeight="1">
      <c r="A60" s="4793"/>
      <c r="B60" s="4794"/>
      <c r="C60" s="4795"/>
      <c r="D60" s="4795"/>
      <c r="E60" s="4795"/>
      <c r="F60" s="4795"/>
      <c r="G60" s="4795"/>
      <c r="H60" s="4795"/>
      <c r="I60" s="4795"/>
      <c r="J60" s="4796"/>
    </row>
    <row r="61" spans="1:10" ht="11.25" customHeight="1">
      <c r="A61" s="4793"/>
      <c r="B61" s="4794"/>
      <c r="C61" s="4795"/>
      <c r="D61" s="4795"/>
      <c r="E61" s="4795"/>
      <c r="F61" s="4795"/>
      <c r="G61" s="4795"/>
      <c r="H61" s="4795"/>
      <c r="I61" s="4795"/>
      <c r="J61" s="4796"/>
    </row>
    <row r="62" spans="1:10" ht="11.25" customHeight="1">
      <c r="A62" s="4793"/>
      <c r="B62" s="4794"/>
      <c r="C62" s="4795"/>
      <c r="D62" s="4795"/>
      <c r="E62" s="4795"/>
      <c r="F62" s="4795"/>
      <c r="G62" s="4795"/>
      <c r="H62" s="4795"/>
      <c r="I62" s="4795"/>
      <c r="J62" s="4796"/>
    </row>
    <row r="63" spans="1:10" ht="11.25" customHeight="1">
      <c r="A63" s="4793"/>
      <c r="B63" s="4794"/>
      <c r="C63" s="4795"/>
      <c r="D63" s="4795"/>
      <c r="E63" s="4795"/>
      <c r="F63" s="4795"/>
      <c r="G63" s="4795"/>
      <c r="H63" s="4795"/>
      <c r="I63" s="4795"/>
      <c r="J63" s="4796"/>
    </row>
    <row r="64" spans="1:10" ht="11.25" customHeight="1">
      <c r="A64" s="4793"/>
      <c r="B64" s="4794"/>
      <c r="C64" s="4795"/>
      <c r="D64" s="4795"/>
      <c r="E64" s="4795"/>
      <c r="F64" s="4795"/>
      <c r="G64" s="4795"/>
      <c r="H64" s="4795"/>
      <c r="I64" s="4795"/>
      <c r="J64" s="4796"/>
    </row>
    <row r="65" spans="1:10" ht="11.25" customHeight="1">
      <c r="A65" s="4793"/>
      <c r="B65" s="4794"/>
      <c r="C65" s="4795"/>
      <c r="D65" s="4795"/>
      <c r="E65" s="4795"/>
      <c r="F65" s="4795"/>
      <c r="G65" s="4795"/>
      <c r="H65" s="4795"/>
      <c r="I65" s="4795"/>
      <c r="J65" s="4796"/>
    </row>
    <row r="66" spans="1:10" ht="11.25" customHeight="1" thickBot="1">
      <c r="A66" s="4801"/>
      <c r="B66" s="4802"/>
      <c r="C66" s="4803"/>
      <c r="D66" s="4803"/>
      <c r="E66" s="4803"/>
      <c r="F66" s="4803"/>
      <c r="G66" s="4803"/>
      <c r="H66" s="4803"/>
      <c r="I66" s="4803"/>
      <c r="J66" s="4804"/>
    </row>
    <row r="67" spans="1:10" ht="11.25" customHeight="1">
      <c r="A67" s="4805" t="s">
        <v>3795</v>
      </c>
      <c r="J67" s="4740"/>
    </row>
    <row r="68" spans="1:10" ht="11.25" customHeight="1"/>
    <row r="69" spans="1:10" ht="11.25" customHeight="1"/>
    <row r="70" spans="1:10" ht="11.25" customHeight="1"/>
    <row r="71" spans="1:10" ht="11.25" customHeight="1"/>
    <row r="72" spans="1:10" ht="11.25" customHeight="1"/>
    <row r="73" spans="1:10" ht="11.25" customHeight="1"/>
    <row r="74" spans="1:10" ht="11.25" customHeight="1"/>
    <row r="75" spans="1:10" ht="11.25" customHeight="1"/>
    <row r="76" spans="1:10" ht="11.25" customHeight="1"/>
    <row r="77" spans="1:10" ht="11.25" customHeight="1"/>
    <row r="78" spans="1:10" ht="11.25" customHeight="1"/>
    <row r="79" spans="1:10" ht="11.25" customHeight="1"/>
    <row r="80" spans="1:10" ht="11.25" customHeight="1"/>
    <row r="81" ht="11.25" customHeight="1"/>
    <row r="82" ht="11.25" customHeight="1"/>
    <row r="83" ht="11.25" customHeight="1"/>
  </sheetData>
  <printOptions horizontalCentered="1"/>
  <pageMargins left="0.5" right="0.5" top="0.6" bottom="0.4" header="0" footer="0"/>
  <pageSetup scale="93" orientation="portrait" horizontalDpi="4294967293" verticalDpi="300" r:id="rId1"/>
  <headerFooter alignWithMargins="0"/>
</worksheet>
</file>

<file path=xl/worksheets/sheet126.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BP174"/>
  <sheetViews>
    <sheetView showGridLines="0" zoomScaleNormal="100" workbookViewId="0"/>
  </sheetViews>
  <sheetFormatPr defaultColWidth="12.54296875" defaultRowHeight="10.5"/>
  <cols>
    <col min="1" max="1" width="4.7265625" style="4809" customWidth="1"/>
    <col min="2" max="4" width="6.08984375" style="4809" customWidth="1"/>
    <col min="5" max="5" width="8.54296875" style="4809" customWidth="1"/>
    <col min="6" max="6" width="11.26953125" style="4809" customWidth="1"/>
    <col min="7" max="7" width="12.54296875" style="4809" customWidth="1"/>
    <col min="8" max="8" width="14" style="4809" customWidth="1"/>
    <col min="9" max="10" width="13.7265625" style="4809" customWidth="1"/>
    <col min="11" max="11" width="6.90625" style="4809" customWidth="1"/>
    <col min="12" max="12" width="7.453125" style="4809" customWidth="1"/>
    <col min="13" max="16384" width="12.54296875" style="4809"/>
  </cols>
  <sheetData>
    <row r="1" spans="1:55" ht="10.5" customHeight="1" thickBot="1">
      <c r="A1" s="4806">
        <v>119</v>
      </c>
      <c r="B1" s="4807"/>
      <c r="C1" s="4807"/>
      <c r="D1" s="4807"/>
      <c r="E1" s="4807"/>
      <c r="F1" s="4807"/>
      <c r="G1" s="4807"/>
      <c r="H1" s="4807"/>
      <c r="I1" s="909"/>
      <c r="J1" s="4807"/>
      <c r="K1" s="4808" t="s">
        <v>3790</v>
      </c>
      <c r="L1" s="4807"/>
    </row>
    <row r="2" spans="1:55" ht="15.75" customHeight="1">
      <c r="A2" s="4810" t="s">
        <v>3807</v>
      </c>
      <c r="B2" s="4811"/>
      <c r="C2" s="4811"/>
      <c r="D2" s="4811"/>
      <c r="E2" s="4811"/>
      <c r="F2" s="4811"/>
      <c r="G2" s="4811"/>
      <c r="H2" s="4811"/>
      <c r="I2" s="4811"/>
      <c r="J2" s="4811"/>
      <c r="K2" s="4812"/>
      <c r="L2" s="4807"/>
    </row>
    <row r="3" spans="1:55" ht="11.25" customHeight="1">
      <c r="A3" s="4813" t="s">
        <v>1884</v>
      </c>
      <c r="B3" s="4814"/>
      <c r="C3" s="4814"/>
      <c r="D3" s="4814"/>
      <c r="E3" s="4814"/>
      <c r="F3" s="4814"/>
      <c r="G3" s="4814"/>
      <c r="H3" s="4814"/>
      <c r="I3" s="4814"/>
      <c r="J3" s="4814"/>
      <c r="K3" s="4815"/>
      <c r="L3" s="4807"/>
    </row>
    <row r="4" spans="1:55" ht="11.25" customHeight="1">
      <c r="A4" s="4816" t="s">
        <v>3294</v>
      </c>
      <c r="B4" s="4817"/>
      <c r="C4" s="4814"/>
      <c r="D4" s="4814"/>
      <c r="E4" s="4814"/>
      <c r="F4" s="4814"/>
      <c r="G4" s="4814"/>
      <c r="H4" s="4814"/>
      <c r="I4" s="4814"/>
      <c r="J4" s="4814"/>
      <c r="K4" s="4818"/>
      <c r="L4" s="4819"/>
    </row>
    <row r="5" spans="1:55" ht="11.25" customHeight="1">
      <c r="A5" s="4816" t="s">
        <v>3295</v>
      </c>
      <c r="B5" s="4820"/>
      <c r="C5" s="4814"/>
      <c r="D5" s="4814"/>
      <c r="E5" s="4814"/>
      <c r="F5" s="4814"/>
      <c r="G5" s="4814"/>
      <c r="H5" s="4814"/>
      <c r="I5" s="4814"/>
      <c r="J5" s="4814"/>
      <c r="K5" s="4818"/>
      <c r="L5" s="4819"/>
    </row>
    <row r="6" spans="1:55" ht="11.25" customHeight="1">
      <c r="A6" s="4816" t="s">
        <v>3296</v>
      </c>
      <c r="B6" s="4820"/>
      <c r="C6" s="4814"/>
      <c r="D6" s="4814"/>
      <c r="E6" s="4814"/>
      <c r="F6" s="4814"/>
      <c r="G6" s="4814"/>
      <c r="H6" s="4814"/>
      <c r="I6" s="4814"/>
      <c r="J6" s="4814"/>
      <c r="K6" s="4818"/>
      <c r="L6" s="4819"/>
    </row>
    <row r="7" spans="1:55" ht="11.25" customHeight="1">
      <c r="A7" s="4816" t="s">
        <v>3297</v>
      </c>
      <c r="B7" s="4820"/>
      <c r="C7" s="4814"/>
      <c r="D7" s="4814"/>
      <c r="E7" s="4814"/>
      <c r="F7" s="4814"/>
      <c r="G7" s="4814"/>
      <c r="H7" s="4814"/>
      <c r="I7" s="4814"/>
      <c r="J7" s="4814"/>
      <c r="K7" s="4818"/>
      <c r="L7" s="4819"/>
    </row>
    <row r="8" spans="1:55" ht="11.25" customHeight="1">
      <c r="A8" s="4816" t="s">
        <v>3298</v>
      </c>
      <c r="B8" s="4820"/>
      <c r="C8" s="4821"/>
      <c r="D8" s="4814"/>
      <c r="E8" s="4822"/>
      <c r="F8" s="4822"/>
      <c r="G8" s="4822"/>
      <c r="H8" s="4822"/>
      <c r="I8" s="4822"/>
      <c r="J8" s="4822"/>
      <c r="K8" s="4818"/>
      <c r="L8" s="4819"/>
      <c r="T8" s="4823"/>
      <c r="V8" s="4824"/>
      <c r="W8" s="4824"/>
      <c r="X8" s="4824"/>
      <c r="Y8" s="4824"/>
      <c r="Z8" s="4824"/>
      <c r="AA8" s="4824"/>
      <c r="AB8" s="4824"/>
      <c r="AC8" s="4824"/>
      <c r="AD8" s="4824"/>
      <c r="AE8" s="4824"/>
      <c r="AF8" s="4824"/>
      <c r="AG8" s="4824"/>
      <c r="AH8" s="4824"/>
      <c r="AO8" s="4823"/>
      <c r="AQ8" s="4824"/>
      <c r="AR8" s="4824"/>
      <c r="AS8" s="4824"/>
      <c r="AT8" s="4824"/>
      <c r="AU8" s="4824"/>
      <c r="AV8" s="4824"/>
      <c r="AW8" s="4824"/>
      <c r="AX8" s="4824"/>
      <c r="AY8" s="4824"/>
      <c r="AZ8" s="4824"/>
      <c r="BA8" s="4824"/>
      <c r="BB8" s="4824"/>
      <c r="BC8" s="4824"/>
    </row>
    <row r="9" spans="1:55" ht="11.25" customHeight="1">
      <c r="A9" s="4816" t="s">
        <v>3299</v>
      </c>
      <c r="B9" s="4820"/>
      <c r="C9" s="4821"/>
      <c r="D9" s="4814"/>
      <c r="E9" s="4822"/>
      <c r="F9" s="4822"/>
      <c r="G9" s="4822"/>
      <c r="H9" s="4822"/>
      <c r="I9" s="4822"/>
      <c r="J9" s="4822"/>
      <c r="K9" s="4818"/>
      <c r="L9" s="4825"/>
      <c r="T9" s="4823"/>
      <c r="V9" s="4824"/>
      <c r="W9" s="4824"/>
      <c r="X9" s="4824"/>
      <c r="Y9" s="4824"/>
      <c r="Z9" s="4824"/>
      <c r="AA9" s="4824"/>
      <c r="AB9" s="4824"/>
      <c r="AC9" s="4824"/>
      <c r="AD9" s="4824"/>
      <c r="AE9" s="4824"/>
      <c r="AF9" s="4824"/>
      <c r="AG9" s="4824"/>
      <c r="AH9" s="4824"/>
      <c r="AO9" s="4823"/>
      <c r="AQ9" s="4824"/>
      <c r="AR9" s="4824"/>
      <c r="AS9" s="4824"/>
      <c r="AT9" s="4824"/>
      <c r="AU9" s="4824"/>
      <c r="AV9" s="4824"/>
      <c r="AW9" s="4824"/>
      <c r="AX9" s="4824"/>
      <c r="AY9" s="4824"/>
      <c r="AZ9" s="4824"/>
      <c r="BA9" s="4824"/>
      <c r="BB9" s="4824"/>
      <c r="BC9" s="4824"/>
    </row>
    <row r="10" spans="1:55" ht="11.25" customHeight="1">
      <c r="A10" s="4816" t="s">
        <v>3300</v>
      </c>
      <c r="B10" s="4817"/>
      <c r="C10" s="4821"/>
      <c r="D10" s="4814"/>
      <c r="E10" s="4822"/>
      <c r="F10" s="4822"/>
      <c r="G10" s="4822"/>
      <c r="H10" s="4822"/>
      <c r="I10" s="4822"/>
      <c r="J10" s="4822"/>
      <c r="K10" s="4818"/>
      <c r="L10" s="4819"/>
      <c r="T10" s="4823"/>
      <c r="V10" s="4824"/>
      <c r="W10" s="4824"/>
      <c r="X10" s="4824"/>
      <c r="Y10" s="4824"/>
      <c r="Z10" s="4824"/>
      <c r="AA10" s="4824"/>
      <c r="AB10" s="4824"/>
      <c r="AC10" s="4824"/>
      <c r="AD10" s="4824"/>
      <c r="AE10" s="4824"/>
      <c r="AF10" s="4824"/>
      <c r="AG10" s="4824"/>
      <c r="AH10" s="4824"/>
      <c r="AO10" s="4823"/>
      <c r="AQ10" s="4824"/>
      <c r="AR10" s="4824"/>
      <c r="AS10" s="4824"/>
      <c r="AT10" s="4824"/>
      <c r="AU10" s="4824"/>
      <c r="AV10" s="4824"/>
      <c r="AW10" s="4824"/>
      <c r="AX10" s="4824"/>
      <c r="AY10" s="4824"/>
      <c r="AZ10" s="4824"/>
      <c r="BA10" s="4824"/>
      <c r="BB10" s="4824"/>
      <c r="BC10" s="4824"/>
    </row>
    <row r="11" spans="1:55" ht="11.25" customHeight="1">
      <c r="A11" s="4816" t="s">
        <v>3301</v>
      </c>
      <c r="B11" s="4820"/>
      <c r="C11" s="4821"/>
      <c r="D11" s="4814"/>
      <c r="E11" s="4822"/>
      <c r="F11" s="4822"/>
      <c r="G11" s="4822"/>
      <c r="H11" s="4822"/>
      <c r="I11" s="4822"/>
      <c r="J11" s="4822"/>
      <c r="K11" s="4818"/>
      <c r="L11" s="4819"/>
      <c r="T11" s="4823"/>
      <c r="V11" s="4824"/>
      <c r="W11" s="4824"/>
      <c r="X11" s="4824"/>
      <c r="Y11" s="4824"/>
      <c r="Z11" s="4824"/>
      <c r="AA11" s="4824"/>
      <c r="AB11" s="4824"/>
      <c r="AC11" s="4824"/>
      <c r="AD11" s="4824"/>
      <c r="AE11" s="4824"/>
      <c r="AF11" s="4824"/>
      <c r="AG11" s="4824"/>
      <c r="AH11" s="4824"/>
      <c r="AO11" s="4823"/>
      <c r="AQ11" s="4824"/>
      <c r="AR11" s="4824"/>
      <c r="AS11" s="4824"/>
      <c r="AT11" s="4824"/>
      <c r="AU11" s="4824"/>
      <c r="AV11" s="4824"/>
      <c r="AW11" s="4824"/>
      <c r="AX11" s="4824"/>
      <c r="AY11" s="4824"/>
      <c r="AZ11" s="4824"/>
      <c r="BA11" s="4824"/>
      <c r="BB11" s="4824"/>
      <c r="BC11" s="4824"/>
    </row>
    <row r="12" spans="1:55" ht="11.25" customHeight="1">
      <c r="A12" s="4816" t="s">
        <v>3302</v>
      </c>
      <c r="B12" s="4820"/>
      <c r="C12" s="4821"/>
      <c r="D12" s="4814"/>
      <c r="E12" s="4822"/>
      <c r="F12" s="4822"/>
      <c r="G12" s="4822"/>
      <c r="H12" s="4822"/>
      <c r="I12" s="4822"/>
      <c r="J12" s="4822"/>
      <c r="K12" s="4818"/>
      <c r="L12" s="4819"/>
      <c r="T12" s="4823"/>
      <c r="V12" s="4824"/>
      <c r="W12" s="4824"/>
      <c r="X12" s="4824"/>
      <c r="Y12" s="4824"/>
      <c r="Z12" s="4824"/>
      <c r="AA12" s="4824"/>
      <c r="AB12" s="4824"/>
      <c r="AC12" s="4824"/>
      <c r="AD12" s="4824"/>
      <c r="AE12" s="4824"/>
      <c r="AF12" s="4824"/>
      <c r="AG12" s="4824"/>
      <c r="AH12" s="4824"/>
      <c r="AO12" s="4823"/>
      <c r="AQ12" s="4824"/>
      <c r="AR12" s="4824"/>
      <c r="AS12" s="4824"/>
      <c r="AT12" s="4824"/>
      <c r="AU12" s="4824"/>
      <c r="AV12" s="4824"/>
      <c r="AW12" s="4824"/>
      <c r="AX12" s="4824"/>
      <c r="AY12" s="4824"/>
      <c r="AZ12" s="4824"/>
      <c r="BA12" s="4824"/>
      <c r="BB12" s="4824"/>
      <c r="BC12" s="4824"/>
    </row>
    <row r="13" spans="1:55" ht="11.25" customHeight="1">
      <c r="A13" s="4816" t="s">
        <v>3303</v>
      </c>
      <c r="B13" s="4820"/>
      <c r="C13" s="4821"/>
      <c r="D13" s="4814"/>
      <c r="E13" s="4822"/>
      <c r="F13" s="4822"/>
      <c r="G13" s="4822"/>
      <c r="H13" s="4822"/>
      <c r="I13" s="4822"/>
      <c r="J13" s="4822"/>
      <c r="K13" s="4818"/>
      <c r="L13" s="4807"/>
      <c r="T13" s="4823"/>
      <c r="V13" s="4824"/>
      <c r="W13" s="4824"/>
      <c r="X13" s="4824"/>
      <c r="Y13" s="4824"/>
      <c r="Z13" s="4824"/>
      <c r="AA13" s="4824"/>
      <c r="AB13" s="4824"/>
      <c r="AC13" s="4824"/>
      <c r="AD13" s="4824"/>
      <c r="AE13" s="4824"/>
      <c r="AF13" s="4824"/>
      <c r="AG13" s="4824"/>
      <c r="AH13" s="4824"/>
      <c r="AO13" s="4823"/>
      <c r="AQ13" s="4824"/>
      <c r="AR13" s="4824"/>
      <c r="AS13" s="4824"/>
      <c r="AT13" s="4824"/>
      <c r="AU13" s="4824"/>
      <c r="AV13" s="4824"/>
      <c r="AW13" s="4824"/>
      <c r="AX13" s="4824"/>
      <c r="AY13" s="4824"/>
      <c r="AZ13" s="4824"/>
      <c r="BA13" s="4824"/>
      <c r="BB13" s="4824"/>
      <c r="BC13" s="4824"/>
    </row>
    <row r="14" spans="1:55" ht="11.25" customHeight="1">
      <c r="A14" s="4816" t="s">
        <v>3304</v>
      </c>
      <c r="B14" s="4820"/>
      <c r="C14" s="4821"/>
      <c r="D14" s="4814"/>
      <c r="E14" s="4822"/>
      <c r="F14" s="4822"/>
      <c r="G14" s="4822"/>
      <c r="H14" s="4822"/>
      <c r="I14" s="4822"/>
      <c r="J14" s="4822"/>
      <c r="K14" s="4818"/>
      <c r="L14" s="4807"/>
      <c r="T14" s="4823"/>
      <c r="V14" s="4824"/>
      <c r="W14" s="4824"/>
      <c r="X14" s="4824"/>
      <c r="Y14" s="4824"/>
      <c r="Z14" s="4824"/>
      <c r="AA14" s="4824"/>
      <c r="AB14" s="4824"/>
      <c r="AC14" s="4824"/>
      <c r="AD14" s="4824"/>
      <c r="AE14" s="4824"/>
      <c r="AF14" s="4824"/>
      <c r="AG14" s="4824"/>
      <c r="AH14" s="4824"/>
      <c r="AO14" s="4823"/>
      <c r="AQ14" s="4824"/>
      <c r="AR14" s="4824"/>
      <c r="AS14" s="4824"/>
      <c r="AT14" s="4824"/>
      <c r="AU14" s="4824"/>
      <c r="AV14" s="4824"/>
      <c r="AW14" s="4824"/>
      <c r="AX14" s="4824"/>
      <c r="AY14" s="4824"/>
      <c r="AZ14" s="4824"/>
      <c r="BA14" s="4824"/>
      <c r="BB14" s="4824"/>
      <c r="BC14" s="4824"/>
    </row>
    <row r="15" spans="1:55" ht="11.25" customHeight="1">
      <c r="A15" s="4816" t="s">
        <v>3305</v>
      </c>
      <c r="B15" s="4820"/>
      <c r="C15" s="4821"/>
      <c r="D15" s="4814"/>
      <c r="E15" s="4822"/>
      <c r="F15" s="4822"/>
      <c r="G15" s="4822"/>
      <c r="H15" s="4822"/>
      <c r="I15" s="4822"/>
      <c r="J15" s="4822"/>
      <c r="K15" s="4818"/>
      <c r="L15" s="4807"/>
      <c r="T15" s="4823"/>
      <c r="V15" s="4824"/>
      <c r="W15" s="4824"/>
      <c r="X15" s="4824"/>
      <c r="Y15" s="4824"/>
      <c r="Z15" s="4824"/>
      <c r="AA15" s="4824"/>
      <c r="AB15" s="4824"/>
      <c r="AC15" s="4824"/>
      <c r="AD15" s="4824"/>
      <c r="AE15" s="4824"/>
      <c r="AF15" s="4824"/>
      <c r="AG15" s="4824"/>
      <c r="AH15" s="4824"/>
      <c r="AO15" s="4823"/>
      <c r="AQ15" s="4824"/>
      <c r="AR15" s="4824"/>
      <c r="AS15" s="4824"/>
      <c r="AT15" s="4824"/>
      <c r="AU15" s="4824"/>
      <c r="AV15" s="4824"/>
      <c r="AW15" s="4824"/>
      <c r="AX15" s="4824"/>
      <c r="AY15" s="4824"/>
      <c r="AZ15" s="4824"/>
      <c r="BA15" s="4824"/>
      <c r="BB15" s="4824"/>
      <c r="BC15" s="4824"/>
    </row>
    <row r="16" spans="1:55" ht="11.25" customHeight="1">
      <c r="A16" s="4816" t="s">
        <v>3306</v>
      </c>
      <c r="B16" s="4817"/>
      <c r="C16" s="4821"/>
      <c r="D16" s="4814"/>
      <c r="E16" s="4822"/>
      <c r="F16" s="4822"/>
      <c r="G16" s="4822"/>
      <c r="H16" s="4822"/>
      <c r="I16" s="4822"/>
      <c r="J16" s="4822"/>
      <c r="K16" s="4818"/>
      <c r="L16" s="4807"/>
      <c r="T16" s="4823"/>
      <c r="V16" s="4824"/>
      <c r="W16" s="4824"/>
      <c r="X16" s="4824"/>
      <c r="Y16" s="4824"/>
      <c r="Z16" s="4824"/>
      <c r="AA16" s="4824"/>
      <c r="AB16" s="4824"/>
      <c r="AC16" s="4824"/>
      <c r="AD16" s="4824"/>
      <c r="AE16" s="4824"/>
      <c r="AF16" s="4824"/>
      <c r="AG16" s="4824"/>
      <c r="AH16" s="4824"/>
      <c r="AO16" s="4823"/>
      <c r="AQ16" s="4824"/>
      <c r="AR16" s="4824"/>
      <c r="AS16" s="4824"/>
      <c r="AT16" s="4824"/>
      <c r="AU16" s="4824"/>
      <c r="AV16" s="4824"/>
      <c r="AW16" s="4824"/>
      <c r="AX16" s="4824"/>
      <c r="AY16" s="4824"/>
      <c r="AZ16" s="4824"/>
      <c r="BA16" s="4824"/>
      <c r="BB16" s="4824"/>
      <c r="BC16" s="4824"/>
    </row>
    <row r="17" spans="1:56" ht="11.25" customHeight="1">
      <c r="A17" s="4816" t="s">
        <v>3307</v>
      </c>
      <c r="B17" s="4817"/>
      <c r="C17" s="4821"/>
      <c r="D17" s="4814"/>
      <c r="E17" s="4822"/>
      <c r="F17" s="4822"/>
      <c r="G17" s="4822"/>
      <c r="H17" s="4822"/>
      <c r="I17" s="4822"/>
      <c r="J17" s="4822"/>
      <c r="K17" s="4818"/>
      <c r="L17" s="4807"/>
      <c r="T17" s="4823"/>
      <c r="V17" s="4824"/>
      <c r="W17" s="4824"/>
      <c r="X17" s="4824"/>
      <c r="Y17" s="4824"/>
      <c r="Z17" s="4824"/>
      <c r="AA17" s="4824"/>
      <c r="AB17" s="4824"/>
      <c r="AC17" s="4824"/>
      <c r="AD17" s="4824"/>
      <c r="AE17" s="4824"/>
      <c r="AF17" s="4824"/>
      <c r="AG17" s="4824"/>
      <c r="AH17" s="4824"/>
      <c r="AO17" s="4823"/>
      <c r="AQ17" s="4824"/>
      <c r="AR17" s="4824"/>
      <c r="AS17" s="4824"/>
      <c r="AT17" s="4824"/>
      <c r="AU17" s="4824"/>
      <c r="AV17" s="4824"/>
      <c r="AW17" s="4824"/>
      <c r="AX17" s="4824"/>
      <c r="AY17" s="4824"/>
      <c r="AZ17" s="4824"/>
      <c r="BA17" s="4824"/>
      <c r="BB17" s="4824"/>
      <c r="BC17" s="4824"/>
    </row>
    <row r="18" spans="1:56" ht="11.25" customHeight="1">
      <c r="A18" s="4816" t="s">
        <v>3308</v>
      </c>
      <c r="B18" s="4817"/>
      <c r="C18" s="4821"/>
      <c r="D18" s="4814"/>
      <c r="E18" s="4822"/>
      <c r="F18" s="4822"/>
      <c r="G18" s="4822"/>
      <c r="H18" s="4822"/>
      <c r="I18" s="4822"/>
      <c r="J18" s="4822"/>
      <c r="K18" s="4818"/>
      <c r="L18" s="4807"/>
      <c r="T18" s="4823"/>
      <c r="V18" s="4824"/>
      <c r="W18" s="4824"/>
      <c r="X18" s="4824"/>
      <c r="Y18" s="4824"/>
      <c r="Z18" s="4824"/>
      <c r="AA18" s="4824"/>
      <c r="AB18" s="4824"/>
      <c r="AC18" s="4824"/>
      <c r="AD18" s="4824"/>
      <c r="AE18" s="4824"/>
      <c r="AF18" s="4824"/>
      <c r="AG18" s="4824"/>
      <c r="AH18" s="4824"/>
      <c r="AO18" s="4823"/>
      <c r="AQ18" s="4824"/>
      <c r="AR18" s="4824"/>
      <c r="AS18" s="4824"/>
      <c r="AT18" s="4824"/>
      <c r="AU18" s="4824"/>
      <c r="AV18" s="4824"/>
      <c r="AW18" s="4824"/>
      <c r="AX18" s="4824"/>
      <c r="AY18" s="4824"/>
      <c r="AZ18" s="4824"/>
      <c r="BA18" s="4824"/>
      <c r="BB18" s="4824"/>
      <c r="BC18" s="4824"/>
    </row>
    <row r="19" spans="1:56" ht="11.25" customHeight="1">
      <c r="A19" s="4816" t="s">
        <v>3309</v>
      </c>
      <c r="B19" s="4820"/>
      <c r="C19" s="4821"/>
      <c r="D19" s="4814"/>
      <c r="E19" s="4822"/>
      <c r="F19" s="4822"/>
      <c r="G19" s="4822"/>
      <c r="H19" s="4822"/>
      <c r="I19" s="4822"/>
      <c r="J19" s="4822"/>
      <c r="K19" s="4818"/>
      <c r="L19" s="4807"/>
      <c r="T19" s="4823"/>
      <c r="V19" s="4824"/>
      <c r="W19" s="4824"/>
      <c r="X19" s="4824"/>
      <c r="Y19" s="4824"/>
      <c r="Z19" s="4824"/>
      <c r="AA19" s="4824"/>
      <c r="AB19" s="4824"/>
      <c r="AC19" s="4824"/>
      <c r="AD19" s="4824"/>
      <c r="AE19" s="4824"/>
      <c r="AF19" s="4824"/>
      <c r="AG19" s="4824"/>
      <c r="AH19" s="4824"/>
      <c r="AO19" s="4823"/>
      <c r="AQ19" s="4824"/>
      <c r="AR19" s="4824"/>
      <c r="AS19" s="4824"/>
      <c r="AT19" s="4824"/>
      <c r="AU19" s="4824"/>
      <c r="AV19" s="4824"/>
      <c r="AW19" s="4824"/>
      <c r="AX19" s="4824"/>
      <c r="AY19" s="4824"/>
      <c r="AZ19" s="4824"/>
      <c r="BA19" s="4824"/>
      <c r="BB19" s="4824"/>
      <c r="BC19" s="4824"/>
    </row>
    <row r="20" spans="1:56" ht="11.25" customHeight="1">
      <c r="A20" s="4816" t="s">
        <v>3310</v>
      </c>
      <c r="B20" s="4820"/>
      <c r="C20" s="4821"/>
      <c r="D20" s="4814"/>
      <c r="E20" s="4822"/>
      <c r="F20" s="4822"/>
      <c r="G20" s="4822"/>
      <c r="H20" s="4822"/>
      <c r="I20" s="4822"/>
      <c r="J20" s="4822"/>
      <c r="K20" s="4818"/>
      <c r="L20" s="4807"/>
      <c r="T20" s="4823"/>
      <c r="V20" s="4824"/>
      <c r="W20" s="4824"/>
      <c r="X20" s="4824"/>
      <c r="Y20" s="4824"/>
      <c r="Z20" s="4824"/>
      <c r="AA20" s="4824"/>
      <c r="AB20" s="4824"/>
      <c r="AC20" s="4824"/>
      <c r="AD20" s="4824"/>
      <c r="AE20" s="4824"/>
      <c r="AF20" s="4824"/>
      <c r="AG20" s="4824"/>
      <c r="AH20" s="4824"/>
      <c r="AO20" s="4823"/>
      <c r="AQ20" s="4824"/>
      <c r="AR20" s="4824"/>
      <c r="AS20" s="4824"/>
      <c r="AT20" s="4824"/>
      <c r="AU20" s="4824"/>
      <c r="AV20" s="4824"/>
      <c r="AW20" s="4824"/>
      <c r="AX20" s="4824"/>
      <c r="AY20" s="4824"/>
      <c r="AZ20" s="4824"/>
      <c r="BA20" s="4824"/>
      <c r="BB20" s="4824"/>
      <c r="BC20" s="4824"/>
    </row>
    <row r="21" spans="1:56" ht="11.25" customHeight="1">
      <c r="A21" s="4816" t="s">
        <v>3311</v>
      </c>
      <c r="B21" s="4820"/>
      <c r="C21" s="4821"/>
      <c r="D21" s="4814"/>
      <c r="E21" s="4822"/>
      <c r="F21" s="4822"/>
      <c r="G21" s="4822"/>
      <c r="H21" s="4822"/>
      <c r="I21" s="4822"/>
      <c r="J21" s="4822"/>
      <c r="K21" s="4818"/>
      <c r="L21" s="4807"/>
      <c r="T21" s="4823"/>
      <c r="V21" s="4824"/>
      <c r="W21" s="4824"/>
      <c r="X21" s="4824"/>
      <c r="Y21" s="4824"/>
      <c r="Z21" s="4824"/>
      <c r="AA21" s="4824"/>
      <c r="AB21" s="4824"/>
      <c r="AC21" s="4824"/>
      <c r="AD21" s="4824"/>
      <c r="AE21" s="4824"/>
      <c r="AF21" s="4824"/>
      <c r="AG21" s="4824"/>
      <c r="AH21" s="4824"/>
      <c r="AI21" s="4824"/>
      <c r="AO21" s="4823"/>
      <c r="AQ21" s="4824"/>
      <c r="AR21" s="4824"/>
      <c r="AS21" s="4824"/>
      <c r="AT21" s="4824"/>
      <c r="AU21" s="4824"/>
      <c r="AV21" s="4824"/>
      <c r="AW21" s="4824"/>
      <c r="AX21" s="4824"/>
      <c r="AY21" s="4824"/>
      <c r="AZ21" s="4824"/>
      <c r="BA21" s="4824"/>
      <c r="BB21" s="4824"/>
      <c r="BC21" s="4824"/>
      <c r="BD21" s="4824"/>
    </row>
    <row r="22" spans="1:56" ht="11.25" customHeight="1">
      <c r="A22" s="4816" t="s">
        <v>3312</v>
      </c>
      <c r="B22" s="4817"/>
      <c r="C22" s="4821"/>
      <c r="D22" s="4814"/>
      <c r="E22" s="4822"/>
      <c r="F22" s="4822"/>
      <c r="G22" s="4822"/>
      <c r="H22" s="4822"/>
      <c r="I22" s="4822"/>
      <c r="J22" s="4822"/>
      <c r="K22" s="4818"/>
      <c r="L22" s="4807"/>
      <c r="T22" s="4823"/>
      <c r="V22" s="4824"/>
      <c r="W22" s="4824"/>
      <c r="X22" s="4824"/>
      <c r="Y22" s="4824"/>
      <c r="Z22" s="4824"/>
      <c r="AA22" s="4824"/>
      <c r="AB22" s="4824"/>
      <c r="AC22" s="4824"/>
      <c r="AD22" s="4824"/>
      <c r="AE22" s="4824"/>
      <c r="AF22" s="4824"/>
      <c r="AG22" s="4824"/>
      <c r="AH22" s="4824"/>
      <c r="AI22" s="4824"/>
      <c r="AO22" s="4823"/>
      <c r="AQ22" s="4824"/>
      <c r="AR22" s="4824"/>
      <c r="AS22" s="4824"/>
      <c r="AT22" s="4824"/>
      <c r="AU22" s="4824"/>
      <c r="AV22" s="4824"/>
      <c r="AW22" s="4824"/>
      <c r="AX22" s="4824"/>
      <c r="AY22" s="4824"/>
      <c r="AZ22" s="4824"/>
      <c r="BA22" s="4824"/>
      <c r="BB22" s="4824"/>
      <c r="BC22" s="4824"/>
      <c r="BD22" s="4824"/>
    </row>
    <row r="23" spans="1:56" ht="11.25" customHeight="1">
      <c r="A23" s="4816" t="s">
        <v>3313</v>
      </c>
      <c r="B23" s="4817"/>
      <c r="C23" s="4821"/>
      <c r="D23" s="4814"/>
      <c r="E23" s="4822"/>
      <c r="F23" s="4822"/>
      <c r="G23" s="4822"/>
      <c r="H23" s="4822"/>
      <c r="I23" s="4822"/>
      <c r="J23" s="4822"/>
      <c r="K23" s="4818"/>
      <c r="L23" s="4807"/>
      <c r="T23" s="4823"/>
      <c r="V23" s="4824"/>
      <c r="W23" s="4824"/>
      <c r="X23" s="4824"/>
      <c r="Y23" s="4824"/>
      <c r="Z23" s="4824"/>
      <c r="AA23" s="4824"/>
      <c r="AB23" s="4824"/>
      <c r="AC23" s="4824"/>
      <c r="AD23" s="4824"/>
      <c r="AE23" s="4824"/>
      <c r="AF23" s="4824"/>
      <c r="AG23" s="4824"/>
      <c r="AH23" s="4824"/>
      <c r="AI23" s="4824"/>
      <c r="AO23" s="4823"/>
      <c r="AQ23" s="4824"/>
      <c r="AR23" s="4824"/>
      <c r="AS23" s="4824"/>
      <c r="AT23" s="4824"/>
      <c r="AU23" s="4824"/>
      <c r="AV23" s="4824"/>
      <c r="AW23" s="4824"/>
      <c r="AX23" s="4824"/>
      <c r="AY23" s="4824"/>
      <c r="AZ23" s="4824"/>
      <c r="BA23" s="4824"/>
      <c r="BB23" s="4824"/>
      <c r="BC23" s="4824"/>
      <c r="BD23" s="4824"/>
    </row>
    <row r="24" spans="1:56" ht="28" customHeight="1">
      <c r="A24" s="4826" t="s">
        <v>3314</v>
      </c>
      <c r="B24" s="4827"/>
      <c r="C24" s="4828"/>
      <c r="D24" s="4827"/>
      <c r="E24" s="4829"/>
      <c r="F24" s="4829"/>
      <c r="G24" s="4829"/>
      <c r="H24" s="4829"/>
      <c r="I24" s="4829"/>
      <c r="J24" s="4829"/>
      <c r="K24" s="4830"/>
      <c r="L24" s="4807"/>
      <c r="T24" s="4823"/>
      <c r="V24" s="4824"/>
      <c r="W24" s="4824"/>
      <c r="X24" s="4824"/>
      <c r="Y24" s="4824"/>
      <c r="Z24" s="4824"/>
      <c r="AA24" s="4824"/>
      <c r="AB24" s="4824"/>
      <c r="AC24" s="4824"/>
      <c r="AD24" s="4824"/>
      <c r="AE24" s="4824"/>
      <c r="AF24" s="4824"/>
      <c r="AG24" s="4824"/>
      <c r="AH24" s="4824"/>
      <c r="AI24" s="4824"/>
      <c r="AO24" s="4823"/>
      <c r="AQ24" s="4824"/>
      <c r="AR24" s="4824"/>
      <c r="AS24" s="4824"/>
      <c r="AT24" s="4824"/>
      <c r="AU24" s="4824"/>
      <c r="AV24" s="4824"/>
      <c r="AW24" s="4824"/>
      <c r="AX24" s="4824"/>
      <c r="AY24" s="4824"/>
      <c r="AZ24" s="4824"/>
      <c r="BA24" s="4824"/>
      <c r="BB24" s="4824"/>
      <c r="BC24" s="4824"/>
      <c r="BD24" s="4824"/>
    </row>
    <row r="25" spans="1:56" ht="11.25" customHeight="1">
      <c r="A25" s="4831"/>
      <c r="B25" s="4814" t="s">
        <v>1200</v>
      </c>
      <c r="C25" s="4821"/>
      <c r="D25" s="4814"/>
      <c r="E25" s="4822"/>
      <c r="F25" s="4822"/>
      <c r="G25" s="4832"/>
      <c r="H25" s="4833"/>
      <c r="I25" s="4833"/>
      <c r="J25" s="4834" t="s">
        <v>3315</v>
      </c>
      <c r="K25" s="4835"/>
      <c r="L25" s="4807"/>
      <c r="T25" s="4823"/>
      <c r="V25" s="4824"/>
      <c r="W25" s="4824"/>
      <c r="X25" s="4824"/>
      <c r="Y25" s="4824"/>
      <c r="Z25" s="4824"/>
      <c r="AA25" s="4824"/>
      <c r="AB25" s="4824"/>
      <c r="AC25" s="4824"/>
      <c r="AD25" s="4824"/>
      <c r="AE25" s="4824"/>
      <c r="AF25" s="4824"/>
      <c r="AG25" s="4824"/>
      <c r="AH25" s="4824"/>
      <c r="AI25" s="4824"/>
      <c r="AO25" s="4823"/>
      <c r="AQ25" s="4824"/>
      <c r="AR25" s="4824"/>
      <c r="AS25" s="4824"/>
      <c r="AT25" s="4824"/>
      <c r="AU25" s="4824"/>
      <c r="AV25" s="4824"/>
      <c r="AW25" s="4824"/>
      <c r="AX25" s="4824"/>
      <c r="AY25" s="4824"/>
      <c r="AZ25" s="4824"/>
      <c r="BA25" s="4824"/>
      <c r="BB25" s="4824"/>
      <c r="BC25" s="4824"/>
      <c r="BD25" s="4824"/>
    </row>
    <row r="26" spans="1:56" ht="11.25" customHeight="1">
      <c r="A26" s="4831" t="s">
        <v>704</v>
      </c>
      <c r="B26" s="4836" t="s">
        <v>3188</v>
      </c>
      <c r="C26" s="4837"/>
      <c r="D26" s="4814"/>
      <c r="E26" s="4838"/>
      <c r="F26" s="4838"/>
      <c r="G26" s="4832" t="s">
        <v>981</v>
      </c>
      <c r="H26" s="4838" t="s">
        <v>3316</v>
      </c>
      <c r="I26" s="4832" t="s">
        <v>982</v>
      </c>
      <c r="J26" s="4834" t="s">
        <v>3317</v>
      </c>
      <c r="K26" s="4839" t="s">
        <v>704</v>
      </c>
      <c r="L26" s="4807"/>
      <c r="T26" s="4823"/>
      <c r="V26" s="4824"/>
      <c r="W26" s="4824"/>
      <c r="X26" s="4824"/>
      <c r="Y26" s="4824"/>
      <c r="Z26" s="4824"/>
      <c r="AA26" s="4824"/>
      <c r="AB26" s="4824"/>
      <c r="AC26" s="4824"/>
      <c r="AD26" s="4824"/>
      <c r="AE26" s="4824"/>
      <c r="AF26" s="4824"/>
      <c r="AG26" s="4824"/>
      <c r="AH26" s="4824"/>
      <c r="AI26" s="4824"/>
      <c r="AO26" s="4823"/>
      <c r="AQ26" s="4824"/>
      <c r="AR26" s="4824"/>
      <c r="AS26" s="4824"/>
      <c r="AT26" s="4824"/>
      <c r="AU26" s="4824"/>
      <c r="AV26" s="4824"/>
      <c r="AW26" s="4824"/>
      <c r="AX26" s="4824"/>
      <c r="AY26" s="4824"/>
      <c r="AZ26" s="4824"/>
      <c r="BA26" s="4824"/>
      <c r="BB26" s="4824"/>
      <c r="BC26" s="4824"/>
      <c r="BD26" s="4824"/>
    </row>
    <row r="27" spans="1:56" ht="11.25" customHeight="1">
      <c r="A27" s="4840" t="s">
        <v>750</v>
      </c>
      <c r="B27" s="4841"/>
      <c r="C27" s="4842"/>
      <c r="D27" s="4827"/>
      <c r="E27" s="4843"/>
      <c r="F27" s="4843"/>
      <c r="G27" s="4844" t="s">
        <v>3258</v>
      </c>
      <c r="H27" s="4829" t="s">
        <v>3318</v>
      </c>
      <c r="I27" s="4844" t="s">
        <v>3319</v>
      </c>
      <c r="J27" s="4845" t="s">
        <v>3320</v>
      </c>
      <c r="K27" s="4846" t="s">
        <v>750</v>
      </c>
      <c r="L27" s="4807"/>
      <c r="T27" s="4823"/>
      <c r="V27" s="4824"/>
      <c r="W27" s="4824"/>
      <c r="X27" s="4824"/>
      <c r="Y27" s="4824"/>
      <c r="Z27" s="4824"/>
      <c r="AA27" s="4824"/>
      <c r="AB27" s="4824"/>
      <c r="AC27" s="4824"/>
      <c r="AD27" s="4824"/>
      <c r="AE27" s="4824"/>
      <c r="AF27" s="4824"/>
      <c r="AG27" s="4824"/>
      <c r="AH27" s="4824"/>
      <c r="AI27" s="4824"/>
      <c r="AO27" s="4823"/>
      <c r="AQ27" s="4824"/>
      <c r="AR27" s="4824"/>
      <c r="AS27" s="4824"/>
      <c r="AT27" s="4824"/>
      <c r="AU27" s="4824"/>
      <c r="AV27" s="4824"/>
      <c r="AW27" s="4824"/>
      <c r="AX27" s="4824"/>
      <c r="AY27" s="4824"/>
      <c r="AZ27" s="4824"/>
      <c r="BA27" s="4824"/>
      <c r="BB27" s="4824"/>
      <c r="BC27" s="4824"/>
      <c r="BD27" s="4824"/>
    </row>
    <row r="28" spans="1:56" ht="11.25" customHeight="1">
      <c r="A28" s="4847" t="s">
        <v>983</v>
      </c>
      <c r="B28" s="4848"/>
      <c r="C28" s="4849" t="s">
        <v>3323</v>
      </c>
      <c r="D28" s="4850"/>
      <c r="E28" s="4851"/>
      <c r="F28" s="4851"/>
      <c r="G28" s="4862"/>
      <c r="H28" s="4851"/>
      <c r="I28" s="4862"/>
      <c r="J28" s="4854"/>
      <c r="K28" s="4855" t="s">
        <v>983</v>
      </c>
      <c r="L28" s="4807"/>
      <c r="T28" s="4823"/>
      <c r="V28" s="4824"/>
      <c r="W28" s="4824"/>
      <c r="X28" s="4824"/>
      <c r="Y28" s="4824"/>
      <c r="Z28" s="4824"/>
      <c r="AA28" s="4824"/>
      <c r="AB28" s="4824"/>
      <c r="AC28" s="4824"/>
      <c r="AD28" s="4824"/>
      <c r="AE28" s="4824"/>
      <c r="AF28" s="4824"/>
      <c r="AG28" s="4824"/>
      <c r="AH28" s="4824"/>
      <c r="AI28" s="4824"/>
      <c r="AO28" s="4823"/>
      <c r="AQ28" s="4824"/>
      <c r="AR28" s="4824"/>
      <c r="AS28" s="4824"/>
      <c r="AT28" s="4824"/>
      <c r="AU28" s="4824"/>
      <c r="AV28" s="4824"/>
      <c r="AW28" s="4856"/>
      <c r="AX28" s="4824"/>
      <c r="AY28" s="4856"/>
      <c r="AZ28" s="4824"/>
      <c r="BA28" s="4856"/>
      <c r="BB28" s="4824"/>
      <c r="BC28" s="4856"/>
      <c r="BD28" s="4824"/>
    </row>
    <row r="29" spans="1:56" ht="11.25" customHeight="1">
      <c r="A29" s="4847" t="s">
        <v>971</v>
      </c>
      <c r="B29" s="4857"/>
      <c r="C29" s="4858"/>
      <c r="D29" s="4859"/>
      <c r="E29" s="4860"/>
      <c r="F29" s="4860"/>
      <c r="G29" s="4861"/>
      <c r="H29" s="4860"/>
      <c r="I29" s="4861"/>
      <c r="J29" s="4854"/>
      <c r="K29" s="4855" t="s">
        <v>971</v>
      </c>
      <c r="L29" s="4807"/>
      <c r="T29" s="4823"/>
      <c r="V29" s="4824"/>
      <c r="W29" s="4824"/>
      <c r="X29" s="4824"/>
      <c r="Y29" s="4824"/>
      <c r="Z29" s="4824"/>
      <c r="AA29" s="4824"/>
      <c r="AB29" s="4824"/>
      <c r="AC29" s="4824"/>
      <c r="AD29" s="4824"/>
      <c r="AE29" s="4824"/>
      <c r="AF29" s="4824"/>
      <c r="AG29" s="4824"/>
      <c r="AH29" s="4824"/>
      <c r="AI29" s="4824"/>
      <c r="AO29" s="4823"/>
      <c r="AQ29" s="4824"/>
      <c r="AR29" s="4824"/>
      <c r="AS29" s="4824"/>
      <c r="AT29" s="4824"/>
      <c r="AU29" s="4824"/>
      <c r="AV29" s="4824"/>
      <c r="AW29" s="4856"/>
      <c r="AX29" s="4824"/>
      <c r="AY29" s="4856"/>
      <c r="AZ29" s="4824"/>
      <c r="BA29" s="4856"/>
      <c r="BB29" s="4824"/>
      <c r="BC29" s="4856"/>
      <c r="BD29" s="4824"/>
    </row>
    <row r="30" spans="1:56" ht="11.25" customHeight="1">
      <c r="A30" s="4847" t="s">
        <v>984</v>
      </c>
      <c r="B30" s="4857"/>
      <c r="C30" s="4858"/>
      <c r="D30" s="4860"/>
      <c r="E30" s="4860"/>
      <c r="F30" s="4860"/>
      <c r="G30" s="4861"/>
      <c r="H30" s="4860"/>
      <c r="I30" s="4861"/>
      <c r="J30" s="4854"/>
      <c r="K30" s="4855" t="s">
        <v>984</v>
      </c>
      <c r="L30" s="4807"/>
      <c r="T30" s="4823"/>
      <c r="U30" s="4824"/>
      <c r="V30" s="4824"/>
      <c r="W30" s="4824"/>
      <c r="X30" s="4824"/>
      <c r="Y30" s="4824"/>
      <c r="Z30" s="4824"/>
      <c r="AA30" s="4824"/>
      <c r="AB30" s="4824"/>
      <c r="AC30" s="4824"/>
      <c r="AD30" s="4824"/>
      <c r="AE30" s="4824"/>
      <c r="AF30" s="4824"/>
      <c r="AG30" s="4824"/>
      <c r="AH30" s="4824"/>
      <c r="AI30" s="4824"/>
      <c r="AO30" s="4823"/>
      <c r="AP30" s="4824"/>
      <c r="AQ30" s="4824"/>
      <c r="AR30" s="4824"/>
      <c r="AS30" s="4824"/>
      <c r="AT30" s="4824"/>
      <c r="AU30" s="4824"/>
      <c r="AV30" s="4824"/>
      <c r="AW30" s="4856"/>
      <c r="AX30" s="4824"/>
      <c r="AY30" s="4856"/>
      <c r="AZ30" s="4824"/>
      <c r="BA30" s="4856"/>
      <c r="BB30" s="4824"/>
      <c r="BC30" s="4856"/>
      <c r="BD30" s="4824"/>
    </row>
    <row r="31" spans="1:56" ht="11.25" customHeight="1">
      <c r="A31" s="4847" t="s">
        <v>762</v>
      </c>
      <c r="B31" s="4857"/>
      <c r="C31" s="4858"/>
      <c r="D31" s="4860"/>
      <c r="E31" s="4860"/>
      <c r="F31" s="4860"/>
      <c r="G31" s="4862"/>
      <c r="H31" s="4860"/>
      <c r="I31" s="4861"/>
      <c r="J31" s="4854"/>
      <c r="K31" s="4855" t="s">
        <v>762</v>
      </c>
      <c r="L31" s="4807"/>
      <c r="T31" s="4823"/>
      <c r="U31" s="4824"/>
      <c r="V31" s="4824"/>
      <c r="W31" s="4824"/>
      <c r="X31" s="4824"/>
      <c r="Y31" s="4824"/>
      <c r="Z31" s="4824"/>
      <c r="AA31" s="4824"/>
      <c r="AB31" s="4824"/>
      <c r="AC31" s="4824"/>
      <c r="AD31" s="4824"/>
      <c r="AE31" s="4824"/>
      <c r="AF31" s="4824"/>
      <c r="AG31" s="4824"/>
      <c r="AH31" s="4824"/>
      <c r="AI31" s="4824"/>
      <c r="AO31" s="4823"/>
      <c r="AP31" s="4824"/>
      <c r="AQ31" s="4824"/>
      <c r="AR31" s="4824"/>
      <c r="AS31" s="4824"/>
      <c r="AT31" s="4824"/>
      <c r="AU31" s="4824"/>
      <c r="AV31" s="4824"/>
      <c r="AW31" s="4856"/>
      <c r="AX31" s="4824"/>
      <c r="AY31" s="4856"/>
      <c r="AZ31" s="4824"/>
      <c r="BA31" s="4856"/>
      <c r="BB31" s="4824"/>
      <c r="BC31" s="4856"/>
      <c r="BD31" s="4824"/>
    </row>
    <row r="32" spans="1:56" ht="11.25" customHeight="1">
      <c r="A32" s="4847" t="s">
        <v>985</v>
      </c>
      <c r="B32" s="4857"/>
      <c r="C32" s="4858"/>
      <c r="D32" s="4860"/>
      <c r="E32" s="4860"/>
      <c r="F32" s="4860"/>
      <c r="G32" s="4861"/>
      <c r="H32" s="4860"/>
      <c r="I32" s="4861"/>
      <c r="J32" s="4854"/>
      <c r="K32" s="4855" t="s">
        <v>985</v>
      </c>
      <c r="L32" s="4807"/>
      <c r="T32" s="4823"/>
      <c r="U32" s="4824"/>
      <c r="V32" s="4824"/>
      <c r="W32" s="4824"/>
      <c r="X32" s="4824"/>
      <c r="Y32" s="4824"/>
      <c r="Z32" s="4824"/>
      <c r="AA32" s="4824"/>
      <c r="AB32" s="4824"/>
      <c r="AC32" s="4824"/>
      <c r="AD32" s="4824"/>
      <c r="AE32" s="4824"/>
      <c r="AF32" s="4824"/>
      <c r="AG32" s="4824"/>
      <c r="AH32" s="4824"/>
      <c r="AI32" s="4824"/>
      <c r="AO32" s="4823"/>
      <c r="AP32" s="4824"/>
      <c r="AQ32" s="4824"/>
      <c r="AR32" s="4824"/>
      <c r="AS32" s="4824"/>
      <c r="AT32" s="4824"/>
      <c r="AU32" s="4824"/>
      <c r="AV32" s="4824"/>
      <c r="AW32" s="4856"/>
      <c r="AX32" s="4824"/>
      <c r="AY32" s="4856"/>
      <c r="AZ32" s="4824"/>
      <c r="BA32" s="4856"/>
      <c r="BB32" s="4824"/>
      <c r="BC32" s="4856"/>
      <c r="BD32" s="4824"/>
    </row>
    <row r="33" spans="1:56" ht="11.25" customHeight="1">
      <c r="A33" s="4847" t="s">
        <v>986</v>
      </c>
      <c r="B33" s="4857"/>
      <c r="C33" s="4858"/>
      <c r="D33" s="4860"/>
      <c r="E33" s="4860"/>
      <c r="F33" s="4860"/>
      <c r="G33" s="4861"/>
      <c r="H33" s="4860"/>
      <c r="I33" s="4861"/>
      <c r="J33" s="4854"/>
      <c r="K33" s="4855" t="s">
        <v>986</v>
      </c>
      <c r="L33" s="4807"/>
      <c r="T33" s="4823"/>
      <c r="U33" s="4824"/>
      <c r="V33" s="4824"/>
      <c r="W33" s="4824"/>
      <c r="X33" s="4824"/>
      <c r="Y33" s="4824"/>
      <c r="Z33" s="4824"/>
      <c r="AA33" s="4824"/>
      <c r="AB33" s="4824"/>
      <c r="AC33" s="4824"/>
      <c r="AD33" s="4824"/>
      <c r="AE33" s="4824"/>
      <c r="AF33" s="4824"/>
      <c r="AG33" s="4824"/>
      <c r="AH33" s="4824"/>
      <c r="AI33" s="4824"/>
      <c r="AO33" s="4823"/>
      <c r="AP33" s="4824"/>
      <c r="AQ33" s="4824"/>
      <c r="AR33" s="4824"/>
      <c r="AS33" s="4824"/>
      <c r="AT33" s="4824"/>
      <c r="AU33" s="4824"/>
      <c r="AV33" s="4824"/>
      <c r="AW33" s="4856"/>
      <c r="AX33" s="4824"/>
      <c r="AY33" s="4856"/>
      <c r="AZ33" s="4824"/>
      <c r="BA33" s="4856"/>
      <c r="BB33" s="4824"/>
      <c r="BC33" s="4856"/>
      <c r="BD33" s="4824"/>
    </row>
    <row r="34" spans="1:56" ht="11.25" customHeight="1">
      <c r="A34" s="4847" t="s">
        <v>987</v>
      </c>
      <c r="B34" s="4857"/>
      <c r="C34" s="4858"/>
      <c r="D34" s="4860"/>
      <c r="E34" s="4860"/>
      <c r="F34" s="4860"/>
      <c r="G34" s="4861"/>
      <c r="H34" s="4860"/>
      <c r="I34" s="4861"/>
      <c r="J34" s="4854"/>
      <c r="K34" s="4855" t="s">
        <v>987</v>
      </c>
      <c r="L34" s="4807"/>
      <c r="T34" s="4823"/>
      <c r="U34" s="4824"/>
      <c r="V34" s="4824"/>
      <c r="W34" s="4824"/>
      <c r="X34" s="4824"/>
      <c r="Y34" s="4824"/>
      <c r="Z34" s="4824"/>
      <c r="AA34" s="4824"/>
      <c r="AB34" s="4824"/>
      <c r="AC34" s="4824"/>
      <c r="AD34" s="4824"/>
      <c r="AE34" s="4824"/>
      <c r="AF34" s="4824"/>
      <c r="AG34" s="4824"/>
      <c r="AH34" s="4824"/>
      <c r="AI34" s="4824"/>
      <c r="AO34" s="4823"/>
      <c r="AP34" s="4824"/>
      <c r="AQ34" s="4824"/>
      <c r="AR34" s="4824"/>
      <c r="AS34" s="4824"/>
      <c r="AT34" s="4824"/>
      <c r="AU34" s="4824"/>
      <c r="AV34" s="4824"/>
      <c r="AW34" s="4856"/>
      <c r="AX34" s="4824"/>
      <c r="AY34" s="4856"/>
      <c r="AZ34" s="4824"/>
      <c r="BA34" s="4856"/>
      <c r="BB34" s="4824"/>
      <c r="BC34" s="4856"/>
      <c r="BD34" s="4824"/>
    </row>
    <row r="35" spans="1:56" ht="11.25" customHeight="1">
      <c r="A35" s="4847" t="s">
        <v>668</v>
      </c>
      <c r="B35" s="4857"/>
      <c r="C35" s="4858"/>
      <c r="D35" s="4860"/>
      <c r="E35" s="4860"/>
      <c r="F35" s="4860"/>
      <c r="G35" s="4861"/>
      <c r="H35" s="4860"/>
      <c r="I35" s="4861"/>
      <c r="J35" s="4854"/>
      <c r="K35" s="4855" t="s">
        <v>668</v>
      </c>
      <c r="L35" s="4807"/>
      <c r="T35" s="4823"/>
      <c r="U35" s="4824"/>
      <c r="V35" s="4824"/>
      <c r="W35" s="4824"/>
      <c r="X35" s="4824"/>
      <c r="Y35" s="4824"/>
      <c r="Z35" s="4824"/>
      <c r="AA35" s="4824"/>
      <c r="AB35" s="4824"/>
      <c r="AC35" s="4824"/>
      <c r="AD35" s="4824"/>
      <c r="AE35" s="4824"/>
      <c r="AF35" s="4824"/>
      <c r="AG35" s="4824"/>
      <c r="AH35" s="4824"/>
      <c r="AI35" s="4824"/>
      <c r="AO35" s="4823"/>
      <c r="AP35" s="4824"/>
      <c r="AQ35" s="4824"/>
      <c r="AR35" s="4824"/>
      <c r="AS35" s="4824"/>
      <c r="AT35" s="4824"/>
      <c r="AU35" s="4824"/>
      <c r="AV35" s="4824"/>
      <c r="AW35" s="4856"/>
      <c r="AX35" s="4824"/>
      <c r="AY35" s="4856"/>
      <c r="AZ35" s="4824"/>
      <c r="BA35" s="4856"/>
      <c r="BB35" s="4824"/>
      <c r="BC35" s="4856"/>
      <c r="BD35" s="4824"/>
    </row>
    <row r="36" spans="1:56" ht="11.25" customHeight="1">
      <c r="A36" s="4847" t="s">
        <v>988</v>
      </c>
      <c r="B36" s="4857"/>
      <c r="C36" s="4858"/>
      <c r="D36" s="4860"/>
      <c r="E36" s="4860"/>
      <c r="F36" s="4860"/>
      <c r="G36" s="4861"/>
      <c r="H36" s="4860"/>
      <c r="I36" s="4861"/>
      <c r="J36" s="4854"/>
      <c r="K36" s="4855" t="s">
        <v>988</v>
      </c>
      <c r="L36" s="4807"/>
      <c r="T36" s="4823"/>
      <c r="U36" s="4824"/>
      <c r="V36" s="4824"/>
      <c r="W36" s="4824"/>
      <c r="X36" s="4824"/>
      <c r="Y36" s="4824"/>
      <c r="Z36" s="4824"/>
      <c r="AA36" s="4824"/>
      <c r="AB36" s="4824"/>
      <c r="AC36" s="4824"/>
      <c r="AD36" s="4824"/>
      <c r="AE36" s="4824"/>
      <c r="AF36" s="4824"/>
      <c r="AG36" s="4824"/>
      <c r="AH36" s="4824"/>
      <c r="AI36" s="4824"/>
      <c r="AO36" s="4823"/>
      <c r="AP36" s="4824"/>
      <c r="AQ36" s="4824"/>
      <c r="AR36" s="4824"/>
      <c r="AS36" s="4824"/>
      <c r="AT36" s="4824"/>
      <c r="AU36" s="4824"/>
      <c r="AV36" s="4824"/>
      <c r="AW36" s="4856"/>
      <c r="AX36" s="4824"/>
      <c r="AY36" s="4856"/>
      <c r="AZ36" s="4824"/>
      <c r="BA36" s="4856"/>
      <c r="BB36" s="4824"/>
      <c r="BC36" s="4856"/>
      <c r="BD36" s="4824"/>
    </row>
    <row r="37" spans="1:56" ht="11.25" customHeight="1">
      <c r="A37" s="4847" t="s">
        <v>989</v>
      </c>
      <c r="B37" s="4857"/>
      <c r="C37" s="4858"/>
      <c r="D37" s="4860"/>
      <c r="E37" s="4860"/>
      <c r="F37" s="4860"/>
      <c r="G37" s="4861"/>
      <c r="H37" s="4860"/>
      <c r="I37" s="4861"/>
      <c r="J37" s="4854"/>
      <c r="K37" s="4855" t="s">
        <v>989</v>
      </c>
      <c r="L37" s="4807"/>
      <c r="T37" s="4823"/>
      <c r="U37" s="4824"/>
      <c r="V37" s="4824"/>
      <c r="W37" s="4824"/>
      <c r="X37" s="4824"/>
      <c r="Y37" s="4824"/>
      <c r="Z37" s="4824"/>
      <c r="AA37" s="4824"/>
      <c r="AB37" s="4824"/>
      <c r="AC37" s="4824"/>
      <c r="AD37" s="4824"/>
      <c r="AE37" s="4824"/>
      <c r="AF37" s="4824"/>
      <c r="AG37" s="4824"/>
      <c r="AH37" s="4824"/>
      <c r="AI37" s="4824"/>
      <c r="AO37" s="4823"/>
      <c r="AP37" s="4824"/>
      <c r="AQ37" s="4824"/>
      <c r="AR37" s="4824"/>
      <c r="AS37" s="4824"/>
      <c r="AT37" s="4824"/>
      <c r="AU37" s="4824"/>
      <c r="AV37" s="4824"/>
      <c r="AW37" s="4856"/>
      <c r="AX37" s="4824"/>
      <c r="AY37" s="4856"/>
      <c r="AZ37" s="4824"/>
      <c r="BA37" s="4856"/>
      <c r="BB37" s="4824"/>
      <c r="BC37" s="4856"/>
      <c r="BD37" s="4824"/>
    </row>
    <row r="38" spans="1:56" ht="11.25" customHeight="1">
      <c r="A38" s="4847" t="s">
        <v>990</v>
      </c>
      <c r="B38" s="4857"/>
      <c r="C38" s="4858"/>
      <c r="D38" s="4860"/>
      <c r="E38" s="4860"/>
      <c r="F38" s="4860"/>
      <c r="G38" s="4861"/>
      <c r="H38" s="4860"/>
      <c r="I38" s="4861"/>
      <c r="J38" s="4854"/>
      <c r="K38" s="4855" t="s">
        <v>990</v>
      </c>
      <c r="L38" s="4807"/>
      <c r="T38" s="4823"/>
      <c r="U38" s="4824"/>
      <c r="V38" s="4824"/>
      <c r="W38" s="4824"/>
      <c r="X38" s="4824"/>
      <c r="Y38" s="4824"/>
      <c r="Z38" s="4824"/>
      <c r="AA38" s="4824"/>
      <c r="AB38" s="4824"/>
      <c r="AC38" s="4824"/>
      <c r="AD38" s="4824"/>
      <c r="AE38" s="4824"/>
      <c r="AF38" s="4824"/>
      <c r="AG38" s="4824"/>
      <c r="AH38" s="4824"/>
      <c r="AI38" s="4824"/>
      <c r="AO38" s="4823"/>
      <c r="AP38" s="4824"/>
      <c r="AQ38" s="4824"/>
      <c r="AR38" s="4824"/>
      <c r="AS38" s="4824"/>
      <c r="AT38" s="4824"/>
      <c r="AU38" s="4824"/>
      <c r="AV38" s="4824"/>
      <c r="AW38" s="4856"/>
      <c r="AX38" s="4824"/>
      <c r="AY38" s="4856"/>
      <c r="AZ38" s="4824"/>
      <c r="BA38" s="4856"/>
      <c r="BB38" s="4824"/>
      <c r="BC38" s="4856"/>
      <c r="BD38" s="4824"/>
    </row>
    <row r="39" spans="1:56" ht="11.25" customHeight="1">
      <c r="A39" s="4847" t="s">
        <v>991</v>
      </c>
      <c r="B39" s="4857"/>
      <c r="C39" s="4858"/>
      <c r="D39" s="4860"/>
      <c r="E39" s="4860"/>
      <c r="F39" s="4860"/>
      <c r="G39" s="4861"/>
      <c r="H39" s="4860"/>
      <c r="I39" s="4861"/>
      <c r="J39" s="4854"/>
      <c r="K39" s="4855" t="s">
        <v>991</v>
      </c>
      <c r="L39" s="4807"/>
      <c r="T39" s="4823"/>
      <c r="U39" s="4824"/>
      <c r="V39" s="4824"/>
      <c r="W39" s="4824"/>
      <c r="X39" s="4824"/>
      <c r="Y39" s="4824"/>
      <c r="Z39" s="4824"/>
      <c r="AA39" s="4824"/>
      <c r="AB39" s="4824"/>
      <c r="AC39" s="4824"/>
      <c r="AD39" s="4824"/>
      <c r="AE39" s="4824"/>
      <c r="AF39" s="4824"/>
      <c r="AG39" s="4824"/>
      <c r="AH39" s="4824"/>
      <c r="AI39" s="4824"/>
      <c r="AO39" s="4823"/>
      <c r="AP39" s="4824"/>
      <c r="AQ39" s="4824"/>
      <c r="AR39" s="4824"/>
      <c r="AS39" s="4824"/>
      <c r="AT39" s="4824"/>
      <c r="AU39" s="4824"/>
      <c r="AV39" s="4824"/>
      <c r="AW39" s="4856"/>
      <c r="AX39" s="4824"/>
      <c r="AY39" s="4856"/>
      <c r="AZ39" s="4824"/>
      <c r="BA39" s="4856"/>
      <c r="BB39" s="4824"/>
      <c r="BC39" s="4856"/>
      <c r="BD39" s="4824"/>
    </row>
    <row r="40" spans="1:56" ht="11.25" customHeight="1">
      <c r="A40" s="4847" t="s">
        <v>992</v>
      </c>
      <c r="B40" s="4857"/>
      <c r="C40" s="4858"/>
      <c r="D40" s="4858"/>
      <c r="E40" s="4860"/>
      <c r="F40" s="4860"/>
      <c r="G40" s="4861"/>
      <c r="H40" s="4860"/>
      <c r="I40" s="4861"/>
      <c r="J40" s="4854"/>
      <c r="K40" s="4855" t="s">
        <v>992</v>
      </c>
      <c r="L40" s="4807"/>
      <c r="T40" s="4823"/>
      <c r="U40" s="4823"/>
      <c r="V40" s="4824"/>
      <c r="W40" s="4824"/>
      <c r="X40" s="4824"/>
      <c r="Y40" s="4824"/>
      <c r="Z40" s="4824"/>
      <c r="AA40" s="4824"/>
      <c r="AB40" s="4824"/>
      <c r="AC40" s="4824"/>
      <c r="AD40" s="4824"/>
      <c r="AE40" s="4824"/>
      <c r="AF40" s="4824"/>
      <c r="AG40" s="4824"/>
      <c r="AH40" s="4824"/>
      <c r="AI40" s="4824"/>
      <c r="AO40" s="4823"/>
      <c r="AP40" s="4823"/>
      <c r="AQ40" s="4824"/>
      <c r="AR40" s="4824"/>
      <c r="AS40" s="4824"/>
      <c r="AT40" s="4824"/>
      <c r="AU40" s="4824"/>
      <c r="AV40" s="4824"/>
      <c r="AW40" s="4856"/>
      <c r="AX40" s="4824"/>
      <c r="AY40" s="4856"/>
      <c r="AZ40" s="4824"/>
      <c r="BA40" s="4856"/>
      <c r="BB40" s="4824"/>
      <c r="BC40" s="4856"/>
      <c r="BD40" s="4824"/>
    </row>
    <row r="41" spans="1:56" ht="11.25" customHeight="1">
      <c r="A41" s="4847" t="s">
        <v>993</v>
      </c>
      <c r="B41" s="4857"/>
      <c r="C41" s="4858"/>
      <c r="D41" s="4860"/>
      <c r="E41" s="4860"/>
      <c r="F41" s="4860"/>
      <c r="G41" s="4861"/>
      <c r="H41" s="4860"/>
      <c r="I41" s="4861"/>
      <c r="J41" s="4854"/>
      <c r="K41" s="4855" t="s">
        <v>993</v>
      </c>
      <c r="L41" s="4807"/>
      <c r="T41" s="4823"/>
      <c r="U41" s="4824"/>
      <c r="V41" s="4824"/>
      <c r="W41" s="4824"/>
      <c r="X41" s="4824"/>
      <c r="Y41" s="4824"/>
      <c r="Z41" s="4824"/>
      <c r="AA41" s="4824"/>
      <c r="AB41" s="4824"/>
      <c r="AC41" s="4824"/>
      <c r="AD41" s="4824"/>
      <c r="AE41" s="4824"/>
      <c r="AF41" s="4824"/>
      <c r="AG41" s="4824"/>
      <c r="AH41" s="4824"/>
      <c r="AI41" s="4824"/>
      <c r="AO41" s="4823"/>
      <c r="AP41" s="4824"/>
      <c r="AQ41" s="4824"/>
      <c r="AR41" s="4824"/>
      <c r="AS41" s="4824"/>
      <c r="AT41" s="4824"/>
      <c r="AU41" s="4824"/>
      <c r="AV41" s="4824"/>
      <c r="AW41" s="4856"/>
      <c r="AX41" s="4824"/>
      <c r="AY41" s="4856"/>
      <c r="AZ41" s="4824"/>
      <c r="BA41" s="4856"/>
      <c r="BB41" s="4824"/>
      <c r="BC41" s="4856"/>
      <c r="BD41" s="4824"/>
    </row>
    <row r="42" spans="1:56" ht="11.25" customHeight="1">
      <c r="A42" s="4847" t="s">
        <v>994</v>
      </c>
      <c r="B42" s="4857"/>
      <c r="C42" s="4858"/>
      <c r="D42" s="4860"/>
      <c r="E42" s="4860"/>
      <c r="F42" s="4860"/>
      <c r="G42" s="4861"/>
      <c r="H42" s="4860"/>
      <c r="I42" s="4861"/>
      <c r="J42" s="4854"/>
      <c r="K42" s="4855" t="s">
        <v>994</v>
      </c>
      <c r="L42" s="4807"/>
      <c r="T42" s="4823"/>
      <c r="U42" s="4824"/>
      <c r="V42" s="4824"/>
      <c r="W42" s="4824"/>
      <c r="X42" s="4824"/>
      <c r="Y42" s="4824"/>
      <c r="Z42" s="4824"/>
      <c r="AA42" s="4824"/>
      <c r="AB42" s="4824"/>
      <c r="AC42" s="4824"/>
      <c r="AD42" s="4824"/>
      <c r="AE42" s="4824"/>
      <c r="AF42" s="4824"/>
      <c r="AG42" s="4824"/>
      <c r="AH42" s="4824"/>
      <c r="AI42" s="4824"/>
      <c r="AO42" s="4823"/>
      <c r="AP42" s="4824"/>
      <c r="AQ42" s="4824"/>
      <c r="AR42" s="4824"/>
      <c r="AS42" s="4824"/>
      <c r="AT42" s="4824"/>
      <c r="AU42" s="4824"/>
      <c r="AV42" s="4824"/>
      <c r="AW42" s="4856"/>
      <c r="AX42" s="4824"/>
      <c r="AY42" s="4856"/>
      <c r="AZ42" s="4824"/>
      <c r="BA42" s="4856"/>
      <c r="BB42" s="4824"/>
      <c r="BC42" s="4856"/>
      <c r="BD42" s="4824"/>
    </row>
    <row r="43" spans="1:56" ht="11.25" customHeight="1">
      <c r="A43" s="4847" t="s">
        <v>995</v>
      </c>
      <c r="B43" s="4857"/>
      <c r="C43" s="4858"/>
      <c r="D43" s="4860"/>
      <c r="E43" s="4860"/>
      <c r="F43" s="4860"/>
      <c r="G43" s="4861"/>
      <c r="H43" s="4860"/>
      <c r="I43" s="4861"/>
      <c r="J43" s="4854"/>
      <c r="K43" s="4855" t="s">
        <v>995</v>
      </c>
      <c r="L43" s="4807"/>
      <c r="T43" s="4823"/>
      <c r="U43" s="4824"/>
      <c r="V43" s="4824"/>
      <c r="W43" s="4824"/>
      <c r="X43" s="4824"/>
      <c r="Y43" s="4824"/>
      <c r="Z43" s="4824"/>
      <c r="AA43" s="4824"/>
      <c r="AB43" s="4824"/>
      <c r="AC43" s="4824"/>
      <c r="AD43" s="4824"/>
      <c r="AE43" s="4824"/>
      <c r="AF43" s="4824"/>
      <c r="AG43" s="4824"/>
      <c r="AH43" s="4824"/>
      <c r="AI43" s="4824"/>
      <c r="AO43" s="4823"/>
      <c r="AP43" s="4824"/>
      <c r="AQ43" s="4824"/>
      <c r="AR43" s="4824"/>
      <c r="AS43" s="4824"/>
      <c r="AT43" s="4824"/>
      <c r="AU43" s="4824"/>
      <c r="AV43" s="4824"/>
      <c r="AW43" s="4856"/>
      <c r="AX43" s="4824"/>
      <c r="AY43" s="4856"/>
      <c r="AZ43" s="4824"/>
      <c r="BA43" s="4856"/>
      <c r="BB43" s="4824"/>
      <c r="BC43" s="4856"/>
      <c r="BD43" s="4824"/>
    </row>
    <row r="44" spans="1:56" ht="11.25" customHeight="1">
      <c r="A44" s="4847" t="s">
        <v>996</v>
      </c>
      <c r="B44" s="4857"/>
      <c r="C44" s="4858"/>
      <c r="D44" s="4860"/>
      <c r="E44" s="4860"/>
      <c r="F44" s="4860"/>
      <c r="G44" s="4861"/>
      <c r="H44" s="4860"/>
      <c r="I44" s="4861"/>
      <c r="J44" s="4854"/>
      <c r="K44" s="4855" t="s">
        <v>996</v>
      </c>
      <c r="L44" s="4807"/>
      <c r="T44" s="4823"/>
      <c r="U44" s="4824"/>
      <c r="V44" s="4824"/>
      <c r="W44" s="4824"/>
      <c r="X44" s="4824"/>
      <c r="Y44" s="4824"/>
      <c r="Z44" s="4824"/>
      <c r="AA44" s="4824"/>
      <c r="AB44" s="4824"/>
      <c r="AC44" s="4824"/>
      <c r="AD44" s="4824"/>
      <c r="AE44" s="4824"/>
      <c r="AF44" s="4824"/>
      <c r="AG44" s="4824"/>
      <c r="AH44" s="4824"/>
      <c r="AI44" s="4824"/>
      <c r="AO44" s="4823"/>
      <c r="AP44" s="4824"/>
      <c r="AQ44" s="4824"/>
      <c r="AR44" s="4824"/>
      <c r="AS44" s="4824"/>
      <c r="AT44" s="4824"/>
      <c r="AU44" s="4824"/>
      <c r="AV44" s="4824"/>
      <c r="AW44" s="4856"/>
      <c r="AX44" s="4824"/>
      <c r="AY44" s="4856"/>
      <c r="AZ44" s="4824"/>
      <c r="BA44" s="4856"/>
      <c r="BB44" s="4824"/>
      <c r="BC44" s="4856"/>
      <c r="BD44" s="4824"/>
    </row>
    <row r="45" spans="1:56" ht="11.25" customHeight="1">
      <c r="A45" s="4847" t="s">
        <v>997</v>
      </c>
      <c r="B45" s="4857"/>
      <c r="C45" s="4858"/>
      <c r="D45" s="4860"/>
      <c r="E45" s="4860"/>
      <c r="F45" s="4860"/>
      <c r="G45" s="4861"/>
      <c r="H45" s="4860"/>
      <c r="I45" s="4861"/>
      <c r="J45" s="4854"/>
      <c r="K45" s="4855" t="s">
        <v>997</v>
      </c>
      <c r="L45" s="4807"/>
      <c r="T45" s="4823"/>
      <c r="U45" s="4824"/>
      <c r="V45" s="4824"/>
      <c r="W45" s="4824"/>
      <c r="X45" s="4824"/>
      <c r="Y45" s="4824"/>
      <c r="Z45" s="4824"/>
      <c r="AA45" s="4824"/>
      <c r="AB45" s="4824"/>
      <c r="AC45" s="4824"/>
      <c r="AD45" s="4824"/>
      <c r="AE45" s="4824"/>
      <c r="AF45" s="4824"/>
      <c r="AG45" s="4824"/>
      <c r="AH45" s="4824"/>
      <c r="AI45" s="4824"/>
      <c r="AO45" s="4823"/>
      <c r="AP45" s="4824"/>
      <c r="AQ45" s="4824"/>
      <c r="AR45" s="4824"/>
      <c r="AS45" s="4824"/>
      <c r="AT45" s="4824"/>
      <c r="AU45" s="4824"/>
      <c r="AV45" s="4824"/>
      <c r="AW45" s="4856"/>
      <c r="AX45" s="4824"/>
      <c r="AY45" s="4856"/>
      <c r="AZ45" s="4824"/>
      <c r="BA45" s="4856"/>
      <c r="BB45" s="4824"/>
      <c r="BC45" s="4856"/>
      <c r="BD45" s="4824"/>
    </row>
    <row r="46" spans="1:56" ht="11.25" customHeight="1">
      <c r="A46" s="4847" t="s">
        <v>998</v>
      </c>
      <c r="B46" s="4857"/>
      <c r="C46" s="4858"/>
      <c r="D46" s="4860"/>
      <c r="E46" s="4860"/>
      <c r="F46" s="4860"/>
      <c r="G46" s="4861"/>
      <c r="H46" s="4860"/>
      <c r="I46" s="4861"/>
      <c r="J46" s="4854"/>
      <c r="K46" s="4855" t="s">
        <v>998</v>
      </c>
      <c r="L46" s="4807"/>
      <c r="T46" s="4823"/>
      <c r="U46" s="4824"/>
      <c r="V46" s="4824"/>
      <c r="W46" s="4824"/>
      <c r="X46" s="4824"/>
      <c r="Y46" s="4824"/>
      <c r="Z46" s="4824"/>
      <c r="AA46" s="4824"/>
      <c r="AB46" s="4824"/>
      <c r="AC46" s="4824"/>
      <c r="AD46" s="4824"/>
      <c r="AE46" s="4824"/>
      <c r="AF46" s="4824"/>
      <c r="AG46" s="4824"/>
      <c r="AH46" s="4824"/>
      <c r="AI46" s="4824"/>
      <c r="AO46" s="4823"/>
      <c r="AP46" s="4824"/>
      <c r="AQ46" s="4824"/>
      <c r="AR46" s="4824"/>
      <c r="AS46" s="4824"/>
      <c r="AT46" s="4824"/>
      <c r="AU46" s="4824"/>
      <c r="AV46" s="4824"/>
      <c r="AW46" s="4856"/>
      <c r="AX46" s="4824"/>
      <c r="AY46" s="4856"/>
      <c r="AZ46" s="4824"/>
      <c r="BA46" s="4856"/>
      <c r="BB46" s="4824"/>
      <c r="BC46" s="4856"/>
      <c r="BD46" s="4824"/>
    </row>
    <row r="47" spans="1:56" ht="11.25" customHeight="1">
      <c r="A47" s="4847" t="s">
        <v>999</v>
      </c>
      <c r="B47" s="4857"/>
      <c r="C47" s="4858"/>
      <c r="D47" s="4860"/>
      <c r="E47" s="4860"/>
      <c r="F47" s="4860"/>
      <c r="G47" s="4861"/>
      <c r="H47" s="4860"/>
      <c r="I47" s="4861"/>
      <c r="J47" s="4854"/>
      <c r="K47" s="4855" t="s">
        <v>999</v>
      </c>
      <c r="L47" s="4807"/>
      <c r="T47" s="4823"/>
      <c r="U47" s="4824"/>
      <c r="V47" s="4824"/>
      <c r="W47" s="4824"/>
      <c r="X47" s="4824"/>
      <c r="Y47" s="4824"/>
      <c r="Z47" s="4824"/>
      <c r="AA47" s="4824"/>
      <c r="AB47" s="4824"/>
      <c r="AC47" s="4824"/>
      <c r="AD47" s="4824"/>
      <c r="AE47" s="4824"/>
      <c r="AF47" s="4824"/>
      <c r="AG47" s="4824"/>
      <c r="AH47" s="4824"/>
      <c r="AI47" s="4824"/>
      <c r="AO47" s="4823"/>
      <c r="AP47" s="4824"/>
      <c r="AQ47" s="4824"/>
      <c r="AR47" s="4824"/>
      <c r="AS47" s="4824"/>
      <c r="AT47" s="4824"/>
      <c r="AU47" s="4824"/>
      <c r="AV47" s="4824"/>
      <c r="AW47" s="4856"/>
      <c r="AX47" s="4824"/>
      <c r="AY47" s="4856"/>
      <c r="AZ47" s="4824"/>
      <c r="BA47" s="4856"/>
      <c r="BB47" s="4824"/>
      <c r="BC47" s="4856"/>
      <c r="BD47" s="4824"/>
    </row>
    <row r="48" spans="1:56" ht="11.25" customHeight="1">
      <c r="A48" s="4847" t="s">
        <v>1000</v>
      </c>
      <c r="B48" s="4857"/>
      <c r="C48" s="4858"/>
      <c r="D48" s="4860"/>
      <c r="E48" s="4860"/>
      <c r="F48" s="4860"/>
      <c r="G48" s="4861"/>
      <c r="H48" s="4860"/>
      <c r="I48" s="4861"/>
      <c r="J48" s="4854"/>
      <c r="K48" s="4855" t="s">
        <v>1000</v>
      </c>
      <c r="L48" s="4807"/>
      <c r="T48" s="4823"/>
      <c r="U48" s="4824"/>
      <c r="V48" s="4824"/>
      <c r="W48" s="4824"/>
      <c r="X48" s="4824"/>
      <c r="Y48" s="4824"/>
      <c r="Z48" s="4824"/>
      <c r="AA48" s="4824"/>
      <c r="AB48" s="4824"/>
      <c r="AC48" s="4824"/>
      <c r="AD48" s="4824"/>
      <c r="AE48" s="4824"/>
      <c r="AF48" s="4824"/>
      <c r="AG48" s="4824"/>
      <c r="AH48" s="4824"/>
      <c r="AI48" s="4824"/>
      <c r="AO48" s="4823"/>
      <c r="AP48" s="4824"/>
      <c r="AQ48" s="4824"/>
      <c r="AR48" s="4824"/>
      <c r="AS48" s="4824"/>
      <c r="AT48" s="4824"/>
      <c r="AU48" s="4824"/>
      <c r="AV48" s="4824"/>
      <c r="AW48" s="4856"/>
      <c r="AX48" s="4824"/>
      <c r="AY48" s="4856"/>
      <c r="AZ48" s="4824"/>
      <c r="BA48" s="4856"/>
      <c r="BB48" s="4824"/>
      <c r="BC48" s="4856"/>
      <c r="BD48" s="4824"/>
    </row>
    <row r="49" spans="1:56" ht="11.25" customHeight="1">
      <c r="A49" s="4847" t="s">
        <v>1001</v>
      </c>
      <c r="B49" s="4857"/>
      <c r="C49" s="4858"/>
      <c r="D49" s="4860"/>
      <c r="E49" s="4860"/>
      <c r="F49" s="4860"/>
      <c r="G49" s="4861"/>
      <c r="H49" s="4860"/>
      <c r="I49" s="4861"/>
      <c r="J49" s="4854"/>
      <c r="K49" s="4855" t="s">
        <v>1001</v>
      </c>
      <c r="L49" s="4807"/>
      <c r="T49" s="4823"/>
      <c r="U49" s="4824"/>
      <c r="V49" s="4824"/>
      <c r="W49" s="4824"/>
      <c r="X49" s="4824"/>
      <c r="Y49" s="4824"/>
      <c r="Z49" s="4824"/>
      <c r="AA49" s="4824"/>
      <c r="AB49" s="4824"/>
      <c r="AC49" s="4824"/>
      <c r="AD49" s="4824"/>
      <c r="AE49" s="4824"/>
      <c r="AF49" s="4824"/>
      <c r="AG49" s="4824"/>
      <c r="AH49" s="4824"/>
      <c r="AI49" s="4824"/>
      <c r="AO49" s="4823"/>
      <c r="AP49" s="4824"/>
      <c r="AQ49" s="4824"/>
      <c r="AR49" s="4824"/>
      <c r="AS49" s="4824"/>
      <c r="AT49" s="4824"/>
      <c r="AU49" s="4824"/>
      <c r="AV49" s="4824"/>
      <c r="AW49" s="4856"/>
      <c r="AX49" s="4824"/>
      <c r="AY49" s="4856"/>
      <c r="AZ49" s="4824"/>
      <c r="BA49" s="4856"/>
      <c r="BB49" s="4824"/>
      <c r="BC49" s="4856"/>
      <c r="BD49" s="4824"/>
    </row>
    <row r="50" spans="1:56" ht="11.25" customHeight="1">
      <c r="A50" s="4847" t="s">
        <v>1002</v>
      </c>
      <c r="B50" s="4857"/>
      <c r="C50" s="4858"/>
      <c r="D50" s="4860"/>
      <c r="E50" s="4860"/>
      <c r="F50" s="4860"/>
      <c r="G50" s="4861"/>
      <c r="H50" s="4860"/>
      <c r="I50" s="4861"/>
      <c r="J50" s="4854"/>
      <c r="K50" s="4855" t="s">
        <v>1002</v>
      </c>
      <c r="L50" s="4807"/>
      <c r="T50" s="4823"/>
      <c r="U50" s="4824"/>
      <c r="V50" s="4824"/>
      <c r="W50" s="4824"/>
      <c r="X50" s="4824"/>
      <c r="Y50" s="4824"/>
      <c r="Z50" s="4824"/>
      <c r="AA50" s="4824"/>
      <c r="AB50" s="4824"/>
      <c r="AC50" s="4824"/>
      <c r="AD50" s="4824"/>
      <c r="AE50" s="4824"/>
      <c r="AF50" s="4824"/>
      <c r="AG50" s="4824"/>
      <c r="AH50" s="4824"/>
      <c r="AI50" s="4824"/>
      <c r="AO50" s="4823"/>
      <c r="AP50" s="4824"/>
      <c r="AQ50" s="4824"/>
      <c r="AR50" s="4824"/>
      <c r="AS50" s="4824"/>
      <c r="AT50" s="4824"/>
      <c r="AU50" s="4824"/>
      <c r="AV50" s="4824"/>
      <c r="AW50" s="4856"/>
      <c r="AX50" s="4824"/>
      <c r="AY50" s="4856"/>
      <c r="AZ50" s="4824"/>
      <c r="BA50" s="4856"/>
      <c r="BB50" s="4824"/>
      <c r="BC50" s="4856"/>
      <c r="BD50" s="4824"/>
    </row>
    <row r="51" spans="1:56" ht="11.25" customHeight="1">
      <c r="A51" s="4847" t="s">
        <v>1003</v>
      </c>
      <c r="B51" s="4857"/>
      <c r="C51" s="4858"/>
      <c r="D51" s="4860"/>
      <c r="E51" s="4860"/>
      <c r="F51" s="4860"/>
      <c r="G51" s="4861"/>
      <c r="H51" s="4860"/>
      <c r="I51" s="4861"/>
      <c r="J51" s="4854"/>
      <c r="K51" s="4855" t="s">
        <v>1003</v>
      </c>
      <c r="L51" s="4807"/>
      <c r="T51" s="4823"/>
      <c r="U51" s="4824"/>
      <c r="V51" s="4824"/>
      <c r="W51" s="4824"/>
      <c r="X51" s="4824"/>
      <c r="Y51" s="4824"/>
      <c r="Z51" s="4824"/>
      <c r="AA51" s="4824"/>
      <c r="AB51" s="4824"/>
      <c r="AC51" s="4824"/>
      <c r="AD51" s="4824"/>
      <c r="AE51" s="4824"/>
      <c r="AF51" s="4824"/>
      <c r="AG51" s="4824"/>
      <c r="AH51" s="4824"/>
      <c r="AI51" s="4824"/>
      <c r="AO51" s="4823"/>
      <c r="AP51" s="4824"/>
      <c r="AQ51" s="4824"/>
      <c r="AR51" s="4824"/>
      <c r="AS51" s="4824"/>
      <c r="AT51" s="4824"/>
      <c r="AU51" s="4824"/>
      <c r="AV51" s="4824"/>
      <c r="AW51" s="4856"/>
      <c r="AX51" s="4824"/>
      <c r="AY51" s="4856"/>
      <c r="AZ51" s="4824"/>
      <c r="BA51" s="4856"/>
      <c r="BB51" s="4824"/>
      <c r="BC51" s="4856"/>
      <c r="BD51" s="4824"/>
    </row>
    <row r="52" spans="1:56" ht="11.25" customHeight="1">
      <c r="A52" s="4847" t="s">
        <v>1004</v>
      </c>
      <c r="B52" s="4863"/>
      <c r="C52" s="4858"/>
      <c r="D52" s="4860"/>
      <c r="E52" s="4860"/>
      <c r="F52" s="4863"/>
      <c r="G52" s="4864">
        <f>SUM(G28:G51)</f>
        <v>0</v>
      </c>
      <c r="H52" s="4864">
        <f>SUM(H28:H51)</f>
        <v>0</v>
      </c>
      <c r="I52" s="4864">
        <f>SUM(I28:I51)</f>
        <v>0</v>
      </c>
      <c r="J52" s="4854"/>
      <c r="K52" s="4855" t="s">
        <v>1004</v>
      </c>
      <c r="L52" s="4807"/>
      <c r="T52" s="4823"/>
      <c r="U52" s="4824"/>
      <c r="V52" s="4824"/>
      <c r="W52" s="4824"/>
      <c r="X52" s="4824"/>
      <c r="Y52" s="4824"/>
      <c r="Z52" s="4824"/>
      <c r="AA52" s="4824"/>
      <c r="AB52" s="4824"/>
      <c r="AC52" s="4824"/>
      <c r="AD52" s="4824"/>
      <c r="AE52" s="4824"/>
      <c r="AF52" s="4824"/>
      <c r="AG52" s="4824"/>
      <c r="AH52" s="4824"/>
      <c r="AI52" s="4824"/>
      <c r="AO52" s="4823"/>
      <c r="AP52" s="4824"/>
      <c r="AQ52" s="4824"/>
      <c r="AR52" s="4824"/>
      <c r="AS52" s="4824"/>
      <c r="AT52" s="4824"/>
      <c r="AU52" s="4824"/>
      <c r="AV52" s="4824"/>
      <c r="AW52" s="4856"/>
      <c r="AX52" s="4824"/>
      <c r="AY52" s="4856"/>
      <c r="AZ52" s="4824"/>
      <c r="BA52" s="4856"/>
      <c r="BB52" s="4824"/>
      <c r="BC52" s="4856"/>
      <c r="BD52" s="4824"/>
    </row>
    <row r="53" spans="1:56" ht="11.25" customHeight="1">
      <c r="A53" s="4865"/>
      <c r="B53" s="4866" t="s">
        <v>3322</v>
      </c>
      <c r="C53" s="4867"/>
      <c r="D53" s="4868"/>
      <c r="E53" s="4868"/>
      <c r="F53" s="4868"/>
      <c r="G53" s="4868"/>
      <c r="H53" s="4868"/>
      <c r="I53" s="4868"/>
      <c r="J53" s="4868"/>
      <c r="K53" s="4869"/>
      <c r="L53" s="4807"/>
      <c r="T53" s="4823"/>
      <c r="U53" s="4824"/>
      <c r="V53" s="4824"/>
      <c r="W53" s="4824"/>
      <c r="X53" s="4824"/>
      <c r="Y53" s="4824"/>
      <c r="Z53" s="4824"/>
      <c r="AA53" s="4824"/>
      <c r="AB53" s="4824"/>
      <c r="AC53" s="4824"/>
      <c r="AD53" s="4824"/>
      <c r="AE53" s="4824"/>
      <c r="AF53" s="4824"/>
      <c r="AG53" s="4824"/>
      <c r="AH53" s="4824"/>
      <c r="AI53" s="4824"/>
      <c r="AO53" s="4823"/>
      <c r="AP53" s="4824"/>
      <c r="AQ53" s="4824"/>
      <c r="AR53" s="4824"/>
      <c r="AS53" s="4824"/>
      <c r="AT53" s="4824"/>
      <c r="AU53" s="4824"/>
      <c r="AV53" s="4824"/>
      <c r="AW53" s="4824"/>
      <c r="AX53" s="4824"/>
      <c r="AY53" s="4824"/>
      <c r="AZ53" s="4824"/>
      <c r="BA53" s="4824"/>
      <c r="BB53" s="4824"/>
      <c r="BC53" s="4824"/>
      <c r="BD53" s="4824"/>
    </row>
    <row r="54" spans="1:56" ht="11.25" customHeight="1">
      <c r="A54" s="4847" t="s">
        <v>1005</v>
      </c>
      <c r="B54" s="4857"/>
      <c r="C54" s="4858" t="s">
        <v>3323</v>
      </c>
      <c r="D54" s="4860"/>
      <c r="E54" s="4860"/>
      <c r="F54" s="4860"/>
      <c r="G54" s="4861"/>
      <c r="H54" s="4860"/>
      <c r="I54" s="4861"/>
      <c r="J54" s="4854"/>
      <c r="K54" s="4855" t="s">
        <v>1005</v>
      </c>
      <c r="L54" s="4807"/>
      <c r="T54" s="4823"/>
      <c r="U54" s="4824"/>
      <c r="V54" s="4824"/>
      <c r="W54" s="4824"/>
      <c r="X54" s="4824"/>
      <c r="Y54" s="4824"/>
      <c r="Z54" s="4824"/>
      <c r="AA54" s="4824"/>
      <c r="AB54" s="4824"/>
      <c r="AC54" s="4824"/>
      <c r="AD54" s="4824"/>
      <c r="AE54" s="4824"/>
      <c r="AF54" s="4824"/>
      <c r="AG54" s="4824"/>
      <c r="AH54" s="4824"/>
      <c r="AI54" s="4824"/>
      <c r="AO54" s="4823"/>
      <c r="AP54" s="4824"/>
      <c r="AQ54" s="4824"/>
      <c r="AR54" s="4824"/>
      <c r="AS54" s="4824"/>
      <c r="AT54" s="4824"/>
      <c r="AU54" s="4824"/>
      <c r="AV54" s="4824"/>
      <c r="AW54" s="4856"/>
      <c r="AX54" s="4824"/>
      <c r="AY54" s="4856"/>
      <c r="AZ54" s="4824"/>
      <c r="BA54" s="4856"/>
      <c r="BB54" s="4824"/>
      <c r="BC54" s="4856"/>
      <c r="BD54" s="4824"/>
    </row>
    <row r="55" spans="1:56" ht="11.25" customHeight="1">
      <c r="A55" s="4847" t="s">
        <v>1006</v>
      </c>
      <c r="B55" s="4857"/>
      <c r="C55" s="4858"/>
      <c r="D55" s="4860"/>
      <c r="E55" s="4860"/>
      <c r="F55" s="4860"/>
      <c r="G55" s="4861"/>
      <c r="H55" s="4860"/>
      <c r="I55" s="4861"/>
      <c r="J55" s="4854"/>
      <c r="K55" s="4855" t="s">
        <v>1006</v>
      </c>
      <c r="L55" s="4807"/>
      <c r="T55" s="4823"/>
      <c r="U55" s="4824"/>
      <c r="V55" s="4824"/>
      <c r="W55" s="4824"/>
      <c r="X55" s="4824"/>
      <c r="Y55" s="4824"/>
      <c r="Z55" s="4824"/>
      <c r="AA55" s="4824"/>
      <c r="AB55" s="4824"/>
      <c r="AC55" s="4824"/>
      <c r="AD55" s="4824"/>
      <c r="AE55" s="4824"/>
      <c r="AF55" s="4824"/>
      <c r="AG55" s="4824"/>
      <c r="AH55" s="4824"/>
      <c r="AI55" s="4824"/>
      <c r="AO55" s="4823"/>
      <c r="AP55" s="4824"/>
      <c r="AQ55" s="4824"/>
      <c r="AR55" s="4824"/>
      <c r="AS55" s="4824"/>
      <c r="AT55" s="4824"/>
      <c r="AU55" s="4824"/>
      <c r="AV55" s="4824"/>
      <c r="AW55" s="4856"/>
      <c r="AX55" s="4824"/>
      <c r="AY55" s="4856"/>
      <c r="AZ55" s="4824"/>
      <c r="BA55" s="4856"/>
      <c r="BB55" s="4824"/>
      <c r="BC55" s="4856"/>
      <c r="BD55" s="4824"/>
    </row>
    <row r="56" spans="1:56" ht="11.25" customHeight="1">
      <c r="A56" s="4847" t="s">
        <v>1007</v>
      </c>
      <c r="B56" s="4857"/>
      <c r="C56" s="4858"/>
      <c r="D56" s="4860"/>
      <c r="E56" s="4860"/>
      <c r="F56" s="4860"/>
      <c r="G56" s="4861"/>
      <c r="H56" s="4860"/>
      <c r="I56" s="4861"/>
      <c r="J56" s="4854"/>
      <c r="K56" s="4855" t="s">
        <v>1007</v>
      </c>
      <c r="L56" s="4807"/>
      <c r="T56" s="4823"/>
      <c r="U56" s="4824"/>
      <c r="V56" s="4824"/>
      <c r="W56" s="4824"/>
      <c r="X56" s="4824"/>
      <c r="Y56" s="4824"/>
      <c r="Z56" s="4824"/>
      <c r="AA56" s="4824"/>
      <c r="AB56" s="4824"/>
      <c r="AC56" s="4824"/>
      <c r="AD56" s="4824"/>
      <c r="AE56" s="4824"/>
      <c r="AF56" s="4824"/>
      <c r="AG56" s="4824"/>
      <c r="AH56" s="4824"/>
      <c r="AI56" s="4824"/>
      <c r="AO56" s="4823"/>
      <c r="AP56" s="4824"/>
      <c r="AQ56" s="4824"/>
      <c r="AR56" s="4824"/>
      <c r="AS56" s="4824"/>
      <c r="AT56" s="4824"/>
      <c r="AU56" s="4824"/>
      <c r="AV56" s="4824"/>
      <c r="AW56" s="4856"/>
      <c r="AX56" s="4824"/>
      <c r="AY56" s="4856"/>
      <c r="AZ56" s="4824"/>
      <c r="BA56" s="4856"/>
      <c r="BB56" s="4824"/>
      <c r="BC56" s="4856"/>
      <c r="BD56" s="4824"/>
    </row>
    <row r="57" spans="1:56" ht="11.25" customHeight="1">
      <c r="A57" s="4847" t="s">
        <v>1008</v>
      </c>
      <c r="B57" s="4857"/>
      <c r="C57" s="4858"/>
      <c r="D57" s="4860"/>
      <c r="E57" s="4860"/>
      <c r="F57" s="4860"/>
      <c r="G57" s="4861"/>
      <c r="H57" s="4860"/>
      <c r="I57" s="4861"/>
      <c r="J57" s="4854"/>
      <c r="K57" s="4855" t="s">
        <v>1008</v>
      </c>
      <c r="L57" s="4807"/>
      <c r="T57" s="4823"/>
      <c r="U57" s="4824"/>
      <c r="V57" s="4824"/>
      <c r="W57" s="4824"/>
      <c r="X57" s="4824"/>
      <c r="Y57" s="4824"/>
      <c r="Z57" s="4824"/>
      <c r="AA57" s="4824"/>
      <c r="AB57" s="4824"/>
      <c r="AC57" s="4824"/>
      <c r="AD57" s="4824"/>
      <c r="AE57" s="4824"/>
      <c r="AF57" s="4824"/>
      <c r="AG57" s="4824"/>
      <c r="AH57" s="4824"/>
      <c r="AI57" s="4824"/>
      <c r="AO57" s="4823"/>
      <c r="AP57" s="4824"/>
      <c r="AQ57" s="4824"/>
      <c r="AR57" s="4824"/>
      <c r="AS57" s="4824"/>
      <c r="AT57" s="4824"/>
      <c r="AU57" s="4824"/>
      <c r="AV57" s="4824"/>
      <c r="AW57" s="4856"/>
      <c r="AX57" s="4824"/>
      <c r="AY57" s="4856"/>
      <c r="AZ57" s="4824"/>
      <c r="BA57" s="4856"/>
      <c r="BB57" s="4824"/>
      <c r="BC57" s="4856"/>
      <c r="BD57" s="4824"/>
    </row>
    <row r="58" spans="1:56" ht="11.25" customHeight="1">
      <c r="A58" s="4847" t="s">
        <v>1009</v>
      </c>
      <c r="B58" s="4857"/>
      <c r="C58" s="4858"/>
      <c r="D58" s="4860"/>
      <c r="E58" s="4860"/>
      <c r="F58" s="4860"/>
      <c r="G58" s="4861"/>
      <c r="H58" s="4860"/>
      <c r="I58" s="4861"/>
      <c r="J58" s="4854"/>
      <c r="K58" s="4855" t="s">
        <v>1009</v>
      </c>
      <c r="L58" s="4807"/>
      <c r="T58" s="4823"/>
      <c r="U58" s="4824"/>
      <c r="V58" s="4824"/>
      <c r="W58" s="4824"/>
      <c r="X58" s="4824"/>
      <c r="Y58" s="4824"/>
      <c r="Z58" s="4824"/>
      <c r="AA58" s="4824"/>
      <c r="AB58" s="4824"/>
      <c r="AC58" s="4824"/>
      <c r="AD58" s="4824"/>
      <c r="AE58" s="4824"/>
      <c r="AF58" s="4824"/>
      <c r="AG58" s="4824"/>
      <c r="AH58" s="4824"/>
      <c r="AI58" s="4824"/>
      <c r="AP58" s="4824"/>
      <c r="AQ58" s="4824"/>
      <c r="AR58" s="4824"/>
      <c r="AS58" s="4824"/>
      <c r="AT58" s="4824"/>
      <c r="AU58" s="4824"/>
      <c r="AV58" s="4824"/>
      <c r="AW58" s="4856"/>
      <c r="AX58" s="4824"/>
      <c r="AY58" s="4856"/>
      <c r="AZ58" s="4824"/>
      <c r="BA58" s="4856"/>
      <c r="BB58" s="4824"/>
      <c r="BC58" s="4856"/>
      <c r="BD58" s="4824"/>
    </row>
    <row r="59" spans="1:56" ht="11.25" customHeight="1">
      <c r="A59" s="4847" t="s">
        <v>1010</v>
      </c>
      <c r="B59" s="4857"/>
      <c r="C59" s="4858"/>
      <c r="D59" s="4860"/>
      <c r="E59" s="4860"/>
      <c r="F59" s="4860"/>
      <c r="G59" s="4861"/>
      <c r="H59" s="4860"/>
      <c r="I59" s="4861"/>
      <c r="J59" s="4854"/>
      <c r="K59" s="4855" t="s">
        <v>1010</v>
      </c>
      <c r="L59" s="4807"/>
      <c r="T59" s="4823"/>
      <c r="U59" s="4824"/>
      <c r="V59" s="4824"/>
      <c r="W59" s="4824"/>
      <c r="X59" s="4824"/>
      <c r="Y59" s="4824"/>
      <c r="Z59" s="4824"/>
      <c r="AA59" s="4824"/>
      <c r="AB59" s="4824"/>
      <c r="AC59" s="4824"/>
      <c r="AD59" s="4824"/>
      <c r="AE59" s="4824"/>
      <c r="AF59" s="4824"/>
      <c r="AG59" s="4824"/>
      <c r="AH59" s="4824"/>
      <c r="AI59" s="4824"/>
      <c r="AP59" s="4824"/>
      <c r="AQ59" s="4824"/>
      <c r="AR59" s="4824"/>
      <c r="AS59" s="4824"/>
      <c r="AT59" s="4824"/>
      <c r="AU59" s="4824"/>
      <c r="AV59" s="4824"/>
      <c r="AW59" s="4856"/>
      <c r="AX59" s="4824"/>
      <c r="AY59" s="4856"/>
      <c r="AZ59" s="4824"/>
      <c r="BA59" s="4856"/>
      <c r="BB59" s="4824"/>
      <c r="BC59" s="4856"/>
      <c r="BD59" s="4824"/>
    </row>
    <row r="60" spans="1:56" ht="11.25" customHeight="1">
      <c r="A60" s="4847" t="s">
        <v>1011</v>
      </c>
      <c r="B60" s="4857"/>
      <c r="C60" s="4858"/>
      <c r="D60" s="4860"/>
      <c r="E60" s="4860"/>
      <c r="F60" s="4860"/>
      <c r="G60" s="4861"/>
      <c r="H60" s="4860"/>
      <c r="I60" s="4861"/>
      <c r="J60" s="4854"/>
      <c r="K60" s="4855" t="s">
        <v>1011</v>
      </c>
      <c r="L60" s="4807"/>
      <c r="T60" s="4823"/>
      <c r="U60" s="4824"/>
      <c r="V60" s="4824"/>
      <c r="W60" s="4824"/>
      <c r="X60" s="4824"/>
      <c r="Y60" s="4824"/>
      <c r="Z60" s="4824"/>
      <c r="AA60" s="4824"/>
      <c r="AB60" s="4824"/>
      <c r="AC60" s="4824"/>
      <c r="AD60" s="4824"/>
      <c r="AE60" s="4824"/>
      <c r="AF60" s="4824"/>
      <c r="AG60" s="4824"/>
      <c r="AH60" s="4824"/>
      <c r="AI60" s="4824"/>
      <c r="AP60" s="4824"/>
      <c r="AQ60" s="4824"/>
      <c r="AR60" s="4824"/>
      <c r="AS60" s="4824"/>
      <c r="AT60" s="4824"/>
      <c r="AU60" s="4824"/>
      <c r="AV60" s="4824"/>
      <c r="AW60" s="4856"/>
      <c r="AX60" s="4824"/>
      <c r="AY60" s="4856"/>
      <c r="AZ60" s="4824"/>
      <c r="BA60" s="4856"/>
      <c r="BB60" s="4824"/>
      <c r="BC60" s="4856"/>
      <c r="BD60" s="4824"/>
    </row>
    <row r="61" spans="1:56" ht="11.25" customHeight="1">
      <c r="A61" s="4847" t="s">
        <v>1012</v>
      </c>
      <c r="B61" s="4857"/>
      <c r="C61" s="4858"/>
      <c r="D61" s="4860"/>
      <c r="E61" s="4860"/>
      <c r="F61" s="4860"/>
      <c r="G61" s="4861"/>
      <c r="H61" s="4860"/>
      <c r="I61" s="4861"/>
      <c r="J61" s="4854"/>
      <c r="K61" s="4855" t="s">
        <v>1012</v>
      </c>
      <c r="L61" s="4807"/>
      <c r="T61" s="4823"/>
      <c r="U61" s="4824"/>
      <c r="V61" s="4824"/>
      <c r="W61" s="4824"/>
      <c r="X61" s="4824"/>
      <c r="Y61" s="4824"/>
      <c r="Z61" s="4824"/>
      <c r="AA61" s="4824"/>
      <c r="AB61" s="4824"/>
      <c r="AC61" s="4824"/>
      <c r="AD61" s="4824"/>
      <c r="AE61" s="4824"/>
      <c r="AF61" s="4824"/>
      <c r="AG61" s="4824"/>
      <c r="AH61" s="4824"/>
      <c r="AI61" s="4824"/>
      <c r="AP61" s="4824"/>
      <c r="AQ61" s="4824"/>
      <c r="AR61" s="4824"/>
      <c r="AS61" s="4824"/>
      <c r="AT61" s="4824"/>
      <c r="AU61" s="4824"/>
      <c r="AV61" s="4824"/>
      <c r="AW61" s="4856"/>
      <c r="AX61" s="4824"/>
      <c r="AY61" s="4856"/>
      <c r="AZ61" s="4824"/>
      <c r="BA61" s="4856"/>
      <c r="BB61" s="4824"/>
      <c r="BC61" s="4856"/>
      <c r="BD61" s="4824"/>
    </row>
    <row r="62" spans="1:56" ht="11.25" customHeight="1">
      <c r="A62" s="4847" t="s">
        <v>1013</v>
      </c>
      <c r="B62" s="4857"/>
      <c r="C62" s="4858"/>
      <c r="D62" s="4860"/>
      <c r="E62" s="4860"/>
      <c r="F62" s="4860"/>
      <c r="G62" s="4861"/>
      <c r="H62" s="4860"/>
      <c r="I62" s="4861"/>
      <c r="J62" s="4854"/>
      <c r="K62" s="4855" t="s">
        <v>1013</v>
      </c>
      <c r="L62" s="4807"/>
      <c r="T62" s="4823"/>
      <c r="U62" s="4824"/>
      <c r="V62" s="4824"/>
      <c r="W62" s="4824"/>
      <c r="X62" s="4824"/>
      <c r="Y62" s="4824"/>
      <c r="Z62" s="4824"/>
      <c r="AA62" s="4824"/>
      <c r="AB62" s="4824"/>
      <c r="AC62" s="4824"/>
      <c r="AD62" s="4824"/>
      <c r="AE62" s="4824"/>
      <c r="AF62" s="4824"/>
      <c r="AG62" s="4824"/>
      <c r="AH62" s="4824"/>
      <c r="AI62" s="4824"/>
      <c r="AP62" s="4824"/>
      <c r="AQ62" s="4824"/>
      <c r="AR62" s="4824"/>
      <c r="AS62" s="4824"/>
      <c r="AT62" s="4824"/>
      <c r="AU62" s="4824"/>
      <c r="AV62" s="4824"/>
      <c r="AW62" s="4856"/>
      <c r="AX62" s="4824"/>
      <c r="AY62" s="4856"/>
      <c r="AZ62" s="4824"/>
      <c r="BA62" s="4856"/>
      <c r="BB62" s="4824"/>
      <c r="BC62" s="4856"/>
      <c r="BD62" s="4824"/>
    </row>
    <row r="63" spans="1:56" ht="11.25" customHeight="1">
      <c r="A63" s="4847" t="s">
        <v>1014</v>
      </c>
      <c r="B63" s="4857"/>
      <c r="C63" s="4858"/>
      <c r="D63" s="4860"/>
      <c r="E63" s="4860"/>
      <c r="F63" s="4860"/>
      <c r="G63" s="4861"/>
      <c r="H63" s="4860"/>
      <c r="I63" s="4861"/>
      <c r="J63" s="4854"/>
      <c r="K63" s="4855" t="s">
        <v>1014</v>
      </c>
      <c r="L63" s="4807"/>
      <c r="T63" s="4823"/>
      <c r="U63" s="4824"/>
      <c r="V63" s="4824"/>
      <c r="W63" s="4824"/>
      <c r="X63" s="4824"/>
      <c r="Y63" s="4824"/>
      <c r="Z63" s="4824"/>
      <c r="AA63" s="4824"/>
      <c r="AB63" s="4824"/>
      <c r="AC63" s="4824"/>
      <c r="AD63" s="4824"/>
      <c r="AE63" s="4824"/>
      <c r="AF63" s="4824"/>
      <c r="AG63" s="4824"/>
      <c r="AH63" s="4824"/>
      <c r="AI63" s="4824"/>
      <c r="AS63" s="4824"/>
      <c r="AT63" s="4824"/>
      <c r="AU63" s="4824"/>
      <c r="AV63" s="4824"/>
      <c r="AW63" s="4856"/>
      <c r="AX63" s="4824"/>
      <c r="AY63" s="4856"/>
      <c r="AZ63" s="4824"/>
      <c r="BA63" s="4856"/>
      <c r="BB63" s="4824"/>
      <c r="BC63" s="4856"/>
      <c r="BD63" s="4824"/>
    </row>
    <row r="64" spans="1:56" ht="11.25" customHeight="1">
      <c r="A64" s="4847" t="s">
        <v>1015</v>
      </c>
      <c r="B64" s="4857"/>
      <c r="C64" s="4858"/>
      <c r="D64" s="4860"/>
      <c r="E64" s="4860"/>
      <c r="F64" s="4860"/>
      <c r="G64" s="4861"/>
      <c r="H64" s="4860"/>
      <c r="I64" s="4861"/>
      <c r="J64" s="4854"/>
      <c r="K64" s="4855" t="s">
        <v>1015</v>
      </c>
      <c r="L64" s="4807"/>
      <c r="T64" s="4823"/>
      <c r="U64" s="4824"/>
      <c r="V64" s="4824"/>
      <c r="W64" s="4824"/>
      <c r="X64" s="4824"/>
      <c r="Y64" s="4824"/>
      <c r="Z64" s="4824"/>
      <c r="AA64" s="4824"/>
      <c r="AB64" s="4824"/>
      <c r="AC64" s="4824"/>
      <c r="AD64" s="4824"/>
      <c r="AE64" s="4824"/>
      <c r="AF64" s="4824"/>
      <c r="AG64" s="4824"/>
      <c r="AH64" s="4824"/>
      <c r="AI64" s="4824"/>
      <c r="AS64" s="4824"/>
      <c r="AT64" s="4824"/>
      <c r="AU64" s="4824"/>
      <c r="AV64" s="4824"/>
      <c r="AW64" s="4856"/>
      <c r="AX64" s="4824"/>
      <c r="AY64" s="4856"/>
      <c r="AZ64" s="4824"/>
      <c r="BA64" s="4856"/>
      <c r="BB64" s="4824"/>
      <c r="BC64" s="4856"/>
      <c r="BD64" s="4824"/>
    </row>
    <row r="65" spans="1:56" ht="11.25" customHeight="1">
      <c r="A65" s="4847" t="s">
        <v>1016</v>
      </c>
      <c r="B65" s="4857"/>
      <c r="C65" s="4858"/>
      <c r="D65" s="4860"/>
      <c r="E65" s="4860"/>
      <c r="F65" s="4860"/>
      <c r="G65" s="4861"/>
      <c r="H65" s="4860"/>
      <c r="I65" s="4861"/>
      <c r="J65" s="4854"/>
      <c r="K65" s="4855" t="s">
        <v>1016</v>
      </c>
      <c r="L65" s="4807"/>
      <c r="T65" s="4823"/>
      <c r="U65" s="4824"/>
      <c r="V65" s="4824"/>
      <c r="W65" s="4824"/>
      <c r="X65" s="4824"/>
      <c r="Y65" s="4824"/>
      <c r="Z65" s="4824"/>
      <c r="AA65" s="4824"/>
      <c r="AB65" s="4824"/>
      <c r="AC65" s="4824"/>
      <c r="AD65" s="4824"/>
      <c r="AE65" s="4824"/>
      <c r="AF65" s="4824"/>
      <c r="AG65" s="4824"/>
      <c r="AH65" s="4824"/>
      <c r="AI65" s="4824"/>
      <c r="AW65" s="4856"/>
      <c r="AX65" s="4824"/>
      <c r="AY65" s="4856"/>
      <c r="AZ65" s="4824"/>
      <c r="BA65" s="4856"/>
      <c r="BB65" s="4824"/>
      <c r="BC65" s="4856"/>
      <c r="BD65" s="4824"/>
    </row>
    <row r="66" spans="1:56" ht="11.25" customHeight="1">
      <c r="A66" s="4847" t="s">
        <v>1017</v>
      </c>
      <c r="B66" s="4857"/>
      <c r="C66" s="4870"/>
      <c r="D66" s="4860"/>
      <c r="E66" s="4870"/>
      <c r="F66" s="4863"/>
      <c r="G66" s="4861"/>
      <c r="H66" s="4851"/>
      <c r="I66" s="4861"/>
      <c r="J66" s="4854"/>
      <c r="K66" s="4855" t="s">
        <v>1017</v>
      </c>
      <c r="L66" s="4807"/>
      <c r="U66" s="4824"/>
      <c r="AB66" s="4824"/>
      <c r="AC66" s="4824"/>
      <c r="AD66" s="4824"/>
      <c r="AE66" s="4824"/>
      <c r="AF66" s="4824"/>
      <c r="AG66" s="4824"/>
      <c r="AH66" s="4824"/>
      <c r="AI66" s="4824"/>
      <c r="AP66" s="4824"/>
      <c r="AW66" s="4856"/>
      <c r="AX66" s="4824"/>
      <c r="AY66" s="4856"/>
      <c r="AZ66" s="4824"/>
      <c r="BA66" s="4856"/>
      <c r="BB66" s="4824"/>
      <c r="BC66" s="4856"/>
      <c r="BD66" s="4824"/>
    </row>
    <row r="67" spans="1:56" ht="11.25" customHeight="1" thickBot="1">
      <c r="A67" s="4871" t="s">
        <v>1018</v>
      </c>
      <c r="B67" s="4872"/>
      <c r="C67" s="4873"/>
      <c r="D67" s="4874"/>
      <c r="E67" s="4873"/>
      <c r="F67" s="4875"/>
      <c r="G67" s="4876">
        <f>SUM(G66+G52)</f>
        <v>0</v>
      </c>
      <c r="H67" s="4876">
        <f>SUM(H66+H52)</f>
        <v>0</v>
      </c>
      <c r="I67" s="4876">
        <f>SUM(I66+I52)</f>
        <v>0</v>
      </c>
      <c r="J67" s="4877"/>
      <c r="K67" s="4878" t="s">
        <v>1018</v>
      </c>
      <c r="L67" s="4807"/>
      <c r="U67" s="4824"/>
      <c r="AB67" s="4824"/>
      <c r="AC67" s="4824"/>
      <c r="AD67" s="4824"/>
      <c r="AE67" s="4824"/>
      <c r="AF67" s="4824"/>
      <c r="AG67" s="4824"/>
      <c r="AH67" s="4824"/>
      <c r="AI67" s="4824"/>
      <c r="AP67" s="4824"/>
      <c r="AW67" s="4856"/>
      <c r="AX67" s="4824"/>
      <c r="AY67" s="4856"/>
      <c r="AZ67" s="4824"/>
      <c r="BA67" s="4856"/>
      <c r="BB67" s="4824"/>
      <c r="BC67" s="4856"/>
      <c r="BD67" s="4824"/>
    </row>
    <row r="68" spans="1:56" ht="11.25" customHeight="1">
      <c r="A68" s="4806"/>
      <c r="B68" s="4807"/>
      <c r="C68" s="4807"/>
      <c r="D68" s="4807"/>
      <c r="E68" s="4807"/>
      <c r="F68" s="4807"/>
      <c r="G68" s="4807"/>
      <c r="H68" s="4807"/>
      <c r="I68" s="4807"/>
      <c r="J68" s="4807"/>
      <c r="K68" s="4808" t="s">
        <v>3795</v>
      </c>
      <c r="L68" s="4807"/>
    </row>
    <row r="69" spans="1:56" ht="11.25" customHeight="1"/>
    <row r="70" spans="1:56" ht="9" customHeight="1"/>
    <row r="71" spans="1:56" ht="9" customHeight="1"/>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4880"/>
    </row>
    <row r="84" spans="11:14" ht="9" customHeight="1">
      <c r="K84" s="4880"/>
    </row>
    <row r="85" spans="11:14" ht="9" customHeight="1">
      <c r="K85" s="4880"/>
    </row>
    <row r="86" spans="11:14" ht="9" customHeight="1">
      <c r="K86" s="4880"/>
    </row>
    <row r="87" spans="11:14" ht="9" customHeight="1">
      <c r="K87" s="4880"/>
    </row>
    <row r="88" spans="11:14">
      <c r="K88" s="4880"/>
    </row>
    <row r="89" spans="11:14">
      <c r="K89" s="4880"/>
    </row>
    <row r="90" spans="11:14">
      <c r="M90" s="4881"/>
      <c r="N90" s="4881"/>
    </row>
    <row r="91" spans="11:14">
      <c r="N91" s="4881"/>
    </row>
    <row r="92" spans="11:14">
      <c r="N92" s="4881"/>
    </row>
    <row r="93" spans="11:14">
      <c r="N93" s="4881"/>
    </row>
    <row r="94" spans="11:14">
      <c r="M94" s="4881"/>
      <c r="N94" s="4881"/>
    </row>
    <row r="95" spans="11:14">
      <c r="N95" s="4881"/>
    </row>
    <row r="96" spans="11:14">
      <c r="N96" s="4881"/>
    </row>
    <row r="97" spans="13:14">
      <c r="M97" s="4881"/>
      <c r="N97" s="4881"/>
    </row>
    <row r="98" spans="13:14">
      <c r="N98" s="4881"/>
    </row>
    <row r="99" spans="13:14">
      <c r="M99" s="4881"/>
      <c r="N99" s="4881"/>
    </row>
    <row r="100" spans="13:14">
      <c r="N100" s="4881"/>
    </row>
    <row r="142" spans="68:68">
      <c r="BP142" s="4882"/>
    </row>
    <row r="170" spans="61:66">
      <c r="BI170" s="4882"/>
      <c r="BN170" s="4882"/>
    </row>
    <row r="171" spans="61:66">
      <c r="BN171" s="4882"/>
    </row>
    <row r="174" spans="61:66">
      <c r="BI174" s="4882"/>
    </row>
  </sheetData>
  <printOptions horizontalCentered="1" gridLinesSet="0"/>
  <pageMargins left="0.25" right="0.25" top="0.45" bottom="0.3" header="0" footer="0"/>
  <pageSetup scale="93" orientation="portrait" horizontalDpi="4294967292" verticalDpi="4294967292" r:id="rId1"/>
  <headerFooter alignWithMargins="0"/>
</worksheet>
</file>

<file path=xl/worksheets/sheet127.xml><?xml version="1.0" encoding="utf-8"?>
<worksheet xmlns="http://schemas.openxmlformats.org/spreadsheetml/2006/main" xmlns:r="http://schemas.openxmlformats.org/officeDocument/2006/relationships">
  <sheetPr>
    <tabColor rgb="FF92D050"/>
    <pageSetUpPr fitToPage="1"/>
  </sheetPr>
  <dimension ref="A2:I47"/>
  <sheetViews>
    <sheetView showGridLines="0" zoomScale="110" zoomScaleNormal="110" workbookViewId="0">
      <selection activeCell="E13" sqref="E13"/>
    </sheetView>
  </sheetViews>
  <sheetFormatPr defaultColWidth="10.7265625" defaultRowHeight="13"/>
  <cols>
    <col min="1" max="1" width="4.1796875" style="4243" customWidth="1"/>
    <col min="2" max="2" width="5.453125" style="4243" customWidth="1"/>
    <col min="3" max="3" width="21.6328125" style="4243" customWidth="1"/>
    <col min="4" max="4" width="22.1796875" style="4243" customWidth="1"/>
    <col min="5" max="5" width="26" style="4243" customWidth="1"/>
    <col min="6" max="6" width="22.1796875" style="4243" customWidth="1"/>
    <col min="7" max="7" width="26.7265625" style="4243" customWidth="1"/>
    <col min="8" max="8" width="4.7265625" style="4243" customWidth="1"/>
    <col min="9" max="9" width="3.90625" style="4243" customWidth="1"/>
    <col min="10" max="16384" width="10.7265625" style="4243"/>
  </cols>
  <sheetData>
    <row r="2" spans="1:9" ht="13" customHeight="1">
      <c r="A2" s="5525" t="s">
        <v>3795</v>
      </c>
      <c r="B2" s="5526"/>
      <c r="C2" s="5527"/>
      <c r="D2" s="5527"/>
      <c r="E2" s="5527"/>
      <c r="F2" s="5527"/>
      <c r="G2" s="5527"/>
      <c r="H2" s="5528"/>
      <c r="I2" s="5529" t="s">
        <v>3790</v>
      </c>
    </row>
    <row r="3" spans="1:9">
      <c r="A3" s="5525"/>
      <c r="B3" s="4887" t="s">
        <v>3324</v>
      </c>
      <c r="C3" s="4888"/>
      <c r="D3" s="4888"/>
      <c r="E3" s="4888"/>
      <c r="F3" s="4888"/>
      <c r="G3" s="4888"/>
      <c r="H3" s="4889"/>
      <c r="I3" s="5529"/>
    </row>
    <row r="4" spans="1:9" ht="11.15" customHeight="1">
      <c r="A4" s="5525"/>
      <c r="B4" s="4890"/>
      <c r="C4" s="4227"/>
      <c r="D4" s="4227"/>
      <c r="E4" s="4227"/>
      <c r="F4" s="4227"/>
      <c r="G4" s="4227"/>
      <c r="H4" s="4891"/>
      <c r="I4" s="5529"/>
    </row>
    <row r="5" spans="1:9" ht="11.15" customHeight="1">
      <c r="A5" s="5525"/>
      <c r="B5" s="4892" t="s">
        <v>3325</v>
      </c>
      <c r="C5" s="4893"/>
      <c r="D5" s="4227"/>
      <c r="E5" s="4227"/>
      <c r="F5" s="4227"/>
      <c r="G5" s="4227"/>
      <c r="H5" s="4891"/>
      <c r="I5" s="5529"/>
    </row>
    <row r="6" spans="1:9" ht="11.15" customHeight="1">
      <c r="A6" s="5525"/>
      <c r="B6" s="4892" t="s">
        <v>3326</v>
      </c>
      <c r="C6" s="4893"/>
      <c r="D6" s="4227"/>
      <c r="E6" s="4227"/>
      <c r="F6" s="4227"/>
      <c r="G6" s="4227"/>
      <c r="H6" s="4891"/>
      <c r="I6" s="5529"/>
    </row>
    <row r="7" spans="1:9" ht="11.15" customHeight="1">
      <c r="A7" s="5525"/>
      <c r="B7" s="4892" t="s">
        <v>3327</v>
      </c>
      <c r="C7" s="4893"/>
      <c r="D7" s="4227"/>
      <c r="E7" s="4227"/>
      <c r="F7" s="4227"/>
      <c r="G7" s="4227"/>
      <c r="H7" s="4891"/>
      <c r="I7" s="5529"/>
    </row>
    <row r="8" spans="1:9" ht="11.15" customHeight="1">
      <c r="A8" s="5525"/>
      <c r="B8" s="4892" t="s">
        <v>3328</v>
      </c>
      <c r="C8" s="4893"/>
      <c r="D8" s="4227"/>
      <c r="E8" s="4227"/>
      <c r="F8" s="4227"/>
      <c r="G8" s="4227"/>
      <c r="H8" s="4891"/>
      <c r="I8" s="5529"/>
    </row>
    <row r="9" spans="1:9" ht="11.15" customHeight="1">
      <c r="A9" s="5525"/>
      <c r="B9" s="4892" t="s">
        <v>3329</v>
      </c>
      <c r="C9" s="4893"/>
      <c r="D9" s="4227"/>
      <c r="E9" s="4227"/>
      <c r="F9" s="4227"/>
      <c r="G9" s="4227"/>
      <c r="H9" s="4891"/>
      <c r="I9" s="5529"/>
    </row>
    <row r="10" spans="1:9" ht="11.15" customHeight="1">
      <c r="A10" s="5525"/>
      <c r="B10" s="4892" t="s">
        <v>3330</v>
      </c>
      <c r="C10" s="4893"/>
      <c r="D10" s="4227"/>
      <c r="E10" s="4227"/>
      <c r="F10" s="4227"/>
      <c r="G10" s="4227"/>
      <c r="H10" s="4891"/>
      <c r="I10" s="5529"/>
    </row>
    <row r="11" spans="1:9" ht="11.15" customHeight="1">
      <c r="A11" s="5525"/>
      <c r="B11" s="4892" t="s">
        <v>3331</v>
      </c>
      <c r="C11" s="4893"/>
      <c r="D11" s="4227"/>
      <c r="E11" s="4227"/>
      <c r="F11" s="4227"/>
      <c r="G11" s="4227"/>
      <c r="H11" s="4891"/>
      <c r="I11" s="5529"/>
    </row>
    <row r="12" spans="1:9" ht="11.15" customHeight="1">
      <c r="A12" s="5525"/>
      <c r="B12" s="4892" t="s">
        <v>3332</v>
      </c>
      <c r="C12" s="4893"/>
      <c r="D12" s="4227"/>
      <c r="E12" s="4227"/>
      <c r="F12" s="4227"/>
      <c r="G12" s="4227"/>
      <c r="H12" s="4891"/>
      <c r="I12" s="5529"/>
    </row>
    <row r="13" spans="1:9" ht="11.15" customHeight="1">
      <c r="A13" s="5525"/>
      <c r="B13" s="4892" t="s">
        <v>3333</v>
      </c>
      <c r="C13" s="4893"/>
      <c r="D13" s="4227"/>
      <c r="E13" s="4227"/>
      <c r="F13" s="4227"/>
      <c r="G13" s="4227"/>
      <c r="H13" s="4891"/>
      <c r="I13" s="5529"/>
    </row>
    <row r="14" spans="1:9" ht="11.15" customHeight="1">
      <c r="A14" s="5525"/>
      <c r="B14" s="4892" t="s">
        <v>3334</v>
      </c>
      <c r="C14" s="4893"/>
      <c r="D14" s="4227"/>
      <c r="E14" s="4227"/>
      <c r="F14" s="4227"/>
      <c r="G14" s="4227"/>
      <c r="H14" s="4891"/>
      <c r="I14" s="5529"/>
    </row>
    <row r="15" spans="1:9" ht="11.15" customHeight="1">
      <c r="A15" s="5525"/>
      <c r="B15" s="4892" t="s">
        <v>3335</v>
      </c>
      <c r="C15" s="4893"/>
      <c r="D15" s="4227"/>
      <c r="E15" s="4227"/>
      <c r="F15" s="4227"/>
      <c r="G15" s="4227"/>
      <c r="H15" s="4891"/>
      <c r="I15" s="5529"/>
    </row>
    <row r="16" spans="1:9" ht="11.15" customHeight="1">
      <c r="A16" s="5525"/>
      <c r="B16" s="4892" t="s">
        <v>3336</v>
      </c>
      <c r="C16" s="4893"/>
      <c r="D16" s="4227"/>
      <c r="E16" s="4227"/>
      <c r="F16" s="4227"/>
      <c r="G16" s="4227"/>
      <c r="H16" s="4891"/>
      <c r="I16" s="5529"/>
    </row>
    <row r="17" spans="1:9" ht="11.15" customHeight="1">
      <c r="A17" s="5525"/>
      <c r="B17" s="4892" t="s">
        <v>3337</v>
      </c>
      <c r="C17" s="4893"/>
      <c r="D17" s="4227"/>
      <c r="E17" s="4227"/>
      <c r="F17" s="4227"/>
      <c r="G17" s="4227"/>
      <c r="H17" s="4891"/>
      <c r="I17" s="5530"/>
    </row>
    <row r="18" spans="1:9" ht="15" customHeight="1">
      <c r="A18" s="5525"/>
      <c r="B18" s="4894"/>
      <c r="C18" s="5531"/>
      <c r="D18" s="5531"/>
      <c r="E18" s="5531"/>
      <c r="F18" s="5531"/>
      <c r="G18" s="5531"/>
      <c r="H18" s="5532"/>
      <c r="I18" s="4958"/>
    </row>
    <row r="19" spans="1:9" ht="11.15" customHeight="1">
      <c r="A19" s="4883"/>
      <c r="B19" s="4890"/>
      <c r="C19" s="4227"/>
      <c r="D19" s="4227"/>
      <c r="E19" s="4227"/>
      <c r="F19" s="4227"/>
      <c r="G19" s="4227"/>
      <c r="H19" s="4891"/>
      <c r="I19" s="5533"/>
    </row>
    <row r="20" spans="1:9" ht="11.15" customHeight="1">
      <c r="A20" s="4883"/>
      <c r="B20" s="4887" t="s">
        <v>3808</v>
      </c>
      <c r="C20" s="4888"/>
      <c r="D20" s="4888"/>
      <c r="E20" s="4888"/>
      <c r="F20" s="4888"/>
      <c r="G20" s="4888"/>
      <c r="H20" s="4889"/>
      <c r="I20" s="5533"/>
    </row>
    <row r="21" spans="1:9" ht="11.15" customHeight="1">
      <c r="A21" s="4883"/>
      <c r="B21" s="4890"/>
      <c r="C21" s="4227"/>
      <c r="D21" s="4227"/>
      <c r="E21" s="4227"/>
      <c r="F21" s="4227"/>
      <c r="G21" s="4227"/>
      <c r="H21" s="4891"/>
      <c r="I21" s="5533"/>
    </row>
    <row r="22" spans="1:9" ht="11.15" customHeight="1">
      <c r="A22" s="4883"/>
      <c r="B22" s="4890" t="s">
        <v>3339</v>
      </c>
      <c r="C22" s="4227"/>
      <c r="D22" s="4227"/>
      <c r="E22" s="4227"/>
      <c r="F22" s="4227"/>
      <c r="G22" s="4227"/>
      <c r="H22" s="4891"/>
      <c r="I22" s="4194"/>
    </row>
    <row r="23" spans="1:9" ht="11.25" customHeight="1" thickBot="1">
      <c r="A23" s="4883"/>
      <c r="B23" s="4896"/>
      <c r="C23" s="4897"/>
      <c r="D23" s="4897"/>
      <c r="E23" s="4897"/>
      <c r="F23" s="4897"/>
      <c r="G23" s="4897"/>
      <c r="H23" s="4898"/>
      <c r="I23" s="4194"/>
    </row>
    <row r="24" spans="1:9" ht="11.25" customHeight="1" thickTop="1">
      <c r="A24" s="4883"/>
      <c r="B24" s="4204" t="s">
        <v>704</v>
      </c>
      <c r="C24" s="4201"/>
      <c r="D24" s="4204" t="s">
        <v>3340</v>
      </c>
      <c r="E24" s="4205" t="s">
        <v>3341</v>
      </c>
      <c r="F24" s="4204" t="s">
        <v>3342</v>
      </c>
      <c r="G24" s="4207" t="s">
        <v>3343</v>
      </c>
      <c r="H24" s="4207" t="s">
        <v>704</v>
      </c>
      <c r="I24" s="4194"/>
    </row>
    <row r="25" spans="1:9" ht="11.15" customHeight="1">
      <c r="A25" s="4883"/>
      <c r="B25" s="4204" t="s">
        <v>750</v>
      </c>
      <c r="C25" s="4899" t="s">
        <v>3344</v>
      </c>
      <c r="D25" s="4204" t="s">
        <v>3345</v>
      </c>
      <c r="E25" s="4205" t="s">
        <v>3346</v>
      </c>
      <c r="F25" s="4204" t="s">
        <v>3347</v>
      </c>
      <c r="G25" s="4207" t="s">
        <v>3348</v>
      </c>
      <c r="H25" s="4207" t="s">
        <v>750</v>
      </c>
      <c r="I25" s="4194"/>
    </row>
    <row r="26" spans="1:9" ht="11.15" customHeight="1">
      <c r="A26" s="4883"/>
      <c r="B26" s="4200"/>
      <c r="C26" s="4201"/>
      <c r="D26" s="4204" t="s">
        <v>3349</v>
      </c>
      <c r="E26" s="4205" t="s">
        <v>3350</v>
      </c>
      <c r="F26" s="4204" t="s">
        <v>3351</v>
      </c>
      <c r="G26" s="4203"/>
      <c r="H26" s="4203"/>
      <c r="I26" s="4194"/>
    </row>
    <row r="27" spans="1:9" ht="11.15" customHeight="1">
      <c r="A27" s="4883"/>
      <c r="B27" s="4200"/>
      <c r="C27" s="4201"/>
      <c r="D27" s="4200"/>
      <c r="E27" s="4205" t="s">
        <v>3351</v>
      </c>
      <c r="F27" s="4200"/>
      <c r="G27" s="4203"/>
      <c r="H27" s="4203"/>
      <c r="I27" s="4194"/>
    </row>
    <row r="28" spans="1:9" ht="11.5" customHeight="1">
      <c r="A28" s="4883"/>
      <c r="B28" s="4209"/>
      <c r="C28" s="5534" t="s">
        <v>756</v>
      </c>
      <c r="D28" s="4223" t="s">
        <v>757</v>
      </c>
      <c r="E28" s="5534" t="s">
        <v>640</v>
      </c>
      <c r="F28" s="4223" t="s">
        <v>641</v>
      </c>
      <c r="G28" s="5535" t="s">
        <v>642</v>
      </c>
      <c r="H28" s="5536"/>
      <c r="I28" s="4194"/>
    </row>
    <row r="29" spans="1:9" ht="11.5" customHeight="1">
      <c r="A29" s="4883"/>
      <c r="B29" s="4210">
        <v>1</v>
      </c>
      <c r="C29" s="5537" t="s">
        <v>3352</v>
      </c>
      <c r="D29" s="5538">
        <v>0</v>
      </c>
      <c r="E29" s="5539">
        <v>0</v>
      </c>
      <c r="F29" s="5539">
        <v>0</v>
      </c>
      <c r="G29" s="5539">
        <v>0</v>
      </c>
      <c r="H29" s="5540">
        <v>1</v>
      </c>
      <c r="I29" s="4194"/>
    </row>
    <row r="30" spans="1:9" ht="11.5" customHeight="1">
      <c r="A30" s="4883"/>
      <c r="B30" s="4210">
        <v>2</v>
      </c>
      <c r="C30" s="5537" t="s">
        <v>3353</v>
      </c>
      <c r="D30" s="5538">
        <v>0</v>
      </c>
      <c r="E30" s="5539">
        <v>0</v>
      </c>
      <c r="F30" s="5539">
        <v>0</v>
      </c>
      <c r="G30" s="5539">
        <v>0</v>
      </c>
      <c r="H30" s="5540">
        <v>2</v>
      </c>
      <c r="I30" s="4194"/>
    </row>
    <row r="31" spans="1:9" ht="11.5" customHeight="1">
      <c r="A31" s="5525"/>
      <c r="B31" s="4210">
        <v>3</v>
      </c>
      <c r="C31" s="5537" t="s">
        <v>3354</v>
      </c>
      <c r="D31" s="5538">
        <v>0</v>
      </c>
      <c r="E31" s="5539">
        <v>0</v>
      </c>
      <c r="F31" s="5539">
        <v>0</v>
      </c>
      <c r="G31" s="5539">
        <v>0</v>
      </c>
      <c r="H31" s="5540">
        <v>3</v>
      </c>
      <c r="I31" s="4194"/>
    </row>
    <row r="32" spans="1:9" ht="11.5" customHeight="1">
      <c r="A32" s="5525"/>
      <c r="B32" s="4210">
        <v>4</v>
      </c>
      <c r="C32" s="5537" t="s">
        <v>3355</v>
      </c>
      <c r="D32" s="5538">
        <v>0</v>
      </c>
      <c r="E32" s="5539">
        <v>0</v>
      </c>
      <c r="F32" s="5539">
        <v>0</v>
      </c>
      <c r="G32" s="5539">
        <v>0</v>
      </c>
      <c r="H32" s="5540">
        <v>4</v>
      </c>
      <c r="I32" s="4194"/>
    </row>
    <row r="33" spans="1:9" ht="11.5" customHeight="1">
      <c r="A33" s="5525"/>
      <c r="B33" s="4210">
        <v>5</v>
      </c>
      <c r="C33" s="5537" t="s">
        <v>3356</v>
      </c>
      <c r="D33" s="5538">
        <v>0</v>
      </c>
      <c r="E33" s="5541" t="s">
        <v>621</v>
      </c>
      <c r="F33" s="5541" t="s">
        <v>621</v>
      </c>
      <c r="G33" s="5541" t="s">
        <v>621</v>
      </c>
      <c r="H33" s="5540">
        <v>5</v>
      </c>
      <c r="I33" s="4958"/>
    </row>
    <row r="34" spans="1:9" ht="11.5" customHeight="1">
      <c r="A34" s="5525"/>
      <c r="B34" s="4210">
        <v>6</v>
      </c>
      <c r="C34" s="5537" t="s">
        <v>2552</v>
      </c>
      <c r="D34" s="5542">
        <f>SUM(D29:D33)</f>
        <v>0</v>
      </c>
      <c r="E34" s="5543">
        <v>0</v>
      </c>
      <c r="F34" s="5543">
        <v>0</v>
      </c>
      <c r="G34" s="5541">
        <v>0</v>
      </c>
      <c r="H34" s="5540">
        <v>6</v>
      </c>
      <c r="I34" s="4958"/>
    </row>
    <row r="35" spans="1:9" ht="11.5" customHeight="1">
      <c r="A35" s="5525"/>
      <c r="B35" s="4210">
        <v>7</v>
      </c>
      <c r="C35" s="5537" t="s">
        <v>3357</v>
      </c>
      <c r="D35" s="4907"/>
      <c r="E35" s="5544"/>
      <c r="F35" s="4909"/>
      <c r="G35" s="5545"/>
      <c r="H35" s="5540">
        <v>7</v>
      </c>
      <c r="I35" s="4958"/>
    </row>
    <row r="36" spans="1:9" ht="11.5" customHeight="1">
      <c r="A36" s="5525"/>
      <c r="B36" s="4210">
        <v>8</v>
      </c>
      <c r="C36" s="5537" t="s">
        <v>3358</v>
      </c>
      <c r="D36" s="4907"/>
      <c r="E36" s="5546"/>
      <c r="F36" s="4912"/>
      <c r="G36" s="5547"/>
      <c r="H36" s="5540">
        <v>8</v>
      </c>
      <c r="I36" s="4958"/>
    </row>
    <row r="37" spans="1:9" ht="11.15" customHeight="1">
      <c r="A37" s="5525"/>
      <c r="B37" s="4890" t="s">
        <v>3359</v>
      </c>
      <c r="C37" s="4227"/>
      <c r="D37" s="4227"/>
      <c r="E37" s="4227"/>
      <c r="F37" s="4227"/>
      <c r="G37" s="4227"/>
      <c r="H37" s="4891"/>
      <c r="I37" s="4958"/>
    </row>
    <row r="38" spans="1:9" ht="11.15" customHeight="1">
      <c r="A38" s="5525"/>
      <c r="B38" s="4914"/>
      <c r="C38" s="4201"/>
      <c r="D38" s="4201"/>
      <c r="E38" s="4201"/>
      <c r="F38" s="4201"/>
      <c r="G38" s="4201"/>
      <c r="H38" s="4203"/>
      <c r="I38" s="4958"/>
    </row>
    <row r="39" spans="1:9" ht="11.15" customHeight="1">
      <c r="A39" s="5525"/>
      <c r="B39" s="4199"/>
      <c r="C39" s="4201"/>
      <c r="D39" s="4201"/>
      <c r="E39" s="4201"/>
      <c r="F39" s="4201"/>
      <c r="G39" s="4201"/>
      <c r="H39" s="4203"/>
      <c r="I39" s="4958"/>
    </row>
    <row r="40" spans="1:9" ht="11.15" customHeight="1">
      <c r="A40" s="5525"/>
      <c r="B40" s="4199"/>
      <c r="C40" s="4201"/>
      <c r="D40" s="4201"/>
      <c r="E40" s="4201"/>
      <c r="F40" s="4201"/>
      <c r="G40" s="4201"/>
      <c r="H40" s="4203"/>
      <c r="I40" s="4958"/>
    </row>
    <row r="41" spans="1:9" ht="11.15" customHeight="1">
      <c r="A41" s="5525"/>
      <c r="B41" s="4199"/>
      <c r="C41" s="4201"/>
      <c r="D41" s="4201"/>
      <c r="E41" s="4201"/>
      <c r="F41" s="4201"/>
      <c r="G41" s="4201"/>
      <c r="H41" s="4203"/>
      <c r="I41" s="4958"/>
    </row>
    <row r="42" spans="1:9" ht="11.15" customHeight="1">
      <c r="A42" s="5525"/>
      <c r="B42" s="4199"/>
      <c r="C42" s="4201"/>
      <c r="D42" s="4201"/>
      <c r="E42" s="4201"/>
      <c r="F42" s="4201"/>
      <c r="G42" s="4201"/>
      <c r="H42" s="4203"/>
      <c r="I42" s="4958"/>
    </row>
    <row r="43" spans="1:9" ht="11.15" customHeight="1">
      <c r="A43" s="5525"/>
      <c r="B43" s="4199"/>
      <c r="C43" s="4201"/>
      <c r="D43" s="4201"/>
      <c r="E43" s="4201"/>
      <c r="F43" s="4201"/>
      <c r="G43" s="4201"/>
      <c r="H43" s="4203"/>
      <c r="I43" s="4958"/>
    </row>
    <row r="44" spans="1:9" ht="11.15" customHeight="1">
      <c r="A44" s="5525"/>
      <c r="B44" s="4199"/>
      <c r="C44" s="4201"/>
      <c r="D44" s="4201"/>
      <c r="E44" s="4201"/>
      <c r="F44" s="4201"/>
      <c r="G44" s="4201"/>
      <c r="H44" s="4203"/>
      <c r="I44" s="4958"/>
    </row>
    <row r="45" spans="1:9" ht="11.15" customHeight="1">
      <c r="A45" s="5525"/>
      <c r="B45" s="4199"/>
      <c r="C45" s="4201"/>
      <c r="D45" s="4201"/>
      <c r="E45" s="4201"/>
      <c r="F45" s="4201"/>
      <c r="G45" s="4201"/>
      <c r="H45" s="4203"/>
      <c r="I45" s="4958"/>
    </row>
    <row r="46" spans="1:9" ht="11.15" customHeight="1">
      <c r="A46" s="5525"/>
      <c r="B46" s="4199"/>
      <c r="C46" s="4201"/>
      <c r="D46" s="4201"/>
      <c r="E46" s="4201"/>
      <c r="F46" s="4201"/>
      <c r="G46" s="4201"/>
      <c r="H46" s="4203"/>
      <c r="I46" s="5529">
        <v>120</v>
      </c>
    </row>
    <row r="47" spans="1:9" ht="11.15" customHeight="1">
      <c r="A47" s="5525"/>
      <c r="B47" s="4208"/>
      <c r="C47" s="5537"/>
      <c r="D47" s="5537"/>
      <c r="E47" s="5537"/>
      <c r="F47" s="5537"/>
      <c r="G47" s="5537"/>
      <c r="H47" s="5536"/>
      <c r="I47" s="5529"/>
    </row>
  </sheetData>
  <mergeCells count="4">
    <mergeCell ref="A2:A18"/>
    <mergeCell ref="I2:I16"/>
    <mergeCell ref="A31:A47"/>
    <mergeCell ref="I46:I47"/>
  </mergeCells>
  <printOptions horizontalCentered="1" verticalCentered="1"/>
  <pageMargins left="0.05" right="0.3" top="0" bottom="0" header="0" footer="0"/>
  <pageSetup orientation="landscape" horizontalDpi="4294967292" verticalDpi="4294967292" r:id="rId1"/>
  <headerFooter alignWithMargins="0"/>
  <legacyDrawing r:id="rId2"/>
</worksheet>
</file>

<file path=xl/worksheets/sheet128.xml><?xml version="1.0" encoding="utf-8"?>
<worksheet xmlns="http://schemas.openxmlformats.org/spreadsheetml/2006/main" xmlns:r="http://schemas.openxmlformats.org/officeDocument/2006/relationships">
  <sheetPr>
    <tabColor rgb="FF92D050"/>
  </sheetPr>
  <dimension ref="A1:G36"/>
  <sheetViews>
    <sheetView showGridLines="0" zoomScale="150" zoomScaleNormal="150" workbookViewId="0"/>
  </sheetViews>
  <sheetFormatPr defaultRowHeight="10.5"/>
  <cols>
    <col min="1" max="1" width="13.1796875" style="5548" customWidth="1"/>
    <col min="2" max="3" width="17" style="5548" customWidth="1"/>
    <col min="4" max="7" width="10.453125" style="5548" customWidth="1"/>
    <col min="8" max="256" width="8.7265625" style="5548"/>
    <col min="257" max="257" width="13.1796875" style="5548" customWidth="1"/>
    <col min="258" max="258" width="15.26953125" style="5548" customWidth="1"/>
    <col min="259" max="259" width="14.81640625" style="5548" customWidth="1"/>
    <col min="260" max="260" width="8.26953125" style="5548" customWidth="1"/>
    <col min="261" max="261" width="9.6328125" style="5548" customWidth="1"/>
    <col min="262" max="262" width="7.1796875" style="5548" customWidth="1"/>
    <col min="263" max="263" width="7.36328125" style="5548" customWidth="1"/>
    <col min="264" max="512" width="8.7265625" style="5548"/>
    <col min="513" max="513" width="13.1796875" style="5548" customWidth="1"/>
    <col min="514" max="514" width="15.26953125" style="5548" customWidth="1"/>
    <col min="515" max="515" width="14.81640625" style="5548" customWidth="1"/>
    <col min="516" max="516" width="8.26953125" style="5548" customWidth="1"/>
    <col min="517" max="517" width="9.6328125" style="5548" customWidth="1"/>
    <col min="518" max="518" width="7.1796875" style="5548" customWidth="1"/>
    <col min="519" max="519" width="7.36328125" style="5548" customWidth="1"/>
    <col min="520" max="768" width="8.7265625" style="5548"/>
    <col min="769" max="769" width="13.1796875" style="5548" customWidth="1"/>
    <col min="770" max="770" width="15.26953125" style="5548" customWidth="1"/>
    <col min="771" max="771" width="14.81640625" style="5548" customWidth="1"/>
    <col min="772" max="772" width="8.26953125" style="5548" customWidth="1"/>
    <col min="773" max="773" width="9.6328125" style="5548" customWidth="1"/>
    <col min="774" max="774" width="7.1796875" style="5548" customWidth="1"/>
    <col min="775" max="775" width="7.36328125" style="5548" customWidth="1"/>
    <col min="776" max="1024" width="8.7265625" style="5548"/>
    <col min="1025" max="1025" width="13.1796875" style="5548" customWidth="1"/>
    <col min="1026" max="1026" width="15.26953125" style="5548" customWidth="1"/>
    <col min="1027" max="1027" width="14.81640625" style="5548" customWidth="1"/>
    <col min="1028" max="1028" width="8.26953125" style="5548" customWidth="1"/>
    <col min="1029" max="1029" width="9.6328125" style="5548" customWidth="1"/>
    <col min="1030" max="1030" width="7.1796875" style="5548" customWidth="1"/>
    <col min="1031" max="1031" width="7.36328125" style="5548" customWidth="1"/>
    <col min="1032" max="1280" width="8.7265625" style="5548"/>
    <col min="1281" max="1281" width="13.1796875" style="5548" customWidth="1"/>
    <col min="1282" max="1282" width="15.26953125" style="5548" customWidth="1"/>
    <col min="1283" max="1283" width="14.81640625" style="5548" customWidth="1"/>
    <col min="1284" max="1284" width="8.26953125" style="5548" customWidth="1"/>
    <col min="1285" max="1285" width="9.6328125" style="5548" customWidth="1"/>
    <col min="1286" max="1286" width="7.1796875" style="5548" customWidth="1"/>
    <col min="1287" max="1287" width="7.36328125" style="5548" customWidth="1"/>
    <col min="1288" max="1536" width="8.7265625" style="5548"/>
    <col min="1537" max="1537" width="13.1796875" style="5548" customWidth="1"/>
    <col min="1538" max="1538" width="15.26953125" style="5548" customWidth="1"/>
    <col min="1539" max="1539" width="14.81640625" style="5548" customWidth="1"/>
    <col min="1540" max="1540" width="8.26953125" style="5548" customWidth="1"/>
    <col min="1541" max="1541" width="9.6328125" style="5548" customWidth="1"/>
    <col min="1542" max="1542" width="7.1796875" style="5548" customWidth="1"/>
    <col min="1543" max="1543" width="7.36328125" style="5548" customWidth="1"/>
    <col min="1544" max="1792" width="8.7265625" style="5548"/>
    <col min="1793" max="1793" width="13.1796875" style="5548" customWidth="1"/>
    <col min="1794" max="1794" width="15.26953125" style="5548" customWidth="1"/>
    <col min="1795" max="1795" width="14.81640625" style="5548" customWidth="1"/>
    <col min="1796" max="1796" width="8.26953125" style="5548" customWidth="1"/>
    <col min="1797" max="1797" width="9.6328125" style="5548" customWidth="1"/>
    <col min="1798" max="1798" width="7.1796875" style="5548" customWidth="1"/>
    <col min="1799" max="1799" width="7.36328125" style="5548" customWidth="1"/>
    <col min="1800" max="2048" width="8.7265625" style="5548"/>
    <col min="2049" max="2049" width="13.1796875" style="5548" customWidth="1"/>
    <col min="2050" max="2050" width="15.26953125" style="5548" customWidth="1"/>
    <col min="2051" max="2051" width="14.81640625" style="5548" customWidth="1"/>
    <col min="2052" max="2052" width="8.26953125" style="5548" customWidth="1"/>
    <col min="2053" max="2053" width="9.6328125" style="5548" customWidth="1"/>
    <col min="2054" max="2054" width="7.1796875" style="5548" customWidth="1"/>
    <col min="2055" max="2055" width="7.36328125" style="5548" customWidth="1"/>
    <col min="2056" max="2304" width="8.7265625" style="5548"/>
    <col min="2305" max="2305" width="13.1796875" style="5548" customWidth="1"/>
    <col min="2306" max="2306" width="15.26953125" style="5548" customWidth="1"/>
    <col min="2307" max="2307" width="14.81640625" style="5548" customWidth="1"/>
    <col min="2308" max="2308" width="8.26953125" style="5548" customWidth="1"/>
    <col min="2309" max="2309" width="9.6328125" style="5548" customWidth="1"/>
    <col min="2310" max="2310" width="7.1796875" style="5548" customWidth="1"/>
    <col min="2311" max="2311" width="7.36328125" style="5548" customWidth="1"/>
    <col min="2312" max="2560" width="8.7265625" style="5548"/>
    <col min="2561" max="2561" width="13.1796875" style="5548" customWidth="1"/>
    <col min="2562" max="2562" width="15.26953125" style="5548" customWidth="1"/>
    <col min="2563" max="2563" width="14.81640625" style="5548" customWidth="1"/>
    <col min="2564" max="2564" width="8.26953125" style="5548" customWidth="1"/>
    <col min="2565" max="2565" width="9.6328125" style="5548" customWidth="1"/>
    <col min="2566" max="2566" width="7.1796875" style="5548" customWidth="1"/>
    <col min="2567" max="2567" width="7.36328125" style="5548" customWidth="1"/>
    <col min="2568" max="2816" width="8.7265625" style="5548"/>
    <col min="2817" max="2817" width="13.1796875" style="5548" customWidth="1"/>
    <col min="2818" max="2818" width="15.26953125" style="5548" customWidth="1"/>
    <col min="2819" max="2819" width="14.81640625" style="5548" customWidth="1"/>
    <col min="2820" max="2820" width="8.26953125" style="5548" customWidth="1"/>
    <col min="2821" max="2821" width="9.6328125" style="5548" customWidth="1"/>
    <col min="2822" max="2822" width="7.1796875" style="5548" customWidth="1"/>
    <col min="2823" max="2823" width="7.36328125" style="5548" customWidth="1"/>
    <col min="2824" max="3072" width="8.7265625" style="5548"/>
    <col min="3073" max="3073" width="13.1796875" style="5548" customWidth="1"/>
    <col min="3074" max="3074" width="15.26953125" style="5548" customWidth="1"/>
    <col min="3075" max="3075" width="14.81640625" style="5548" customWidth="1"/>
    <col min="3076" max="3076" width="8.26953125" style="5548" customWidth="1"/>
    <col min="3077" max="3077" width="9.6328125" style="5548" customWidth="1"/>
    <col min="3078" max="3078" width="7.1796875" style="5548" customWidth="1"/>
    <col min="3079" max="3079" width="7.36328125" style="5548" customWidth="1"/>
    <col min="3080" max="3328" width="8.7265625" style="5548"/>
    <col min="3329" max="3329" width="13.1796875" style="5548" customWidth="1"/>
    <col min="3330" max="3330" width="15.26953125" style="5548" customWidth="1"/>
    <col min="3331" max="3331" width="14.81640625" style="5548" customWidth="1"/>
    <col min="3332" max="3332" width="8.26953125" style="5548" customWidth="1"/>
    <col min="3333" max="3333" width="9.6328125" style="5548" customWidth="1"/>
    <col min="3334" max="3334" width="7.1796875" style="5548" customWidth="1"/>
    <col min="3335" max="3335" width="7.36328125" style="5548" customWidth="1"/>
    <col min="3336" max="3584" width="8.7265625" style="5548"/>
    <col min="3585" max="3585" width="13.1796875" style="5548" customWidth="1"/>
    <col min="3586" max="3586" width="15.26953125" style="5548" customWidth="1"/>
    <col min="3587" max="3587" width="14.81640625" style="5548" customWidth="1"/>
    <col min="3588" max="3588" width="8.26953125" style="5548" customWidth="1"/>
    <col min="3589" max="3589" width="9.6328125" style="5548" customWidth="1"/>
    <col min="3590" max="3590" width="7.1796875" style="5548" customWidth="1"/>
    <col min="3591" max="3591" width="7.36328125" style="5548" customWidth="1"/>
    <col min="3592" max="3840" width="8.7265625" style="5548"/>
    <col min="3841" max="3841" width="13.1796875" style="5548" customWidth="1"/>
    <col min="3842" max="3842" width="15.26953125" style="5548" customWidth="1"/>
    <col min="3843" max="3843" width="14.81640625" style="5548" customWidth="1"/>
    <col min="3844" max="3844" width="8.26953125" style="5548" customWidth="1"/>
    <col min="3845" max="3845" width="9.6328125" style="5548" customWidth="1"/>
    <col min="3846" max="3846" width="7.1796875" style="5548" customWidth="1"/>
    <col min="3847" max="3847" width="7.36328125" style="5548" customWidth="1"/>
    <col min="3848" max="4096" width="8.7265625" style="5548"/>
    <col min="4097" max="4097" width="13.1796875" style="5548" customWidth="1"/>
    <col min="4098" max="4098" width="15.26953125" style="5548" customWidth="1"/>
    <col min="4099" max="4099" width="14.81640625" style="5548" customWidth="1"/>
    <col min="4100" max="4100" width="8.26953125" style="5548" customWidth="1"/>
    <col min="4101" max="4101" width="9.6328125" style="5548" customWidth="1"/>
    <col min="4102" max="4102" width="7.1796875" style="5548" customWidth="1"/>
    <col min="4103" max="4103" width="7.36328125" style="5548" customWidth="1"/>
    <col min="4104" max="4352" width="8.7265625" style="5548"/>
    <col min="4353" max="4353" width="13.1796875" style="5548" customWidth="1"/>
    <col min="4354" max="4354" width="15.26953125" style="5548" customWidth="1"/>
    <col min="4355" max="4355" width="14.81640625" style="5548" customWidth="1"/>
    <col min="4356" max="4356" width="8.26953125" style="5548" customWidth="1"/>
    <col min="4357" max="4357" width="9.6328125" style="5548" customWidth="1"/>
    <col min="4358" max="4358" width="7.1796875" style="5548" customWidth="1"/>
    <col min="4359" max="4359" width="7.36328125" style="5548" customWidth="1"/>
    <col min="4360" max="4608" width="8.7265625" style="5548"/>
    <col min="4609" max="4609" width="13.1796875" style="5548" customWidth="1"/>
    <col min="4610" max="4610" width="15.26953125" style="5548" customWidth="1"/>
    <col min="4611" max="4611" width="14.81640625" style="5548" customWidth="1"/>
    <col min="4612" max="4612" width="8.26953125" style="5548" customWidth="1"/>
    <col min="4613" max="4613" width="9.6328125" style="5548" customWidth="1"/>
    <col min="4614" max="4614" width="7.1796875" style="5548" customWidth="1"/>
    <col min="4615" max="4615" width="7.36328125" style="5548" customWidth="1"/>
    <col min="4616" max="4864" width="8.7265625" style="5548"/>
    <col min="4865" max="4865" width="13.1796875" style="5548" customWidth="1"/>
    <col min="4866" max="4866" width="15.26953125" style="5548" customWidth="1"/>
    <col min="4867" max="4867" width="14.81640625" style="5548" customWidth="1"/>
    <col min="4868" max="4868" width="8.26953125" style="5548" customWidth="1"/>
    <col min="4869" max="4869" width="9.6328125" style="5548" customWidth="1"/>
    <col min="4870" max="4870" width="7.1796875" style="5548" customWidth="1"/>
    <col min="4871" max="4871" width="7.36328125" style="5548" customWidth="1"/>
    <col min="4872" max="5120" width="8.7265625" style="5548"/>
    <col min="5121" max="5121" width="13.1796875" style="5548" customWidth="1"/>
    <col min="5122" max="5122" width="15.26953125" style="5548" customWidth="1"/>
    <col min="5123" max="5123" width="14.81640625" style="5548" customWidth="1"/>
    <col min="5124" max="5124" width="8.26953125" style="5548" customWidth="1"/>
    <col min="5125" max="5125" width="9.6328125" style="5548" customWidth="1"/>
    <col min="5126" max="5126" width="7.1796875" style="5548" customWidth="1"/>
    <col min="5127" max="5127" width="7.36328125" style="5548" customWidth="1"/>
    <col min="5128" max="5376" width="8.7265625" style="5548"/>
    <col min="5377" max="5377" width="13.1796875" style="5548" customWidth="1"/>
    <col min="5378" max="5378" width="15.26953125" style="5548" customWidth="1"/>
    <col min="5379" max="5379" width="14.81640625" style="5548" customWidth="1"/>
    <col min="5380" max="5380" width="8.26953125" style="5548" customWidth="1"/>
    <col min="5381" max="5381" width="9.6328125" style="5548" customWidth="1"/>
    <col min="5382" max="5382" width="7.1796875" style="5548" customWidth="1"/>
    <col min="5383" max="5383" width="7.36328125" style="5548" customWidth="1"/>
    <col min="5384" max="5632" width="8.7265625" style="5548"/>
    <col min="5633" max="5633" width="13.1796875" style="5548" customWidth="1"/>
    <col min="5634" max="5634" width="15.26953125" style="5548" customWidth="1"/>
    <col min="5635" max="5635" width="14.81640625" style="5548" customWidth="1"/>
    <col min="5636" max="5636" width="8.26953125" style="5548" customWidth="1"/>
    <col min="5637" max="5637" width="9.6328125" style="5548" customWidth="1"/>
    <col min="5638" max="5638" width="7.1796875" style="5548" customWidth="1"/>
    <col min="5639" max="5639" width="7.36328125" style="5548" customWidth="1"/>
    <col min="5640" max="5888" width="8.7265625" style="5548"/>
    <col min="5889" max="5889" width="13.1796875" style="5548" customWidth="1"/>
    <col min="5890" max="5890" width="15.26953125" style="5548" customWidth="1"/>
    <col min="5891" max="5891" width="14.81640625" style="5548" customWidth="1"/>
    <col min="5892" max="5892" width="8.26953125" style="5548" customWidth="1"/>
    <col min="5893" max="5893" width="9.6328125" style="5548" customWidth="1"/>
    <col min="5894" max="5894" width="7.1796875" style="5548" customWidth="1"/>
    <col min="5895" max="5895" width="7.36328125" style="5548" customWidth="1"/>
    <col min="5896" max="6144" width="8.7265625" style="5548"/>
    <col min="6145" max="6145" width="13.1796875" style="5548" customWidth="1"/>
    <col min="6146" max="6146" width="15.26953125" style="5548" customWidth="1"/>
    <col min="6147" max="6147" width="14.81640625" style="5548" customWidth="1"/>
    <col min="6148" max="6148" width="8.26953125" style="5548" customWidth="1"/>
    <col min="6149" max="6149" width="9.6328125" style="5548" customWidth="1"/>
    <col min="6150" max="6150" width="7.1796875" style="5548" customWidth="1"/>
    <col min="6151" max="6151" width="7.36328125" style="5548" customWidth="1"/>
    <col min="6152" max="6400" width="8.7265625" style="5548"/>
    <col min="6401" max="6401" width="13.1796875" style="5548" customWidth="1"/>
    <col min="6402" max="6402" width="15.26953125" style="5548" customWidth="1"/>
    <col min="6403" max="6403" width="14.81640625" style="5548" customWidth="1"/>
    <col min="6404" max="6404" width="8.26953125" style="5548" customWidth="1"/>
    <col min="6405" max="6405" width="9.6328125" style="5548" customWidth="1"/>
    <col min="6406" max="6406" width="7.1796875" style="5548" customWidth="1"/>
    <col min="6407" max="6407" width="7.36328125" style="5548" customWidth="1"/>
    <col min="6408" max="6656" width="8.7265625" style="5548"/>
    <col min="6657" max="6657" width="13.1796875" style="5548" customWidth="1"/>
    <col min="6658" max="6658" width="15.26953125" style="5548" customWidth="1"/>
    <col min="6659" max="6659" width="14.81640625" style="5548" customWidth="1"/>
    <col min="6660" max="6660" width="8.26953125" style="5548" customWidth="1"/>
    <col min="6661" max="6661" width="9.6328125" style="5548" customWidth="1"/>
    <col min="6662" max="6662" width="7.1796875" style="5548" customWidth="1"/>
    <col min="6663" max="6663" width="7.36328125" style="5548" customWidth="1"/>
    <col min="6664" max="6912" width="8.7265625" style="5548"/>
    <col min="6913" max="6913" width="13.1796875" style="5548" customWidth="1"/>
    <col min="6914" max="6914" width="15.26953125" style="5548" customWidth="1"/>
    <col min="6915" max="6915" width="14.81640625" style="5548" customWidth="1"/>
    <col min="6916" max="6916" width="8.26953125" style="5548" customWidth="1"/>
    <col min="6917" max="6917" width="9.6328125" style="5548" customWidth="1"/>
    <col min="6918" max="6918" width="7.1796875" style="5548" customWidth="1"/>
    <col min="6919" max="6919" width="7.36328125" style="5548" customWidth="1"/>
    <col min="6920" max="7168" width="8.7265625" style="5548"/>
    <col min="7169" max="7169" width="13.1796875" style="5548" customWidth="1"/>
    <col min="7170" max="7170" width="15.26953125" style="5548" customWidth="1"/>
    <col min="7171" max="7171" width="14.81640625" style="5548" customWidth="1"/>
    <col min="7172" max="7172" width="8.26953125" style="5548" customWidth="1"/>
    <col min="7173" max="7173" width="9.6328125" style="5548" customWidth="1"/>
    <col min="7174" max="7174" width="7.1796875" style="5548" customWidth="1"/>
    <col min="7175" max="7175" width="7.36328125" style="5548" customWidth="1"/>
    <col min="7176" max="7424" width="8.7265625" style="5548"/>
    <col min="7425" max="7425" width="13.1796875" style="5548" customWidth="1"/>
    <col min="7426" max="7426" width="15.26953125" style="5548" customWidth="1"/>
    <col min="7427" max="7427" width="14.81640625" style="5548" customWidth="1"/>
    <col min="7428" max="7428" width="8.26953125" style="5548" customWidth="1"/>
    <col min="7429" max="7429" width="9.6328125" style="5548" customWidth="1"/>
    <col min="7430" max="7430" width="7.1796875" style="5548" customWidth="1"/>
    <col min="7431" max="7431" width="7.36328125" style="5548" customWidth="1"/>
    <col min="7432" max="7680" width="8.7265625" style="5548"/>
    <col min="7681" max="7681" width="13.1796875" style="5548" customWidth="1"/>
    <col min="7682" max="7682" width="15.26953125" style="5548" customWidth="1"/>
    <col min="7683" max="7683" width="14.81640625" style="5548" customWidth="1"/>
    <col min="7684" max="7684" width="8.26953125" style="5548" customWidth="1"/>
    <col min="7685" max="7685" width="9.6328125" style="5548" customWidth="1"/>
    <col min="7686" max="7686" width="7.1796875" style="5548" customWidth="1"/>
    <col min="7687" max="7687" width="7.36328125" style="5548" customWidth="1"/>
    <col min="7688" max="7936" width="8.7265625" style="5548"/>
    <col min="7937" max="7937" width="13.1796875" style="5548" customWidth="1"/>
    <col min="7938" max="7938" width="15.26953125" style="5548" customWidth="1"/>
    <col min="7939" max="7939" width="14.81640625" style="5548" customWidth="1"/>
    <col min="7940" max="7940" width="8.26953125" style="5548" customWidth="1"/>
    <col min="7941" max="7941" width="9.6328125" style="5548" customWidth="1"/>
    <col min="7942" max="7942" width="7.1796875" style="5548" customWidth="1"/>
    <col min="7943" max="7943" width="7.36328125" style="5548" customWidth="1"/>
    <col min="7944" max="8192" width="8.7265625" style="5548"/>
    <col min="8193" max="8193" width="13.1796875" style="5548" customWidth="1"/>
    <col min="8194" max="8194" width="15.26953125" style="5548" customWidth="1"/>
    <col min="8195" max="8195" width="14.81640625" style="5548" customWidth="1"/>
    <col min="8196" max="8196" width="8.26953125" style="5548" customWidth="1"/>
    <col min="8197" max="8197" width="9.6328125" style="5548" customWidth="1"/>
    <col min="8198" max="8198" width="7.1796875" style="5548" customWidth="1"/>
    <col min="8199" max="8199" width="7.36328125" style="5548" customWidth="1"/>
    <col min="8200" max="8448" width="8.7265625" style="5548"/>
    <col min="8449" max="8449" width="13.1796875" style="5548" customWidth="1"/>
    <col min="8450" max="8450" width="15.26953125" style="5548" customWidth="1"/>
    <col min="8451" max="8451" width="14.81640625" style="5548" customWidth="1"/>
    <col min="8452" max="8452" width="8.26953125" style="5548" customWidth="1"/>
    <col min="8453" max="8453" width="9.6328125" style="5548" customWidth="1"/>
    <col min="8454" max="8454" width="7.1796875" style="5548" customWidth="1"/>
    <col min="8455" max="8455" width="7.36328125" style="5548" customWidth="1"/>
    <col min="8456" max="8704" width="8.7265625" style="5548"/>
    <col min="8705" max="8705" width="13.1796875" style="5548" customWidth="1"/>
    <col min="8706" max="8706" width="15.26953125" style="5548" customWidth="1"/>
    <col min="8707" max="8707" width="14.81640625" style="5548" customWidth="1"/>
    <col min="8708" max="8708" width="8.26953125" style="5548" customWidth="1"/>
    <col min="8709" max="8709" width="9.6328125" style="5548" customWidth="1"/>
    <col min="8710" max="8710" width="7.1796875" style="5548" customWidth="1"/>
    <col min="8711" max="8711" width="7.36328125" style="5548" customWidth="1"/>
    <col min="8712" max="8960" width="8.7265625" style="5548"/>
    <col min="8961" max="8961" width="13.1796875" style="5548" customWidth="1"/>
    <col min="8962" max="8962" width="15.26953125" style="5548" customWidth="1"/>
    <col min="8963" max="8963" width="14.81640625" style="5548" customWidth="1"/>
    <col min="8964" max="8964" width="8.26953125" style="5548" customWidth="1"/>
    <col min="8965" max="8965" width="9.6328125" style="5548" customWidth="1"/>
    <col min="8966" max="8966" width="7.1796875" style="5548" customWidth="1"/>
    <col min="8967" max="8967" width="7.36328125" style="5548" customWidth="1"/>
    <col min="8968" max="9216" width="8.7265625" style="5548"/>
    <col min="9217" max="9217" width="13.1796875" style="5548" customWidth="1"/>
    <col min="9218" max="9218" width="15.26953125" style="5548" customWidth="1"/>
    <col min="9219" max="9219" width="14.81640625" style="5548" customWidth="1"/>
    <col min="9220" max="9220" width="8.26953125" style="5548" customWidth="1"/>
    <col min="9221" max="9221" width="9.6328125" style="5548" customWidth="1"/>
    <col min="9222" max="9222" width="7.1796875" style="5548" customWidth="1"/>
    <col min="9223" max="9223" width="7.36328125" style="5548" customWidth="1"/>
    <col min="9224" max="9472" width="8.7265625" style="5548"/>
    <col min="9473" max="9473" width="13.1796875" style="5548" customWidth="1"/>
    <col min="9474" max="9474" width="15.26953125" style="5548" customWidth="1"/>
    <col min="9475" max="9475" width="14.81640625" style="5548" customWidth="1"/>
    <col min="9476" max="9476" width="8.26953125" style="5548" customWidth="1"/>
    <col min="9477" max="9477" width="9.6328125" style="5548" customWidth="1"/>
    <col min="9478" max="9478" width="7.1796875" style="5548" customWidth="1"/>
    <col min="9479" max="9479" width="7.36328125" style="5548" customWidth="1"/>
    <col min="9480" max="9728" width="8.7265625" style="5548"/>
    <col min="9729" max="9729" width="13.1796875" style="5548" customWidth="1"/>
    <col min="9730" max="9730" width="15.26953125" style="5548" customWidth="1"/>
    <col min="9731" max="9731" width="14.81640625" style="5548" customWidth="1"/>
    <col min="9732" max="9732" width="8.26953125" style="5548" customWidth="1"/>
    <col min="9733" max="9733" width="9.6328125" style="5548" customWidth="1"/>
    <col min="9734" max="9734" width="7.1796875" style="5548" customWidth="1"/>
    <col min="9735" max="9735" width="7.36328125" style="5548" customWidth="1"/>
    <col min="9736" max="9984" width="8.7265625" style="5548"/>
    <col min="9985" max="9985" width="13.1796875" style="5548" customWidth="1"/>
    <col min="9986" max="9986" width="15.26953125" style="5548" customWidth="1"/>
    <col min="9987" max="9987" width="14.81640625" style="5548" customWidth="1"/>
    <col min="9988" max="9988" width="8.26953125" style="5548" customWidth="1"/>
    <col min="9989" max="9989" width="9.6328125" style="5548" customWidth="1"/>
    <col min="9990" max="9990" width="7.1796875" style="5548" customWidth="1"/>
    <col min="9991" max="9991" width="7.36328125" style="5548" customWidth="1"/>
    <col min="9992" max="10240" width="8.7265625" style="5548"/>
    <col min="10241" max="10241" width="13.1796875" style="5548" customWidth="1"/>
    <col min="10242" max="10242" width="15.26953125" style="5548" customWidth="1"/>
    <col min="10243" max="10243" width="14.81640625" style="5548" customWidth="1"/>
    <col min="10244" max="10244" width="8.26953125" style="5548" customWidth="1"/>
    <col min="10245" max="10245" width="9.6328125" style="5548" customWidth="1"/>
    <col min="10246" max="10246" width="7.1796875" style="5548" customWidth="1"/>
    <col min="10247" max="10247" width="7.36328125" style="5548" customWidth="1"/>
    <col min="10248" max="10496" width="8.7265625" style="5548"/>
    <col min="10497" max="10497" width="13.1796875" style="5548" customWidth="1"/>
    <col min="10498" max="10498" width="15.26953125" style="5548" customWidth="1"/>
    <col min="10499" max="10499" width="14.81640625" style="5548" customWidth="1"/>
    <col min="10500" max="10500" width="8.26953125" style="5548" customWidth="1"/>
    <col min="10501" max="10501" width="9.6328125" style="5548" customWidth="1"/>
    <col min="10502" max="10502" width="7.1796875" style="5548" customWidth="1"/>
    <col min="10503" max="10503" width="7.36328125" style="5548" customWidth="1"/>
    <col min="10504" max="10752" width="8.7265625" style="5548"/>
    <col min="10753" max="10753" width="13.1796875" style="5548" customWidth="1"/>
    <col min="10754" max="10754" width="15.26953125" style="5548" customWidth="1"/>
    <col min="10755" max="10755" width="14.81640625" style="5548" customWidth="1"/>
    <col min="10756" max="10756" width="8.26953125" style="5548" customWidth="1"/>
    <col min="10757" max="10757" width="9.6328125" style="5548" customWidth="1"/>
    <col min="10758" max="10758" width="7.1796875" style="5548" customWidth="1"/>
    <col min="10759" max="10759" width="7.36328125" style="5548" customWidth="1"/>
    <col min="10760" max="11008" width="8.7265625" style="5548"/>
    <col min="11009" max="11009" width="13.1796875" style="5548" customWidth="1"/>
    <col min="11010" max="11010" width="15.26953125" style="5548" customWidth="1"/>
    <col min="11011" max="11011" width="14.81640625" style="5548" customWidth="1"/>
    <col min="11012" max="11012" width="8.26953125" style="5548" customWidth="1"/>
    <col min="11013" max="11013" width="9.6328125" style="5548" customWidth="1"/>
    <col min="11014" max="11014" width="7.1796875" style="5548" customWidth="1"/>
    <col min="11015" max="11015" width="7.36328125" style="5548" customWidth="1"/>
    <col min="11016" max="11264" width="8.7265625" style="5548"/>
    <col min="11265" max="11265" width="13.1796875" style="5548" customWidth="1"/>
    <col min="11266" max="11266" width="15.26953125" style="5548" customWidth="1"/>
    <col min="11267" max="11267" width="14.81640625" style="5548" customWidth="1"/>
    <col min="11268" max="11268" width="8.26953125" style="5548" customWidth="1"/>
    <col min="11269" max="11269" width="9.6328125" style="5548" customWidth="1"/>
    <col min="11270" max="11270" width="7.1796875" style="5548" customWidth="1"/>
    <col min="11271" max="11271" width="7.36328125" style="5548" customWidth="1"/>
    <col min="11272" max="11520" width="8.7265625" style="5548"/>
    <col min="11521" max="11521" width="13.1796875" style="5548" customWidth="1"/>
    <col min="11522" max="11522" width="15.26953125" style="5548" customWidth="1"/>
    <col min="11523" max="11523" width="14.81640625" style="5548" customWidth="1"/>
    <col min="11524" max="11524" width="8.26953125" style="5548" customWidth="1"/>
    <col min="11525" max="11525" width="9.6328125" style="5548" customWidth="1"/>
    <col min="11526" max="11526" width="7.1796875" style="5548" customWidth="1"/>
    <col min="11527" max="11527" width="7.36328125" style="5548" customWidth="1"/>
    <col min="11528" max="11776" width="8.7265625" style="5548"/>
    <col min="11777" max="11777" width="13.1796875" style="5548" customWidth="1"/>
    <col min="11778" max="11778" width="15.26953125" style="5548" customWidth="1"/>
    <col min="11779" max="11779" width="14.81640625" style="5548" customWidth="1"/>
    <col min="11780" max="11780" width="8.26953125" style="5548" customWidth="1"/>
    <col min="11781" max="11781" width="9.6328125" style="5548" customWidth="1"/>
    <col min="11782" max="11782" width="7.1796875" style="5548" customWidth="1"/>
    <col min="11783" max="11783" width="7.36328125" style="5548" customWidth="1"/>
    <col min="11784" max="12032" width="8.7265625" style="5548"/>
    <col min="12033" max="12033" width="13.1796875" style="5548" customWidth="1"/>
    <col min="12034" max="12034" width="15.26953125" style="5548" customWidth="1"/>
    <col min="12035" max="12035" width="14.81640625" style="5548" customWidth="1"/>
    <col min="12036" max="12036" width="8.26953125" style="5548" customWidth="1"/>
    <col min="12037" max="12037" width="9.6328125" style="5548" customWidth="1"/>
    <col min="12038" max="12038" width="7.1796875" style="5548" customWidth="1"/>
    <col min="12039" max="12039" width="7.36328125" style="5548" customWidth="1"/>
    <col min="12040" max="12288" width="8.7265625" style="5548"/>
    <col min="12289" max="12289" width="13.1796875" style="5548" customWidth="1"/>
    <col min="12290" max="12290" width="15.26953125" style="5548" customWidth="1"/>
    <col min="12291" max="12291" width="14.81640625" style="5548" customWidth="1"/>
    <col min="12292" max="12292" width="8.26953125" style="5548" customWidth="1"/>
    <col min="12293" max="12293" width="9.6328125" style="5548" customWidth="1"/>
    <col min="12294" max="12294" width="7.1796875" style="5548" customWidth="1"/>
    <col min="12295" max="12295" width="7.36328125" style="5548" customWidth="1"/>
    <col min="12296" max="12544" width="8.7265625" style="5548"/>
    <col min="12545" max="12545" width="13.1796875" style="5548" customWidth="1"/>
    <col min="12546" max="12546" width="15.26953125" style="5548" customWidth="1"/>
    <col min="12547" max="12547" width="14.81640625" style="5548" customWidth="1"/>
    <col min="12548" max="12548" width="8.26953125" style="5548" customWidth="1"/>
    <col min="12549" max="12549" width="9.6328125" style="5548" customWidth="1"/>
    <col min="12550" max="12550" width="7.1796875" style="5548" customWidth="1"/>
    <col min="12551" max="12551" width="7.36328125" style="5548" customWidth="1"/>
    <col min="12552" max="12800" width="8.7265625" style="5548"/>
    <col min="12801" max="12801" width="13.1796875" style="5548" customWidth="1"/>
    <col min="12802" max="12802" width="15.26953125" style="5548" customWidth="1"/>
    <col min="12803" max="12803" width="14.81640625" style="5548" customWidth="1"/>
    <col min="12804" max="12804" width="8.26953125" style="5548" customWidth="1"/>
    <col min="12805" max="12805" width="9.6328125" style="5548" customWidth="1"/>
    <col min="12806" max="12806" width="7.1796875" style="5548" customWidth="1"/>
    <col min="12807" max="12807" width="7.36328125" style="5548" customWidth="1"/>
    <col min="12808" max="13056" width="8.7265625" style="5548"/>
    <col min="13057" max="13057" width="13.1796875" style="5548" customWidth="1"/>
    <col min="13058" max="13058" width="15.26953125" style="5548" customWidth="1"/>
    <col min="13059" max="13059" width="14.81640625" style="5548" customWidth="1"/>
    <col min="13060" max="13060" width="8.26953125" style="5548" customWidth="1"/>
    <col min="13061" max="13061" width="9.6328125" style="5548" customWidth="1"/>
    <col min="13062" max="13062" width="7.1796875" style="5548" customWidth="1"/>
    <col min="13063" max="13063" width="7.36328125" style="5548" customWidth="1"/>
    <col min="13064" max="13312" width="8.7265625" style="5548"/>
    <col min="13313" max="13313" width="13.1796875" style="5548" customWidth="1"/>
    <col min="13314" max="13314" width="15.26953125" style="5548" customWidth="1"/>
    <col min="13315" max="13315" width="14.81640625" style="5548" customWidth="1"/>
    <col min="13316" max="13316" width="8.26953125" style="5548" customWidth="1"/>
    <col min="13317" max="13317" width="9.6328125" style="5548" customWidth="1"/>
    <col min="13318" max="13318" width="7.1796875" style="5548" customWidth="1"/>
    <col min="13319" max="13319" width="7.36328125" style="5548" customWidth="1"/>
    <col min="13320" max="13568" width="8.7265625" style="5548"/>
    <col min="13569" max="13569" width="13.1796875" style="5548" customWidth="1"/>
    <col min="13570" max="13570" width="15.26953125" style="5548" customWidth="1"/>
    <col min="13571" max="13571" width="14.81640625" style="5548" customWidth="1"/>
    <col min="13572" max="13572" width="8.26953125" style="5548" customWidth="1"/>
    <col min="13573" max="13573" width="9.6328125" style="5548" customWidth="1"/>
    <col min="13574" max="13574" width="7.1796875" style="5548" customWidth="1"/>
    <col min="13575" max="13575" width="7.36328125" style="5548" customWidth="1"/>
    <col min="13576" max="13824" width="8.7265625" style="5548"/>
    <col min="13825" max="13825" width="13.1796875" style="5548" customWidth="1"/>
    <col min="13826" max="13826" width="15.26953125" style="5548" customWidth="1"/>
    <col min="13827" max="13827" width="14.81640625" style="5548" customWidth="1"/>
    <col min="13828" max="13828" width="8.26953125" style="5548" customWidth="1"/>
    <col min="13829" max="13829" width="9.6328125" style="5548" customWidth="1"/>
    <col min="13830" max="13830" width="7.1796875" style="5548" customWidth="1"/>
    <col min="13831" max="13831" width="7.36328125" style="5548" customWidth="1"/>
    <col min="13832" max="14080" width="8.7265625" style="5548"/>
    <col min="14081" max="14081" width="13.1796875" style="5548" customWidth="1"/>
    <col min="14082" max="14082" width="15.26953125" style="5548" customWidth="1"/>
    <col min="14083" max="14083" width="14.81640625" style="5548" customWidth="1"/>
    <col min="14084" max="14084" width="8.26953125" style="5548" customWidth="1"/>
    <col min="14085" max="14085" width="9.6328125" style="5548" customWidth="1"/>
    <col min="14086" max="14086" width="7.1796875" style="5548" customWidth="1"/>
    <col min="14087" max="14087" width="7.36328125" style="5548" customWidth="1"/>
    <col min="14088" max="14336" width="8.7265625" style="5548"/>
    <col min="14337" max="14337" width="13.1796875" style="5548" customWidth="1"/>
    <col min="14338" max="14338" width="15.26953125" style="5548" customWidth="1"/>
    <col min="14339" max="14339" width="14.81640625" style="5548" customWidth="1"/>
    <col min="14340" max="14340" width="8.26953125" style="5548" customWidth="1"/>
    <col min="14341" max="14341" width="9.6328125" style="5548" customWidth="1"/>
    <col min="14342" max="14342" width="7.1796875" style="5548" customWidth="1"/>
    <col min="14343" max="14343" width="7.36328125" style="5548" customWidth="1"/>
    <col min="14344" max="14592" width="8.7265625" style="5548"/>
    <col min="14593" max="14593" width="13.1796875" style="5548" customWidth="1"/>
    <col min="14594" max="14594" width="15.26953125" style="5548" customWidth="1"/>
    <col min="14595" max="14595" width="14.81640625" style="5548" customWidth="1"/>
    <col min="14596" max="14596" width="8.26953125" style="5548" customWidth="1"/>
    <col min="14597" max="14597" width="9.6328125" style="5548" customWidth="1"/>
    <col min="14598" max="14598" width="7.1796875" style="5548" customWidth="1"/>
    <col min="14599" max="14599" width="7.36328125" style="5548" customWidth="1"/>
    <col min="14600" max="14848" width="8.7265625" style="5548"/>
    <col min="14849" max="14849" width="13.1796875" style="5548" customWidth="1"/>
    <col min="14850" max="14850" width="15.26953125" style="5548" customWidth="1"/>
    <col min="14851" max="14851" width="14.81640625" style="5548" customWidth="1"/>
    <col min="14852" max="14852" width="8.26953125" style="5548" customWidth="1"/>
    <col min="14853" max="14853" width="9.6328125" style="5548" customWidth="1"/>
    <col min="14854" max="14854" width="7.1796875" style="5548" customWidth="1"/>
    <col min="14855" max="14855" width="7.36328125" style="5548" customWidth="1"/>
    <col min="14856" max="15104" width="8.7265625" style="5548"/>
    <col min="15105" max="15105" width="13.1796875" style="5548" customWidth="1"/>
    <col min="15106" max="15106" width="15.26953125" style="5548" customWidth="1"/>
    <col min="15107" max="15107" width="14.81640625" style="5548" customWidth="1"/>
    <col min="15108" max="15108" width="8.26953125" style="5548" customWidth="1"/>
    <col min="15109" max="15109" width="9.6328125" style="5548" customWidth="1"/>
    <col min="15110" max="15110" width="7.1796875" style="5548" customWidth="1"/>
    <col min="15111" max="15111" width="7.36328125" style="5548" customWidth="1"/>
    <col min="15112" max="15360" width="8.7265625" style="5548"/>
    <col min="15361" max="15361" width="13.1796875" style="5548" customWidth="1"/>
    <col min="15362" max="15362" width="15.26953125" style="5548" customWidth="1"/>
    <col min="15363" max="15363" width="14.81640625" style="5548" customWidth="1"/>
    <col min="15364" max="15364" width="8.26953125" style="5548" customWidth="1"/>
    <col min="15365" max="15365" width="9.6328125" style="5548" customWidth="1"/>
    <col min="15366" max="15366" width="7.1796875" style="5548" customWidth="1"/>
    <col min="15367" max="15367" width="7.36328125" style="5548" customWidth="1"/>
    <col min="15368" max="15616" width="8.7265625" style="5548"/>
    <col min="15617" max="15617" width="13.1796875" style="5548" customWidth="1"/>
    <col min="15618" max="15618" width="15.26953125" style="5548" customWidth="1"/>
    <col min="15619" max="15619" width="14.81640625" style="5548" customWidth="1"/>
    <col min="15620" max="15620" width="8.26953125" style="5548" customWidth="1"/>
    <col min="15621" max="15621" width="9.6328125" style="5548" customWidth="1"/>
    <col min="15622" max="15622" width="7.1796875" style="5548" customWidth="1"/>
    <col min="15623" max="15623" width="7.36328125" style="5548" customWidth="1"/>
    <col min="15624" max="15872" width="8.7265625" style="5548"/>
    <col min="15873" max="15873" width="13.1796875" style="5548" customWidth="1"/>
    <col min="15874" max="15874" width="15.26953125" style="5548" customWidth="1"/>
    <col min="15875" max="15875" width="14.81640625" style="5548" customWidth="1"/>
    <col min="15876" max="15876" width="8.26953125" style="5548" customWidth="1"/>
    <col min="15877" max="15877" width="9.6328125" style="5548" customWidth="1"/>
    <col min="15878" max="15878" width="7.1796875" style="5548" customWidth="1"/>
    <col min="15879" max="15879" width="7.36328125" style="5548" customWidth="1"/>
    <col min="15880" max="16128" width="8.7265625" style="5548"/>
    <col min="16129" max="16129" width="13.1796875" style="5548" customWidth="1"/>
    <col min="16130" max="16130" width="15.26953125" style="5548" customWidth="1"/>
    <col min="16131" max="16131" width="14.81640625" style="5548" customWidth="1"/>
    <col min="16132" max="16132" width="8.26953125" style="5548" customWidth="1"/>
    <col min="16133" max="16133" width="9.6328125" style="5548" customWidth="1"/>
    <col min="16134" max="16134" width="7.1796875" style="5548" customWidth="1"/>
    <col min="16135" max="16135" width="7.36328125" style="5548" customWidth="1"/>
    <col min="16136" max="16384" width="8.7265625" style="5548"/>
  </cols>
  <sheetData>
    <row r="1" spans="1:7">
      <c r="A1" s="5548" t="s">
        <v>3809</v>
      </c>
      <c r="G1" s="5549" t="s">
        <v>3790</v>
      </c>
    </row>
    <row r="2" spans="1:7" ht="21" customHeight="1">
      <c r="A2" s="5550" t="s">
        <v>3810</v>
      </c>
      <c r="B2" s="5551"/>
      <c r="C2" s="5551"/>
      <c r="D2" s="5551"/>
      <c r="E2" s="5551"/>
      <c r="F2" s="5551"/>
      <c r="G2" s="5552"/>
    </row>
    <row r="3" spans="1:7">
      <c r="A3" s="5553"/>
      <c r="B3" s="5554"/>
      <c r="C3" s="5554"/>
      <c r="D3" s="5554"/>
      <c r="E3" s="5554"/>
      <c r="F3" s="5554"/>
      <c r="G3" s="5555"/>
    </row>
    <row r="4" spans="1:7" ht="52.5">
      <c r="A4" s="5556" t="s">
        <v>3811</v>
      </c>
      <c r="B4" s="5557"/>
      <c r="C4" s="5557"/>
      <c r="D4" s="5557"/>
      <c r="E4" s="5557"/>
      <c r="F4" s="5557"/>
      <c r="G4" s="5558"/>
    </row>
    <row r="5" spans="1:7">
      <c r="A5" s="5559"/>
      <c r="D5" s="5560"/>
      <c r="F5" s="5560"/>
      <c r="G5" s="5561"/>
    </row>
    <row r="6" spans="1:7">
      <c r="A6" s="5562"/>
      <c r="B6" s="5562"/>
      <c r="C6" s="5562"/>
      <c r="D6" s="5563"/>
      <c r="E6" s="5562"/>
      <c r="F6" s="5564"/>
      <c r="G6" s="5562"/>
    </row>
    <row r="7" spans="1:7" ht="20" customHeight="1">
      <c r="A7" s="5565" t="s">
        <v>704</v>
      </c>
      <c r="B7" s="5565" t="s">
        <v>3812</v>
      </c>
      <c r="C7" s="5565" t="s">
        <v>3813</v>
      </c>
      <c r="D7" s="5566" t="s">
        <v>3814</v>
      </c>
      <c r="E7" s="5566" t="s">
        <v>3815</v>
      </c>
      <c r="F7" s="5566" t="s">
        <v>3816</v>
      </c>
      <c r="G7" s="5565" t="s">
        <v>704</v>
      </c>
    </row>
    <row r="8" spans="1:7">
      <c r="A8" s="5565" t="s">
        <v>750</v>
      </c>
      <c r="B8" s="5567"/>
      <c r="C8" s="5565"/>
      <c r="D8" s="5566"/>
      <c r="E8" s="5565"/>
      <c r="F8" s="5566"/>
      <c r="G8" s="5565" t="s">
        <v>750</v>
      </c>
    </row>
    <row r="9" spans="1:7">
      <c r="A9" s="5568">
        <v>1</v>
      </c>
      <c r="B9" s="5569" t="s">
        <v>3323</v>
      </c>
      <c r="C9" s="5570"/>
      <c r="D9" s="5571"/>
      <c r="E9" s="5570"/>
      <c r="F9" s="5571"/>
      <c r="G9" s="5568">
        <v>1</v>
      </c>
    </row>
    <row r="10" spans="1:7">
      <c r="A10" s="5568">
        <v>2</v>
      </c>
      <c r="B10" s="5570"/>
      <c r="C10" s="5570"/>
      <c r="D10" s="5571"/>
      <c r="E10" s="5570"/>
      <c r="F10" s="5571"/>
      <c r="G10" s="5568">
        <v>2</v>
      </c>
    </row>
    <row r="11" spans="1:7">
      <c r="A11" s="5568">
        <v>3</v>
      </c>
      <c r="B11" s="5570"/>
      <c r="C11" s="5570"/>
      <c r="D11" s="5571"/>
      <c r="E11" s="5570"/>
      <c r="F11" s="5571"/>
      <c r="G11" s="5568">
        <v>3</v>
      </c>
    </row>
    <row r="12" spans="1:7">
      <c r="A12" s="5568">
        <v>4</v>
      </c>
      <c r="B12" s="5570"/>
      <c r="C12" s="5570"/>
      <c r="D12" s="5571"/>
      <c r="E12" s="5570"/>
      <c r="F12" s="5571"/>
      <c r="G12" s="5568">
        <v>4</v>
      </c>
    </row>
    <row r="13" spans="1:7">
      <c r="A13" s="5568">
        <v>5</v>
      </c>
      <c r="B13" s="5570"/>
      <c r="C13" s="5570"/>
      <c r="D13" s="5571"/>
      <c r="E13" s="5570"/>
      <c r="F13" s="5571"/>
      <c r="G13" s="5568">
        <v>5</v>
      </c>
    </row>
    <row r="14" spans="1:7">
      <c r="A14" s="5568">
        <v>6</v>
      </c>
      <c r="B14" s="5570"/>
      <c r="C14" s="5570"/>
      <c r="D14" s="5571"/>
      <c r="E14" s="5570"/>
      <c r="F14" s="5571"/>
      <c r="G14" s="5568">
        <v>6</v>
      </c>
    </row>
    <row r="15" spans="1:7">
      <c r="A15" s="5568">
        <v>7</v>
      </c>
      <c r="B15" s="5570"/>
      <c r="C15" s="5570"/>
      <c r="D15" s="5571"/>
      <c r="E15" s="5570"/>
      <c r="F15" s="5571"/>
      <c r="G15" s="5568">
        <v>7</v>
      </c>
    </row>
    <row r="16" spans="1:7">
      <c r="A16" s="5568">
        <v>8</v>
      </c>
      <c r="B16" s="5570"/>
      <c r="C16" s="5570"/>
      <c r="D16" s="5571"/>
      <c r="E16" s="5570"/>
      <c r="F16" s="5571"/>
      <c r="G16" s="5568">
        <v>8</v>
      </c>
    </row>
    <row r="17" spans="1:7">
      <c r="A17" s="5568">
        <v>9</v>
      </c>
      <c r="B17" s="5570"/>
      <c r="C17" s="5570"/>
      <c r="D17" s="5571"/>
      <c r="E17" s="5570"/>
      <c r="F17" s="5571"/>
      <c r="G17" s="5568">
        <v>9</v>
      </c>
    </row>
    <row r="18" spans="1:7">
      <c r="A18" s="5568">
        <v>10</v>
      </c>
      <c r="B18" s="5570"/>
      <c r="C18" s="5570"/>
      <c r="D18" s="5571"/>
      <c r="E18" s="5570"/>
      <c r="F18" s="5571"/>
      <c r="G18" s="5568">
        <v>10</v>
      </c>
    </row>
    <row r="19" spans="1:7">
      <c r="A19" s="5568">
        <v>11</v>
      </c>
      <c r="B19" s="5570"/>
      <c r="C19" s="5570"/>
      <c r="D19" s="5571"/>
      <c r="E19" s="5570"/>
      <c r="F19" s="5571"/>
      <c r="G19" s="5568">
        <v>11</v>
      </c>
    </row>
    <row r="20" spans="1:7">
      <c r="A20" s="5568">
        <v>12</v>
      </c>
      <c r="B20" s="5570"/>
      <c r="C20" s="5570"/>
      <c r="D20" s="5571"/>
      <c r="E20" s="5570"/>
      <c r="F20" s="5571"/>
      <c r="G20" s="5568">
        <v>12</v>
      </c>
    </row>
    <row r="21" spans="1:7">
      <c r="A21" s="5568">
        <v>13</v>
      </c>
      <c r="B21" s="5570"/>
      <c r="C21" s="5570"/>
      <c r="D21" s="5571"/>
      <c r="E21" s="5570"/>
      <c r="F21" s="5571"/>
      <c r="G21" s="5568">
        <v>13</v>
      </c>
    </row>
    <row r="22" spans="1:7">
      <c r="A22" s="5568">
        <v>14</v>
      </c>
      <c r="B22" s="5570"/>
      <c r="C22" s="5570"/>
      <c r="D22" s="5571"/>
      <c r="E22" s="5570"/>
      <c r="F22" s="5571"/>
      <c r="G22" s="5568">
        <v>14</v>
      </c>
    </row>
    <row r="23" spans="1:7">
      <c r="A23" s="5568">
        <v>15</v>
      </c>
      <c r="B23" s="5570"/>
      <c r="C23" s="5570"/>
      <c r="D23" s="5571"/>
      <c r="E23" s="5570"/>
      <c r="F23" s="5571"/>
      <c r="G23" s="5568">
        <v>15</v>
      </c>
    </row>
    <row r="24" spans="1:7">
      <c r="A24" s="5568">
        <v>16</v>
      </c>
      <c r="B24" s="5570"/>
      <c r="C24" s="5570"/>
      <c r="D24" s="5571"/>
      <c r="E24" s="5570"/>
      <c r="F24" s="5571"/>
      <c r="G24" s="5568">
        <v>16</v>
      </c>
    </row>
    <row r="25" spans="1:7">
      <c r="A25" s="5568">
        <v>17</v>
      </c>
      <c r="B25" s="5570"/>
      <c r="C25" s="5570"/>
      <c r="D25" s="5571"/>
      <c r="E25" s="5570"/>
      <c r="F25" s="5571"/>
      <c r="G25" s="5568">
        <v>17</v>
      </c>
    </row>
    <row r="26" spans="1:7">
      <c r="A26" s="5568">
        <v>18</v>
      </c>
      <c r="B26" s="5570"/>
      <c r="C26" s="5570"/>
      <c r="D26" s="5571"/>
      <c r="E26" s="5570"/>
      <c r="F26" s="5571"/>
      <c r="G26" s="5568">
        <v>18</v>
      </c>
    </row>
    <row r="27" spans="1:7">
      <c r="A27" s="5568">
        <v>19</v>
      </c>
      <c r="B27" s="5570"/>
      <c r="C27" s="5570"/>
      <c r="D27" s="5571"/>
      <c r="E27" s="5570"/>
      <c r="F27" s="5571"/>
      <c r="G27" s="5568">
        <v>19</v>
      </c>
    </row>
    <row r="28" spans="1:7">
      <c r="A28" s="5568">
        <v>20</v>
      </c>
      <c r="B28" s="5570"/>
      <c r="C28" s="5570"/>
      <c r="D28" s="5571"/>
      <c r="E28" s="5570"/>
      <c r="F28" s="5571"/>
      <c r="G28" s="5568">
        <v>20</v>
      </c>
    </row>
    <row r="29" spans="1:7">
      <c r="A29" s="5568">
        <v>21</v>
      </c>
      <c r="B29" s="5570"/>
      <c r="C29" s="5570"/>
      <c r="D29" s="5571"/>
      <c r="E29" s="5570"/>
      <c r="F29" s="5571"/>
      <c r="G29" s="5568">
        <v>21</v>
      </c>
    </row>
    <row r="30" spans="1:7">
      <c r="A30" s="5568">
        <v>22</v>
      </c>
      <c r="B30" s="5570"/>
      <c r="C30" s="5570"/>
      <c r="D30" s="5571"/>
      <c r="E30" s="5570"/>
      <c r="F30" s="5571"/>
      <c r="G30" s="5568">
        <v>22</v>
      </c>
    </row>
    <row r="31" spans="1:7">
      <c r="A31" s="5568">
        <v>23</v>
      </c>
      <c r="B31" s="5570"/>
      <c r="C31" s="5570"/>
      <c r="D31" s="5571"/>
      <c r="E31" s="5570"/>
      <c r="F31" s="5571"/>
      <c r="G31" s="5568">
        <v>23</v>
      </c>
    </row>
    <row r="32" spans="1:7">
      <c r="A32" s="5568">
        <v>24</v>
      </c>
      <c r="B32" s="5570"/>
      <c r="C32" s="5570"/>
      <c r="D32" s="5571"/>
      <c r="E32" s="5570"/>
      <c r="F32" s="5571"/>
      <c r="G32" s="5568">
        <v>24</v>
      </c>
    </row>
    <row r="33" spans="1:7">
      <c r="A33" s="5572"/>
      <c r="B33" s="5573"/>
      <c r="C33" s="5573"/>
      <c r="D33" s="5573"/>
      <c r="E33" s="5573"/>
      <c r="F33" s="5573"/>
      <c r="G33" s="5574"/>
    </row>
    <row r="34" spans="1:7" ht="250" customHeight="1">
      <c r="A34" s="5575"/>
      <c r="B34" s="5576"/>
      <c r="C34" s="5576"/>
      <c r="D34" s="5576"/>
      <c r="E34" s="5576"/>
      <c r="F34" s="5576"/>
      <c r="G34" s="5577"/>
    </row>
    <row r="35" spans="1:7">
      <c r="A35" s="5578"/>
      <c r="B35" s="5579"/>
      <c r="C35" s="5579"/>
      <c r="D35" s="5579"/>
      <c r="E35" s="5579"/>
      <c r="F35" s="5579"/>
      <c r="G35" s="5580"/>
    </row>
    <row r="36" spans="1:7">
      <c r="G36" s="5549" t="s">
        <v>3795</v>
      </c>
    </row>
  </sheetData>
  <mergeCells count="1">
    <mergeCell ref="A2:G2"/>
  </mergeCells>
  <printOptions horizontalCentered="1" verticalCentered="1"/>
  <pageMargins left="0.45" right="0.45" top="0.5" bottom="0.5" header="0.3" footer="0.3"/>
  <pageSetup orientation="portrait" r:id="rId1"/>
</worksheet>
</file>

<file path=xl/worksheets/sheet129.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P144"/>
  <sheetViews>
    <sheetView showGridLines="0" zoomScaleNormal="100" workbookViewId="0"/>
  </sheetViews>
  <sheetFormatPr defaultColWidth="12.54296875" defaultRowHeight="10.5"/>
  <cols>
    <col min="1" max="1" width="1" style="5588" customWidth="1"/>
    <col min="2" max="2" width="60.453125" style="5588" customWidth="1"/>
    <col min="3" max="3" width="26.1796875" style="5588" customWidth="1"/>
    <col min="4" max="4" width="12.81640625" style="5588" customWidth="1"/>
    <col min="5" max="5" width="7.453125" style="5588" customWidth="1"/>
    <col min="6" max="16384" width="12.54296875" style="5588"/>
  </cols>
  <sheetData>
    <row r="1" spans="1:4" s="5583" customFormat="1" ht="11.25" customHeight="1" thickBot="1">
      <c r="A1" s="5581" t="s">
        <v>2894</v>
      </c>
      <c r="B1" s="1018"/>
      <c r="C1" s="2565"/>
      <c r="D1" s="5582">
        <v>121</v>
      </c>
    </row>
    <row r="2" spans="1:4" ht="15.75" customHeight="1">
      <c r="A2" s="5584"/>
      <c r="B2" s="5585" t="s">
        <v>3817</v>
      </c>
      <c r="C2" s="5586"/>
      <c r="D2" s="5587"/>
    </row>
    <row r="3" spans="1:4" ht="11.25" customHeight="1">
      <c r="A3" s="5589"/>
      <c r="B3" s="5590"/>
      <c r="C3" s="5590"/>
      <c r="D3" s="5591"/>
    </row>
    <row r="4" spans="1:4" ht="11.25" customHeight="1">
      <c r="A4" s="5589"/>
      <c r="B4" s="5592" t="s">
        <v>3818</v>
      </c>
      <c r="C4" s="5592"/>
      <c r="D4" s="5591"/>
    </row>
    <row r="5" spans="1:4" ht="11.25" customHeight="1">
      <c r="A5" s="5589"/>
      <c r="B5" s="5592" t="s">
        <v>3819</v>
      </c>
      <c r="C5" s="5592"/>
      <c r="D5" s="5591"/>
    </row>
    <row r="6" spans="1:4" ht="11.25" customHeight="1">
      <c r="A6" s="5589"/>
      <c r="B6" s="5592" t="s">
        <v>3820</v>
      </c>
      <c r="C6" s="5592"/>
      <c r="D6" s="5591"/>
    </row>
    <row r="7" spans="1:4" ht="11.25" customHeight="1">
      <c r="A7" s="5589"/>
      <c r="B7" s="5593"/>
      <c r="C7" s="5593"/>
      <c r="D7" s="5591"/>
    </row>
    <row r="8" spans="1:4" s="5583" customFormat="1" ht="11.25" customHeight="1">
      <c r="A8" s="5594"/>
      <c r="B8" s="5595" t="s">
        <v>3821</v>
      </c>
      <c r="C8" s="5595"/>
      <c r="D8" s="5596"/>
    </row>
    <row r="9" spans="1:4" ht="11.25" customHeight="1">
      <c r="A9" s="5589"/>
      <c r="B9" s="5597" t="s">
        <v>3822</v>
      </c>
      <c r="C9" s="5597"/>
      <c r="D9" s="5598"/>
    </row>
    <row r="10" spans="1:4" ht="11.25" customHeight="1">
      <c r="A10" s="5589"/>
      <c r="B10" s="5593"/>
      <c r="C10" s="5593"/>
      <c r="D10" s="5591"/>
    </row>
    <row r="11" spans="1:4" ht="12" customHeight="1">
      <c r="A11" s="5589"/>
      <c r="B11" s="5592" t="s">
        <v>3823</v>
      </c>
      <c r="C11" s="5592"/>
      <c r="D11" s="5591"/>
    </row>
    <row r="12" spans="1:4" ht="12" customHeight="1">
      <c r="A12" s="5589"/>
      <c r="B12" s="5592" t="s">
        <v>3824</v>
      </c>
      <c r="C12" s="5592"/>
      <c r="D12" s="5591"/>
    </row>
    <row r="13" spans="1:4" ht="12" customHeight="1">
      <c r="A13" s="5589"/>
      <c r="B13" s="5599" t="s">
        <v>3825</v>
      </c>
      <c r="C13" s="5592"/>
      <c r="D13" s="5591"/>
    </row>
    <row r="14" spans="1:4" ht="11.25" customHeight="1">
      <c r="A14" s="5589"/>
      <c r="B14" s="5592" t="s">
        <v>3826</v>
      </c>
      <c r="C14" s="5592"/>
      <c r="D14" s="5591"/>
    </row>
    <row r="15" spans="1:4" ht="15" customHeight="1">
      <c r="A15" s="5589"/>
      <c r="B15" s="5592" t="s">
        <v>3827</v>
      </c>
      <c r="C15" s="5592"/>
      <c r="D15" s="5591"/>
    </row>
    <row r="16" spans="1:4" ht="11.25" customHeight="1">
      <c r="A16" s="5589"/>
      <c r="B16" s="5597" t="s">
        <v>3828</v>
      </c>
      <c r="C16" s="5597"/>
      <c r="D16" s="5591"/>
    </row>
    <row r="17" spans="1:4" ht="15" customHeight="1">
      <c r="A17" s="5589"/>
      <c r="B17" s="5590"/>
      <c r="C17" s="5590"/>
      <c r="D17" s="5591"/>
    </row>
    <row r="18" spans="1:4" ht="11.25" customHeight="1">
      <c r="A18" s="5589"/>
      <c r="B18" s="5592" t="s">
        <v>3829</v>
      </c>
      <c r="C18" s="5592"/>
      <c r="D18" s="5591"/>
    </row>
    <row r="19" spans="1:4" ht="11.25" customHeight="1">
      <c r="A19" s="5589"/>
      <c r="B19" s="5592" t="s">
        <v>3830</v>
      </c>
      <c r="C19" s="5592"/>
      <c r="D19" s="5591"/>
    </row>
    <row r="20" spans="1:4" ht="11.25" customHeight="1">
      <c r="A20" s="5589"/>
      <c r="B20" s="5592" t="s">
        <v>3831</v>
      </c>
      <c r="C20" s="5592"/>
      <c r="D20" s="5591"/>
    </row>
    <row r="21" spans="1:4" ht="11.25" customHeight="1">
      <c r="A21" s="5589"/>
      <c r="B21" s="5592" t="s">
        <v>3832</v>
      </c>
      <c r="C21" s="5592"/>
      <c r="D21" s="5591"/>
    </row>
    <row r="22" spans="1:4" ht="11.25" customHeight="1">
      <c r="A22" s="5589"/>
      <c r="B22" s="5592" t="s">
        <v>3833</v>
      </c>
      <c r="C22" s="5592"/>
      <c r="D22" s="5591"/>
    </row>
    <row r="23" spans="1:4" ht="11.25" customHeight="1">
      <c r="A23" s="5589"/>
      <c r="B23" s="5592" t="s">
        <v>3834</v>
      </c>
      <c r="C23" s="5592"/>
      <c r="D23" s="5591"/>
    </row>
    <row r="24" spans="1:4" ht="15" customHeight="1">
      <c r="A24" s="5589"/>
      <c r="B24" s="5600" t="s">
        <v>3835</v>
      </c>
      <c r="C24" s="5592"/>
      <c r="D24" s="5591"/>
    </row>
    <row r="25" spans="1:4" ht="11.25" customHeight="1">
      <c r="A25" s="5589"/>
      <c r="B25" s="5593"/>
      <c r="C25" s="5593"/>
      <c r="D25" s="5591"/>
    </row>
    <row r="26" spans="1:4" ht="15" customHeight="1">
      <c r="A26" s="5589"/>
      <c r="B26" s="5601"/>
      <c r="C26" s="5601"/>
      <c r="D26" s="5591"/>
    </row>
    <row r="27" spans="1:4" ht="11.25" customHeight="1">
      <c r="A27" s="5589"/>
      <c r="B27" s="235"/>
      <c r="C27" s="5602" t="s">
        <v>3836</v>
      </c>
      <c r="D27" s="5591"/>
    </row>
    <row r="28" spans="1:4" ht="11.25" customHeight="1">
      <c r="A28" s="5589"/>
      <c r="B28" s="5593"/>
      <c r="C28" s="5593"/>
      <c r="D28" s="5591"/>
    </row>
    <row r="29" spans="1:4" ht="12" customHeight="1">
      <c r="A29" s="5589"/>
      <c r="B29" s="5599" t="s">
        <v>3837</v>
      </c>
      <c r="C29" s="5592"/>
      <c r="D29" s="5591"/>
    </row>
    <row r="30" spans="1:4" ht="12" customHeight="1">
      <c r="A30" s="5589"/>
      <c r="B30" s="5603" t="s">
        <v>3838</v>
      </c>
      <c r="C30" s="5592"/>
      <c r="D30" s="5591"/>
    </row>
    <row r="31" spans="1:4" ht="12" customHeight="1">
      <c r="A31" s="5589"/>
      <c r="B31" s="5604"/>
      <c r="C31" s="5593"/>
      <c r="D31" s="5591"/>
    </row>
    <row r="32" spans="1:4" ht="12" customHeight="1">
      <c r="A32" s="5589"/>
      <c r="B32" s="5605" t="s">
        <v>3839</v>
      </c>
      <c r="C32" s="5593"/>
      <c r="D32" s="5606"/>
    </row>
    <row r="33" spans="1:4" ht="15" customHeight="1">
      <c r="A33" s="5589"/>
      <c r="B33" s="5604"/>
      <c r="C33" s="5593"/>
      <c r="D33" s="5591"/>
    </row>
    <row r="34" spans="1:4" ht="11.25" customHeight="1">
      <c r="A34" s="5589"/>
      <c r="B34" s="5592" t="s">
        <v>3840</v>
      </c>
      <c r="C34" s="5592"/>
      <c r="D34" s="5591"/>
    </row>
    <row r="35" spans="1:4" ht="11.25" customHeight="1">
      <c r="A35" s="5589"/>
      <c r="B35" s="5599" t="s">
        <v>3841</v>
      </c>
      <c r="C35" s="5592"/>
      <c r="D35" s="5591"/>
    </row>
    <row r="36" spans="1:4" ht="11.25" customHeight="1">
      <c r="A36" s="5589"/>
      <c r="B36" s="5599" t="s">
        <v>3842</v>
      </c>
      <c r="C36" s="5592"/>
      <c r="D36" s="5591"/>
    </row>
    <row r="37" spans="1:4" ht="15" customHeight="1">
      <c r="A37" s="5589"/>
      <c r="B37" s="5593"/>
      <c r="C37" s="5593"/>
      <c r="D37" s="5591"/>
    </row>
    <row r="38" spans="1:4" ht="11.25" customHeight="1">
      <c r="A38" s="5589"/>
      <c r="B38" s="5607" t="s">
        <v>3843</v>
      </c>
      <c r="C38" s="5593"/>
      <c r="D38" s="5598"/>
    </row>
    <row r="39" spans="1:4" ht="11.25" customHeight="1">
      <c r="A39" s="5589"/>
      <c r="B39" s="5597" t="s">
        <v>3844</v>
      </c>
      <c r="C39" s="5593"/>
      <c r="D39" s="5598"/>
    </row>
    <row r="40" spans="1:4" ht="11.25" customHeight="1">
      <c r="A40" s="5589"/>
      <c r="B40" s="5593"/>
      <c r="C40" s="5593"/>
      <c r="D40" s="5591"/>
    </row>
    <row r="41" spans="1:4" ht="12" customHeight="1">
      <c r="A41" s="5589"/>
      <c r="B41" s="5592" t="s">
        <v>3823</v>
      </c>
      <c r="C41" s="5592"/>
      <c r="D41" s="5591"/>
    </row>
    <row r="42" spans="1:4" ht="12" customHeight="1">
      <c r="A42" s="5589"/>
      <c r="B42" s="5592" t="s">
        <v>3824</v>
      </c>
      <c r="C42" s="5592"/>
      <c r="D42" s="5591"/>
    </row>
    <row r="43" spans="1:4" ht="12" customHeight="1">
      <c r="A43" s="5589"/>
      <c r="B43" s="5599" t="s">
        <v>3845</v>
      </c>
      <c r="C43" s="5592"/>
      <c r="D43" s="5591"/>
    </row>
    <row r="44" spans="1:4" ht="11.25" customHeight="1">
      <c r="A44" s="5589"/>
      <c r="B44" s="5599" t="s">
        <v>3846</v>
      </c>
      <c r="C44" s="5592"/>
      <c r="D44" s="5591"/>
    </row>
    <row r="45" spans="1:4" ht="15" customHeight="1">
      <c r="A45" s="5589"/>
      <c r="B45" s="5608" t="s">
        <v>3847</v>
      </c>
      <c r="C45" s="5592"/>
      <c r="D45" s="5591"/>
    </row>
    <row r="46" spans="1:4" ht="11.25" customHeight="1">
      <c r="A46" s="5589"/>
      <c r="B46" s="5597" t="s">
        <v>3828</v>
      </c>
      <c r="C46" s="5597"/>
      <c r="D46" s="5591"/>
    </row>
    <row r="47" spans="1:4" ht="11.25" customHeight="1">
      <c r="A47" s="5589"/>
      <c r="B47" s="5593"/>
      <c r="C47" s="5593"/>
      <c r="D47" s="5591"/>
    </row>
    <row r="48" spans="1:4" ht="11.25" customHeight="1">
      <c r="A48" s="5589"/>
      <c r="B48" s="5592" t="s">
        <v>3848</v>
      </c>
      <c r="C48" s="5592"/>
      <c r="D48" s="5591"/>
    </row>
    <row r="49" spans="1:5" ht="11.25" customHeight="1">
      <c r="A49" s="5589"/>
      <c r="B49" s="5592" t="s">
        <v>3849</v>
      </c>
      <c r="C49" s="5592"/>
      <c r="D49" s="5591"/>
    </row>
    <row r="50" spans="1:5" ht="11.25" customHeight="1">
      <c r="A50" s="5589"/>
      <c r="B50" s="5592" t="s">
        <v>3850</v>
      </c>
      <c r="C50" s="5592"/>
      <c r="D50" s="5591"/>
    </row>
    <row r="51" spans="1:5" ht="15" customHeight="1">
      <c r="A51" s="5589"/>
      <c r="B51" s="5600" t="s">
        <v>3835</v>
      </c>
      <c r="C51" s="5592"/>
      <c r="D51" s="5591"/>
    </row>
    <row r="52" spans="1:5" ht="11.25" customHeight="1">
      <c r="A52" s="5589"/>
      <c r="B52" s="5593"/>
      <c r="C52" s="5593"/>
      <c r="D52" s="5591"/>
    </row>
    <row r="53" spans="1:5" ht="15" customHeight="1">
      <c r="A53" s="5589"/>
      <c r="B53" s="5592" t="s">
        <v>3851</v>
      </c>
      <c r="C53" s="5592"/>
      <c r="D53" s="5591"/>
    </row>
    <row r="54" spans="1:5" ht="11.25" customHeight="1">
      <c r="A54" s="5589"/>
      <c r="B54" s="5592" t="s">
        <v>3852</v>
      </c>
      <c r="C54" s="5592"/>
      <c r="D54" s="5591"/>
    </row>
    <row r="55" spans="1:5" ht="11.25" customHeight="1">
      <c r="A55" s="5589"/>
      <c r="B55" s="5593"/>
      <c r="C55" s="5593"/>
      <c r="D55" s="5591"/>
    </row>
    <row r="56" spans="1:5" ht="12" customHeight="1">
      <c r="A56" s="5589"/>
      <c r="B56" s="5592" t="s">
        <v>3853</v>
      </c>
      <c r="C56" s="5592"/>
      <c r="D56" s="5591"/>
    </row>
    <row r="57" spans="1:5" ht="12" customHeight="1">
      <c r="A57" s="5589"/>
      <c r="B57" s="5603" t="s">
        <v>3854</v>
      </c>
      <c r="C57" s="5592"/>
      <c r="D57" s="5591"/>
    </row>
    <row r="58" spans="1:5" ht="12" customHeight="1">
      <c r="A58" s="5589"/>
      <c r="B58" s="5604"/>
      <c r="C58" s="5593"/>
      <c r="D58" s="5591"/>
    </row>
    <row r="59" spans="1:5" ht="12" customHeight="1">
      <c r="A59" s="5589"/>
      <c r="B59" s="5605" t="s">
        <v>3855</v>
      </c>
      <c r="C59" s="5593"/>
      <c r="D59" s="5606"/>
    </row>
    <row r="60" spans="1:5" ht="15" customHeight="1">
      <c r="A60" s="5589"/>
      <c r="B60" s="5593"/>
      <c r="C60" s="5593"/>
      <c r="D60" s="5591"/>
    </row>
    <row r="61" spans="1:5" ht="11.25" customHeight="1">
      <c r="A61" s="5589"/>
      <c r="B61" s="5592" t="s">
        <v>3856</v>
      </c>
      <c r="C61" s="5592"/>
      <c r="D61" s="5591"/>
    </row>
    <row r="62" spans="1:5" ht="11.25" customHeight="1">
      <c r="A62" s="5589"/>
      <c r="B62" s="5592" t="s">
        <v>3857</v>
      </c>
      <c r="C62" s="5592"/>
      <c r="D62" s="5591"/>
      <c r="E62" s="5589"/>
    </row>
    <row r="63" spans="1:5" ht="11.25" customHeight="1">
      <c r="A63" s="5589"/>
      <c r="B63" s="5599" t="s">
        <v>3858</v>
      </c>
      <c r="C63" s="5593"/>
      <c r="D63" s="5609"/>
    </row>
    <row r="64" spans="1:5" ht="15" customHeight="1" thickBot="1">
      <c r="A64" s="5610"/>
      <c r="B64" s="5611"/>
      <c r="C64" s="5611"/>
      <c r="D64" s="5612"/>
    </row>
    <row r="65" spans="1:4" s="5583" customFormat="1" ht="13.9" customHeight="1">
      <c r="A65" s="5613" t="s">
        <v>2223</v>
      </c>
      <c r="B65" s="5614"/>
      <c r="C65" s="5615"/>
      <c r="D65" s="5616"/>
    </row>
    <row r="66" spans="1:4" ht="9" customHeight="1"/>
    <row r="67" spans="1:4" ht="9" customHeight="1"/>
    <row r="68" spans="1:4" ht="9" customHeight="1"/>
    <row r="69" spans="1:4" ht="9" customHeight="1"/>
    <row r="70" spans="1:4" ht="9" customHeight="1"/>
    <row r="71" spans="1:4" ht="9" customHeight="1"/>
    <row r="72" spans="1:4" ht="9" customHeight="1"/>
    <row r="73" spans="1:4" ht="9" customHeight="1"/>
    <row r="74" spans="1:4" ht="9" customHeight="1"/>
    <row r="75" spans="1:4" ht="9" customHeight="1"/>
    <row r="76" spans="1:4" ht="9" customHeight="1"/>
    <row r="77" spans="1:4" ht="9" customHeight="1"/>
    <row r="78" spans="1:4" ht="9" customHeight="1"/>
    <row r="79" spans="1:4" ht="9" customHeight="1"/>
    <row r="80" spans="1:4" ht="9" customHeight="1"/>
    <row r="81" spans="7:8" ht="9" customHeight="1"/>
    <row r="82" spans="7:8" ht="9" customHeight="1"/>
    <row r="83" spans="7:8" ht="9" customHeight="1"/>
    <row r="84" spans="7:8" ht="9" customHeight="1"/>
    <row r="89" spans="7:8">
      <c r="G89" s="5617"/>
      <c r="H89" s="5617"/>
    </row>
    <row r="90" spans="7:8">
      <c r="H90" s="5617"/>
    </row>
    <row r="91" spans="7:8">
      <c r="H91" s="5617"/>
    </row>
    <row r="92" spans="7:8">
      <c r="H92" s="5617"/>
    </row>
    <row r="93" spans="7:8">
      <c r="G93" s="5617"/>
      <c r="H93" s="5617"/>
    </row>
    <row r="94" spans="7:8">
      <c r="H94" s="5617"/>
    </row>
    <row r="95" spans="7:8">
      <c r="H95" s="5617"/>
    </row>
    <row r="96" spans="7:8">
      <c r="G96" s="5617"/>
      <c r="H96" s="5617"/>
    </row>
    <row r="97" spans="7:8">
      <c r="H97" s="5617"/>
    </row>
    <row r="98" spans="7:8">
      <c r="G98" s="5617"/>
      <c r="H98" s="5617"/>
    </row>
    <row r="99" spans="7:8">
      <c r="H99" s="5617"/>
    </row>
    <row r="115" spans="16:16">
      <c r="P115" s="5618"/>
    </row>
    <row r="143" spans="9:14">
      <c r="I143" s="5618"/>
      <c r="N143" s="5618"/>
    </row>
    <row r="144" spans="9:14">
      <c r="N144" s="5618"/>
    </row>
  </sheetData>
  <mergeCells count="2">
    <mergeCell ref="A65:B65"/>
    <mergeCell ref="C65:D65"/>
  </mergeCells>
  <printOptions horizontalCentered="1" gridLinesSet="0"/>
  <pageMargins left="0.25" right="0.25" top="0.5" bottom="0.1" header="0" footer="0"/>
  <pageSetup scale="94" orientation="portrait" horizontalDpi="4294967292" verticalDpi="4294967292" r:id="rId1"/>
  <headerFooter alignWithMargins="0"/>
  <drawing r:id="rId2"/>
</worksheet>
</file>

<file path=xl/worksheets/sheet130.xml><?xml version="1.0" encoding="utf-8"?>
<worksheet xmlns="http://schemas.openxmlformats.org/spreadsheetml/2006/main" xmlns:r="http://schemas.openxmlformats.org/officeDocument/2006/relationships">
  <sheetPr syncVertical="1" syncRef="A1" transitionEvaluation="1">
    <tabColor rgb="FF92D050"/>
    <pageSetUpPr fitToPage="1"/>
  </sheetPr>
  <dimension ref="A1:AL173"/>
  <sheetViews>
    <sheetView showGridLines="0" workbookViewId="0"/>
  </sheetViews>
  <sheetFormatPr defaultColWidth="12.54296875" defaultRowHeight="15.5"/>
  <cols>
    <col min="1" max="1" width="5.26953125" style="5622" customWidth="1"/>
    <col min="2" max="2" width="3.54296875" style="5622" customWidth="1"/>
    <col min="3" max="3" width="4.81640625" style="5622" customWidth="1"/>
    <col min="4" max="9" width="2.81640625" style="5622" customWidth="1"/>
    <col min="10" max="10" width="5.54296875" style="5622" customWidth="1"/>
    <col min="11" max="11" width="3.7265625" style="5622" customWidth="1"/>
    <col min="12" max="12" width="4.1796875" style="5622" customWidth="1"/>
    <col min="13" max="13" width="4.81640625" style="5622" customWidth="1"/>
    <col min="14" max="19" width="2.81640625" style="5622" customWidth="1"/>
    <col min="20" max="20" width="7.54296875" style="5622" customWidth="1"/>
    <col min="21" max="21" width="5.54296875" style="5622" customWidth="1"/>
    <col min="22" max="22" width="3.7265625" style="5622" customWidth="1"/>
    <col min="23" max="23" width="4.1796875" style="5622" customWidth="1"/>
    <col min="24" max="24" width="10.7265625" style="5622" customWidth="1"/>
    <col min="25" max="16384" width="12.54296875" style="5622"/>
  </cols>
  <sheetData>
    <row r="1" spans="1:30" ht="11.25" customHeight="1" thickBot="1">
      <c r="A1" s="5524">
        <v>122</v>
      </c>
      <c r="B1" s="5619"/>
      <c r="C1" s="5619"/>
      <c r="D1" s="5619"/>
      <c r="E1" s="5619"/>
      <c r="F1" s="5619"/>
      <c r="G1" s="5619"/>
      <c r="H1" s="5619"/>
      <c r="I1" s="5619"/>
      <c r="J1" s="5619"/>
      <c r="K1" s="5619"/>
      <c r="L1" s="5619"/>
      <c r="M1" s="5619"/>
      <c r="N1" s="5619"/>
      <c r="O1" s="5619"/>
      <c r="P1" s="5619"/>
      <c r="Q1" s="5619"/>
      <c r="R1" s="5619"/>
      <c r="S1" s="5619"/>
      <c r="T1" s="5619"/>
      <c r="U1" s="5619"/>
      <c r="V1" s="5619"/>
      <c r="W1" s="5619"/>
      <c r="X1" s="5620" t="s">
        <v>2894</v>
      </c>
      <c r="Y1" s="5621"/>
    </row>
    <row r="2" spans="1:30" ht="11.25" customHeight="1">
      <c r="A2" s="5623"/>
      <c r="B2" s="5624"/>
      <c r="C2" s="5624"/>
      <c r="D2" s="5624"/>
      <c r="E2" s="5624"/>
      <c r="F2" s="5624"/>
      <c r="G2" s="5624"/>
      <c r="H2" s="5624"/>
      <c r="I2" s="5624"/>
      <c r="J2" s="5624"/>
      <c r="K2" s="5624"/>
      <c r="L2" s="5624"/>
      <c r="M2" s="5624"/>
      <c r="N2" s="5624"/>
      <c r="O2" s="5624"/>
      <c r="P2" s="5624"/>
      <c r="Q2" s="5624"/>
      <c r="R2" s="5624"/>
      <c r="S2" s="5624"/>
      <c r="T2" s="5624"/>
      <c r="U2" s="5624"/>
      <c r="V2" s="5624"/>
      <c r="W2" s="5624"/>
      <c r="X2" s="5625"/>
      <c r="Y2" s="5621"/>
    </row>
    <row r="3" spans="1:30" ht="11.25" customHeight="1">
      <c r="A3" s="5626" t="s">
        <v>3859</v>
      </c>
      <c r="B3" s="5627"/>
      <c r="C3" s="5627"/>
      <c r="D3" s="5627"/>
      <c r="E3" s="5627"/>
      <c r="F3" s="5627"/>
      <c r="G3" s="5627"/>
      <c r="H3" s="5627"/>
      <c r="I3" s="5627"/>
      <c r="J3" s="5627"/>
      <c r="K3" s="5627"/>
      <c r="L3" s="5627"/>
      <c r="M3" s="5627"/>
      <c r="N3" s="5627"/>
      <c r="O3" s="5627"/>
      <c r="P3" s="5627"/>
      <c r="Q3" s="5627"/>
      <c r="R3" s="5627"/>
      <c r="S3" s="5627"/>
      <c r="T3" s="5627"/>
      <c r="U3" s="5627"/>
      <c r="V3" s="5627"/>
      <c r="W3" s="5627"/>
      <c r="X3" s="5628"/>
      <c r="Y3" s="5621"/>
    </row>
    <row r="4" spans="1:30" ht="11.25" customHeight="1">
      <c r="A4" s="5626" t="s">
        <v>3860</v>
      </c>
      <c r="B4" s="5627"/>
      <c r="C4" s="5627"/>
      <c r="D4" s="5627"/>
      <c r="E4" s="5627"/>
      <c r="F4" s="5627"/>
      <c r="G4" s="5627"/>
      <c r="H4" s="5627"/>
      <c r="I4" s="5627"/>
      <c r="J4" s="5627"/>
      <c r="K4" s="5627"/>
      <c r="L4" s="5627"/>
      <c r="M4" s="5627"/>
      <c r="N4" s="5627"/>
      <c r="O4" s="5627"/>
      <c r="P4" s="5627"/>
      <c r="Q4" s="5627"/>
      <c r="R4" s="5627"/>
      <c r="S4" s="5627"/>
      <c r="T4" s="5627"/>
      <c r="U4" s="5627"/>
      <c r="V4" s="5627"/>
      <c r="W4" s="5627"/>
      <c r="X4" s="5628"/>
      <c r="Y4" s="5621"/>
    </row>
    <row r="5" spans="1:30" ht="11.25" customHeight="1">
      <c r="A5" s="5626" t="s">
        <v>3861</v>
      </c>
      <c r="B5" s="5627"/>
      <c r="C5" s="5627"/>
      <c r="D5" s="5627"/>
      <c r="E5" s="5627"/>
      <c r="F5" s="5627"/>
      <c r="G5" s="5627"/>
      <c r="H5" s="5627"/>
      <c r="I5" s="5627"/>
      <c r="J5" s="5627"/>
      <c r="K5" s="5627"/>
      <c r="L5" s="5627"/>
      <c r="M5" s="5627"/>
      <c r="N5" s="5627"/>
      <c r="O5" s="5627"/>
      <c r="P5" s="5627"/>
      <c r="Q5" s="5627"/>
      <c r="R5" s="5627"/>
      <c r="S5" s="5627"/>
      <c r="T5" s="5627"/>
      <c r="U5" s="5627"/>
      <c r="V5" s="5627"/>
      <c r="W5" s="5627"/>
      <c r="X5" s="5628"/>
      <c r="Y5" s="5621"/>
      <c r="Z5" s="5629"/>
      <c r="AA5" s="5629"/>
      <c r="AB5" s="5629"/>
      <c r="AC5" s="5629"/>
      <c r="AD5" s="5629"/>
    </row>
    <row r="6" spans="1:30" ht="11.25" customHeight="1">
      <c r="A6" s="5630"/>
      <c r="B6" s="5631"/>
      <c r="C6" s="5631"/>
      <c r="D6" s="5631"/>
      <c r="E6" s="5631"/>
      <c r="F6" s="5631"/>
      <c r="G6" s="5631"/>
      <c r="H6" s="5631"/>
      <c r="I6" s="5631"/>
      <c r="J6" s="5631"/>
      <c r="K6" s="5631"/>
      <c r="L6" s="5631"/>
      <c r="M6" s="5631"/>
      <c r="N6" s="5631"/>
      <c r="O6" s="5631"/>
      <c r="P6" s="5631"/>
      <c r="Q6" s="5631"/>
      <c r="R6" s="5631"/>
      <c r="S6" s="5631"/>
      <c r="T6" s="5631"/>
      <c r="U6" s="5631"/>
      <c r="V6" s="5631"/>
      <c r="W6" s="5631"/>
      <c r="X6" s="5632"/>
      <c r="Y6" s="5621"/>
      <c r="Z6" s="5629"/>
      <c r="AA6" s="5629"/>
      <c r="AB6" s="5629"/>
      <c r="AC6" s="5629"/>
      <c r="AD6" s="5629"/>
    </row>
    <row r="7" spans="1:30" ht="11.25" customHeight="1">
      <c r="A7" s="5633"/>
      <c r="B7" s="5627"/>
      <c r="C7" s="5627"/>
      <c r="D7" s="5627"/>
      <c r="E7" s="5627"/>
      <c r="F7" s="5627"/>
      <c r="G7" s="5627"/>
      <c r="H7" s="5627"/>
      <c r="I7" s="5634"/>
      <c r="J7" s="5627" t="s">
        <v>3862</v>
      </c>
      <c r="K7" s="5627"/>
      <c r="L7" s="5627"/>
      <c r="M7" s="5634"/>
      <c r="N7" s="5635"/>
      <c r="O7" s="5627"/>
      <c r="P7" s="5627"/>
      <c r="Q7" s="5627"/>
      <c r="R7" s="5627"/>
      <c r="S7" s="5634"/>
      <c r="T7" s="5636"/>
      <c r="U7" s="5637" t="s">
        <v>3863</v>
      </c>
      <c r="V7" s="5638"/>
      <c r="W7" s="5638"/>
      <c r="X7" s="5639"/>
      <c r="Y7" s="5621"/>
      <c r="Z7" s="5629"/>
      <c r="AA7" s="5629"/>
      <c r="AB7" s="5629"/>
      <c r="AC7" s="5629"/>
      <c r="AD7" s="5629"/>
    </row>
    <row r="8" spans="1:30" ht="11.25" customHeight="1">
      <c r="A8" s="5633"/>
      <c r="B8" s="5627"/>
      <c r="C8" s="5627"/>
      <c r="D8" s="5627"/>
      <c r="E8" s="5627"/>
      <c r="F8" s="5627"/>
      <c r="G8" s="5627"/>
      <c r="H8" s="5627"/>
      <c r="I8" s="5634"/>
      <c r="J8" s="5627" t="s">
        <v>3864</v>
      </c>
      <c r="K8" s="5627"/>
      <c r="L8" s="5627"/>
      <c r="M8" s="5634"/>
      <c r="N8" s="5635"/>
      <c r="O8" s="5627"/>
      <c r="P8" s="5627"/>
      <c r="Q8" s="5627"/>
      <c r="R8" s="5627"/>
      <c r="S8" s="5634"/>
      <c r="T8" s="5636"/>
      <c r="U8" s="5627" t="s">
        <v>3862</v>
      </c>
      <c r="V8" s="5627"/>
      <c r="W8" s="5634"/>
      <c r="X8" s="5640" t="s">
        <v>3865</v>
      </c>
      <c r="Y8" s="5621"/>
      <c r="Z8" s="5629"/>
      <c r="AA8" s="5629"/>
      <c r="AB8" s="5629"/>
      <c r="AC8" s="5629"/>
      <c r="AD8" s="5629"/>
    </row>
    <row r="9" spans="1:30" ht="11.25" customHeight="1">
      <c r="A9" s="5641" t="s">
        <v>3866</v>
      </c>
      <c r="B9" s="5627"/>
      <c r="C9" s="5627"/>
      <c r="D9" s="5627"/>
      <c r="E9" s="5627"/>
      <c r="F9" s="5627"/>
      <c r="G9" s="5627"/>
      <c r="H9" s="5627"/>
      <c r="I9" s="5634"/>
      <c r="J9" s="5642" t="s">
        <v>3867</v>
      </c>
      <c r="K9" s="5627"/>
      <c r="L9" s="5627"/>
      <c r="M9" s="5634"/>
      <c r="N9" s="5642" t="s">
        <v>3868</v>
      </c>
      <c r="O9" s="5627"/>
      <c r="P9" s="5627"/>
      <c r="Q9" s="5627"/>
      <c r="R9" s="5627"/>
      <c r="S9" s="5634"/>
      <c r="T9" s="5643" t="s">
        <v>3863</v>
      </c>
      <c r="U9" s="5627" t="s">
        <v>3864</v>
      </c>
      <c r="V9" s="5627"/>
      <c r="W9" s="5634"/>
      <c r="X9" s="5640" t="s">
        <v>596</v>
      </c>
      <c r="Y9" s="5621"/>
      <c r="Z9" s="5629"/>
      <c r="AA9" s="5629"/>
      <c r="AB9" s="5629"/>
      <c r="AC9" s="5629"/>
      <c r="AD9" s="5629"/>
    </row>
    <row r="10" spans="1:30" ht="11.25" customHeight="1">
      <c r="A10" s="5633"/>
      <c r="B10" s="5627"/>
      <c r="C10" s="5627"/>
      <c r="D10" s="5627"/>
      <c r="E10" s="5627"/>
      <c r="F10" s="5627"/>
      <c r="G10" s="5627"/>
      <c r="H10" s="5627"/>
      <c r="I10" s="5634"/>
      <c r="J10" s="5642"/>
      <c r="K10" s="5627"/>
      <c r="L10" s="5627"/>
      <c r="M10" s="5634"/>
      <c r="N10" s="5635" t="s">
        <v>1200</v>
      </c>
      <c r="O10" s="5627"/>
      <c r="P10" s="5627"/>
      <c r="Q10" s="5627"/>
      <c r="R10" s="5627"/>
      <c r="S10" s="5634"/>
      <c r="T10" s="5643" t="s">
        <v>3869</v>
      </c>
      <c r="U10" s="5642" t="s">
        <v>3870</v>
      </c>
      <c r="V10" s="5627"/>
      <c r="W10" s="5634"/>
      <c r="X10" s="5640" t="s">
        <v>3871</v>
      </c>
      <c r="Y10" s="5621"/>
      <c r="Z10" s="5629"/>
      <c r="AA10" s="5629"/>
      <c r="AB10" s="5629"/>
      <c r="AC10" s="5629"/>
      <c r="AD10" s="5629"/>
    </row>
    <row r="11" spans="1:30" ht="11.25" customHeight="1">
      <c r="A11" s="5644" t="s">
        <v>3872</v>
      </c>
      <c r="B11" s="5645"/>
      <c r="C11" s="5646"/>
      <c r="D11" s="5647"/>
      <c r="E11" s="5648" t="s">
        <v>970</v>
      </c>
      <c r="F11" s="5648"/>
      <c r="G11" s="5648"/>
      <c r="H11" s="5648"/>
      <c r="I11" s="5649"/>
      <c r="J11" s="5650" t="s">
        <v>3873</v>
      </c>
      <c r="K11" s="5649"/>
      <c r="L11" s="5651" t="s">
        <v>3874</v>
      </c>
      <c r="M11" s="5652" t="s">
        <v>2501</v>
      </c>
      <c r="N11" s="5650" t="s">
        <v>969</v>
      </c>
      <c r="O11" s="5645"/>
      <c r="P11" s="5645"/>
      <c r="Q11" s="5645"/>
      <c r="R11" s="5645"/>
      <c r="S11" s="5649"/>
      <c r="T11" s="5653"/>
      <c r="U11" s="5652" t="s">
        <v>3873</v>
      </c>
      <c r="V11" s="5649" t="s">
        <v>3874</v>
      </c>
      <c r="W11" s="5652" t="s">
        <v>2501</v>
      </c>
      <c r="X11" s="5654" t="s">
        <v>3870</v>
      </c>
      <c r="Y11" s="5655"/>
      <c r="Z11" s="5629"/>
      <c r="AA11" s="5629"/>
      <c r="AB11" s="5629"/>
      <c r="AC11" s="5629"/>
      <c r="AD11" s="5629"/>
    </row>
    <row r="12" spans="1:30" ht="11.25" customHeight="1">
      <c r="A12" s="5656"/>
      <c r="B12" s="5657"/>
      <c r="C12" s="5658"/>
      <c r="D12" s="5659"/>
      <c r="E12" s="5660"/>
      <c r="F12" s="5660"/>
      <c r="G12" s="5660"/>
      <c r="H12" s="5660"/>
      <c r="I12" s="5661"/>
      <c r="J12" s="5660"/>
      <c r="K12" s="5661"/>
      <c r="L12" s="5662"/>
      <c r="M12" s="5659"/>
      <c r="N12" s="5659"/>
      <c r="O12" s="5659"/>
      <c r="P12" s="5659"/>
      <c r="Q12" s="5659"/>
      <c r="R12" s="5659"/>
      <c r="S12" s="5661"/>
      <c r="T12" s="5661"/>
      <c r="U12" s="5661"/>
      <c r="V12" s="5661"/>
      <c r="W12" s="5661"/>
      <c r="X12" s="5663"/>
      <c r="Y12" s="5621"/>
      <c r="Z12" s="5629"/>
      <c r="AA12" s="5629"/>
      <c r="AB12" s="5629"/>
      <c r="AC12" s="5629"/>
      <c r="AD12" s="5629"/>
    </row>
    <row r="13" spans="1:30" ht="11.25" customHeight="1">
      <c r="A13" s="5656"/>
      <c r="B13" s="5657"/>
      <c r="C13" s="5658"/>
      <c r="D13" s="5659"/>
      <c r="E13" s="5660"/>
      <c r="F13" s="5660"/>
      <c r="G13" s="5660"/>
      <c r="H13" s="5660"/>
      <c r="I13" s="5661"/>
      <c r="J13" s="5660"/>
      <c r="K13" s="5661"/>
      <c r="L13" s="5662"/>
      <c r="M13" s="5659"/>
      <c r="N13" s="5659"/>
      <c r="O13" s="5659"/>
      <c r="P13" s="5659"/>
      <c r="Q13" s="5659"/>
      <c r="R13" s="5659"/>
      <c r="S13" s="5661"/>
      <c r="T13" s="5661"/>
      <c r="U13" s="5661"/>
      <c r="V13" s="5661"/>
      <c r="W13" s="5661"/>
      <c r="X13" s="5663"/>
      <c r="Y13" s="5621"/>
      <c r="Z13" s="5629"/>
      <c r="AA13" s="5629"/>
      <c r="AB13" s="5629"/>
      <c r="AC13" s="5629"/>
      <c r="AD13" s="5629"/>
    </row>
    <row r="14" spans="1:30" ht="11.25" customHeight="1">
      <c r="A14" s="5656"/>
      <c r="B14" s="5657"/>
      <c r="C14" s="5658"/>
      <c r="D14" s="5659"/>
      <c r="E14" s="5660"/>
      <c r="F14" s="5660"/>
      <c r="G14" s="5660"/>
      <c r="H14" s="5660"/>
      <c r="I14" s="5661"/>
      <c r="J14" s="5660"/>
      <c r="K14" s="5661"/>
      <c r="L14" s="5662"/>
      <c r="M14" s="5659"/>
      <c r="N14" s="5659"/>
      <c r="O14" s="5659"/>
      <c r="P14" s="5659"/>
      <c r="Q14" s="5659"/>
      <c r="R14" s="5659"/>
      <c r="S14" s="5661"/>
      <c r="T14" s="5661"/>
      <c r="U14" s="5661"/>
      <c r="V14" s="5661"/>
      <c r="W14" s="5661"/>
      <c r="X14" s="5663"/>
      <c r="Y14" s="5621"/>
      <c r="Z14" s="5629"/>
      <c r="AA14" s="5629"/>
      <c r="AB14" s="5629"/>
      <c r="AC14" s="5629"/>
      <c r="AD14" s="5629"/>
    </row>
    <row r="15" spans="1:30" ht="11.25" customHeight="1">
      <c r="A15" s="5656"/>
      <c r="B15" s="5657"/>
      <c r="C15" s="5658"/>
      <c r="D15" s="5659"/>
      <c r="E15" s="5660"/>
      <c r="F15" s="5660"/>
      <c r="G15" s="5660"/>
      <c r="H15" s="5660"/>
      <c r="I15" s="5661"/>
      <c r="J15" s="5660"/>
      <c r="K15" s="5661"/>
      <c r="L15" s="5662"/>
      <c r="M15" s="5659"/>
      <c r="N15" s="5659"/>
      <c r="O15" s="5659"/>
      <c r="P15" s="5659"/>
      <c r="Q15" s="5659"/>
      <c r="R15" s="5659"/>
      <c r="S15" s="5661"/>
      <c r="T15" s="5661"/>
      <c r="U15" s="5661"/>
      <c r="V15" s="5661"/>
      <c r="W15" s="5661"/>
      <c r="X15" s="5663"/>
      <c r="Y15" s="5621"/>
    </row>
    <row r="16" spans="1:30" ht="11.25" customHeight="1">
      <c r="A16" s="5656"/>
      <c r="B16" s="5657"/>
      <c r="C16" s="5658"/>
      <c r="D16" s="5659"/>
      <c r="E16" s="5660"/>
      <c r="F16" s="5660"/>
      <c r="G16" s="5660"/>
      <c r="H16" s="5660"/>
      <c r="I16" s="5661"/>
      <c r="J16" s="5660"/>
      <c r="K16" s="5661"/>
      <c r="L16" s="5662"/>
      <c r="M16" s="5659"/>
      <c r="N16" s="5659"/>
      <c r="O16" s="5659"/>
      <c r="P16" s="5659"/>
      <c r="Q16" s="5659"/>
      <c r="R16" s="5659"/>
      <c r="S16" s="5661"/>
      <c r="T16" s="5661"/>
      <c r="U16" s="5661"/>
      <c r="V16" s="5661"/>
      <c r="W16" s="5661"/>
      <c r="X16" s="5663"/>
      <c r="Y16" s="5621"/>
    </row>
    <row r="17" spans="1:25" ht="11.25" customHeight="1">
      <c r="A17" s="5656"/>
      <c r="B17" s="5657"/>
      <c r="C17" s="5658"/>
      <c r="D17" s="5659"/>
      <c r="E17" s="5660"/>
      <c r="F17" s="5660"/>
      <c r="G17" s="5660"/>
      <c r="H17" s="5660"/>
      <c r="I17" s="5661"/>
      <c r="J17" s="5660"/>
      <c r="K17" s="5661"/>
      <c r="L17" s="5662"/>
      <c r="M17" s="5659"/>
      <c r="N17" s="5659"/>
      <c r="O17" s="5659"/>
      <c r="P17" s="5659"/>
      <c r="Q17" s="5659"/>
      <c r="R17" s="5659"/>
      <c r="S17" s="5661"/>
      <c r="T17" s="5661"/>
      <c r="U17" s="5661"/>
      <c r="V17" s="5661"/>
      <c r="W17" s="5661"/>
      <c r="X17" s="5663"/>
      <c r="Y17" s="5621"/>
    </row>
    <row r="18" spans="1:25" ht="11.25" customHeight="1">
      <c r="A18" s="5656"/>
      <c r="B18" s="5657"/>
      <c r="C18" s="5658"/>
      <c r="D18" s="5659"/>
      <c r="E18" s="5660"/>
      <c r="F18" s="5660"/>
      <c r="G18" s="5660"/>
      <c r="H18" s="5660"/>
      <c r="I18" s="5661"/>
      <c r="J18" s="5660"/>
      <c r="K18" s="5661"/>
      <c r="L18" s="5662"/>
      <c r="M18" s="5659"/>
      <c r="N18" s="5659"/>
      <c r="O18" s="5659"/>
      <c r="P18" s="5659"/>
      <c r="Q18" s="5659"/>
      <c r="R18" s="5659"/>
      <c r="S18" s="5661"/>
      <c r="T18" s="5661"/>
      <c r="U18" s="5661"/>
      <c r="V18" s="5661"/>
      <c r="W18" s="5661"/>
      <c r="X18" s="5663"/>
      <c r="Y18" s="5621"/>
    </row>
    <row r="19" spans="1:25" ht="11.25" customHeight="1">
      <c r="A19" s="5656"/>
      <c r="B19" s="5657"/>
      <c r="C19" s="5658"/>
      <c r="D19" s="5659"/>
      <c r="E19" s="5660"/>
      <c r="F19" s="5660"/>
      <c r="G19" s="5660"/>
      <c r="H19" s="5660"/>
      <c r="I19" s="5661"/>
      <c r="J19" s="5660"/>
      <c r="K19" s="5661"/>
      <c r="L19" s="5662"/>
      <c r="M19" s="5659"/>
      <c r="N19" s="5659"/>
      <c r="O19" s="5659"/>
      <c r="P19" s="5659"/>
      <c r="Q19" s="5659"/>
      <c r="R19" s="5659"/>
      <c r="S19" s="5661"/>
      <c r="T19" s="5661"/>
      <c r="U19" s="5661"/>
      <c r="V19" s="5661"/>
      <c r="W19" s="5661"/>
      <c r="X19" s="5663"/>
      <c r="Y19" s="5621"/>
    </row>
    <row r="20" spans="1:25" ht="11.25" customHeight="1">
      <c r="A20" s="5656"/>
      <c r="B20" s="5657"/>
      <c r="C20" s="5658"/>
      <c r="D20" s="5659"/>
      <c r="E20" s="5660"/>
      <c r="F20" s="5660"/>
      <c r="G20" s="5660"/>
      <c r="H20" s="5660"/>
      <c r="I20" s="5661"/>
      <c r="J20" s="5660"/>
      <c r="K20" s="5661"/>
      <c r="L20" s="5662"/>
      <c r="M20" s="5659"/>
      <c r="N20" s="5659"/>
      <c r="O20" s="5659"/>
      <c r="P20" s="5659"/>
      <c r="Q20" s="5659"/>
      <c r="R20" s="5659"/>
      <c r="S20" s="5661"/>
      <c r="T20" s="5661"/>
      <c r="U20" s="5661"/>
      <c r="V20" s="5661"/>
      <c r="W20" s="5661"/>
      <c r="X20" s="5663"/>
      <c r="Y20" s="5621"/>
    </row>
    <row r="21" spans="1:25" ht="11.25" customHeight="1">
      <c r="A21" s="5656"/>
      <c r="B21" s="5657"/>
      <c r="C21" s="5658"/>
      <c r="D21" s="5659"/>
      <c r="E21" s="5660"/>
      <c r="F21" s="5660"/>
      <c r="G21" s="5660"/>
      <c r="H21" s="5660"/>
      <c r="I21" s="5661"/>
      <c r="J21" s="5660"/>
      <c r="K21" s="5661"/>
      <c r="L21" s="5662"/>
      <c r="M21" s="5659"/>
      <c r="N21" s="5659"/>
      <c r="O21" s="5659"/>
      <c r="P21" s="5659"/>
      <c r="Q21" s="5659"/>
      <c r="R21" s="5659"/>
      <c r="S21" s="5661"/>
      <c r="T21" s="5661"/>
      <c r="U21" s="5661"/>
      <c r="V21" s="5661"/>
      <c r="W21" s="5661"/>
      <c r="X21" s="5663"/>
      <c r="Y21" s="5621"/>
    </row>
    <row r="22" spans="1:25" ht="11.25" customHeight="1">
      <c r="A22" s="5656"/>
      <c r="B22" s="5657"/>
      <c r="C22" s="5658"/>
      <c r="D22" s="5659"/>
      <c r="E22" s="5660"/>
      <c r="F22" s="5660"/>
      <c r="G22" s="5660"/>
      <c r="H22" s="5660"/>
      <c r="I22" s="5661"/>
      <c r="J22" s="5660"/>
      <c r="K22" s="5661"/>
      <c r="L22" s="5662"/>
      <c r="M22" s="5659"/>
      <c r="N22" s="5659"/>
      <c r="O22" s="5659"/>
      <c r="P22" s="5659"/>
      <c r="Q22" s="5659"/>
      <c r="R22" s="5659"/>
      <c r="S22" s="5661"/>
      <c r="T22" s="5661"/>
      <c r="U22" s="5661"/>
      <c r="V22" s="5661"/>
      <c r="W22" s="5661"/>
      <c r="X22" s="5663"/>
      <c r="Y22" s="5621"/>
    </row>
    <row r="23" spans="1:25" ht="11.25" customHeight="1">
      <c r="A23" s="5656"/>
      <c r="B23" s="5657"/>
      <c r="C23" s="5658"/>
      <c r="D23" s="5659"/>
      <c r="E23" s="5660"/>
      <c r="F23" s="5660"/>
      <c r="G23" s="5660"/>
      <c r="H23" s="5660"/>
      <c r="I23" s="5661"/>
      <c r="J23" s="5660"/>
      <c r="K23" s="5661"/>
      <c r="L23" s="5662"/>
      <c r="M23" s="5659"/>
      <c r="N23" s="5659"/>
      <c r="O23" s="5659"/>
      <c r="P23" s="5659"/>
      <c r="Q23" s="5659"/>
      <c r="R23" s="5659"/>
      <c r="S23" s="5661"/>
      <c r="T23" s="5661"/>
      <c r="U23" s="5661"/>
      <c r="V23" s="5661"/>
      <c r="W23" s="5661"/>
      <c r="X23" s="5663"/>
      <c r="Y23" s="5621"/>
    </row>
    <row r="24" spans="1:25" ht="11.25" customHeight="1">
      <c r="A24" s="5656"/>
      <c r="B24" s="5657"/>
      <c r="C24" s="5658"/>
      <c r="D24" s="5659"/>
      <c r="E24" s="5660"/>
      <c r="F24" s="5660"/>
      <c r="G24" s="5660"/>
      <c r="H24" s="5660"/>
      <c r="I24" s="5661"/>
      <c r="J24" s="5660"/>
      <c r="K24" s="5661"/>
      <c r="L24" s="5662"/>
      <c r="M24" s="5659"/>
      <c r="N24" s="5659"/>
      <c r="O24" s="5659"/>
      <c r="P24" s="5659"/>
      <c r="Q24" s="5659"/>
      <c r="R24" s="5659"/>
      <c r="S24" s="5661"/>
      <c r="T24" s="5661"/>
      <c r="U24" s="5661"/>
      <c r="V24" s="5661"/>
      <c r="W24" s="5661"/>
      <c r="X24" s="5663"/>
      <c r="Y24" s="5621"/>
    </row>
    <row r="25" spans="1:25" ht="11.25" customHeight="1">
      <c r="A25" s="5656"/>
      <c r="B25" s="5657"/>
      <c r="C25" s="5658"/>
      <c r="D25" s="5659"/>
      <c r="E25" s="5660"/>
      <c r="F25" s="5660"/>
      <c r="G25" s="5660"/>
      <c r="H25" s="5660"/>
      <c r="I25" s="5661"/>
      <c r="J25" s="5660"/>
      <c r="K25" s="5661"/>
      <c r="L25" s="5662"/>
      <c r="M25" s="5659"/>
      <c r="N25" s="5659"/>
      <c r="O25" s="5659"/>
      <c r="P25" s="5659"/>
      <c r="Q25" s="5659"/>
      <c r="R25" s="5659"/>
      <c r="S25" s="5661"/>
      <c r="T25" s="5661"/>
      <c r="U25" s="5661"/>
      <c r="V25" s="5661"/>
      <c r="W25" s="5661"/>
      <c r="X25" s="5663"/>
      <c r="Y25" s="5621"/>
    </row>
    <row r="26" spans="1:25" ht="11.25" customHeight="1">
      <c r="A26" s="5656"/>
      <c r="B26" s="5657"/>
      <c r="C26" s="5658"/>
      <c r="D26" s="5659"/>
      <c r="E26" s="5660"/>
      <c r="F26" s="5660"/>
      <c r="G26" s="5660"/>
      <c r="H26" s="5660"/>
      <c r="I26" s="5661"/>
      <c r="J26" s="5660"/>
      <c r="K26" s="5661"/>
      <c r="L26" s="5662"/>
      <c r="M26" s="5659"/>
      <c r="N26" s="5659"/>
      <c r="O26" s="5659"/>
      <c r="P26" s="5659"/>
      <c r="Q26" s="5659"/>
      <c r="R26" s="5659"/>
      <c r="S26" s="5661"/>
      <c r="T26" s="5661"/>
      <c r="U26" s="5661"/>
      <c r="V26" s="5661"/>
      <c r="W26" s="5661"/>
      <c r="X26" s="5663"/>
      <c r="Y26" s="5621"/>
    </row>
    <row r="27" spans="1:25" ht="13.15" customHeight="1">
      <c r="A27" s="5664"/>
      <c r="B27" s="5635"/>
      <c r="C27" s="5665"/>
      <c r="D27" s="5635"/>
      <c r="E27" s="5666"/>
      <c r="F27" s="5666"/>
      <c r="G27" s="5666"/>
      <c r="H27" s="5666"/>
      <c r="I27" s="5666"/>
      <c r="J27" s="5666"/>
      <c r="K27" s="5666"/>
      <c r="L27" s="5635"/>
      <c r="M27" s="5635"/>
      <c r="N27" s="5635"/>
      <c r="O27" s="5635"/>
      <c r="P27" s="5635"/>
      <c r="Q27" s="5635"/>
      <c r="R27" s="5635"/>
      <c r="S27" s="5666"/>
      <c r="T27" s="5666"/>
      <c r="U27" s="5666"/>
      <c r="V27" s="5666"/>
      <c r="W27" s="5666"/>
      <c r="X27" s="5667"/>
      <c r="Y27" s="5621"/>
    </row>
    <row r="28" spans="1:25" ht="13.15" customHeight="1">
      <c r="A28" s="5626" t="s">
        <v>3875</v>
      </c>
      <c r="B28" s="5627"/>
      <c r="C28" s="5668"/>
      <c r="D28" s="5627"/>
      <c r="E28" s="5669"/>
      <c r="F28" s="5669"/>
      <c r="G28" s="5669"/>
      <c r="H28" s="5669"/>
      <c r="I28" s="5669"/>
      <c r="J28" s="5669"/>
      <c r="K28" s="5669"/>
      <c r="L28" s="5627"/>
      <c r="M28" s="5627"/>
      <c r="N28" s="5627"/>
      <c r="O28" s="5627"/>
      <c r="P28" s="5627"/>
      <c r="Q28" s="5627"/>
      <c r="R28" s="5627"/>
      <c r="S28" s="5669"/>
      <c r="T28" s="5669"/>
      <c r="U28" s="5669"/>
      <c r="V28" s="5669"/>
      <c r="W28" s="5669"/>
      <c r="X28" s="5628"/>
      <c r="Y28" s="5621"/>
    </row>
    <row r="29" spans="1:25" ht="13.15" customHeight="1">
      <c r="A29" s="5630"/>
      <c r="B29" s="5631"/>
      <c r="C29" s="5670"/>
      <c r="D29" s="5631"/>
      <c r="E29" s="5671"/>
      <c r="F29" s="5671"/>
      <c r="G29" s="5671"/>
      <c r="H29" s="5671"/>
      <c r="I29" s="5671"/>
      <c r="J29" s="5671"/>
      <c r="K29" s="5671"/>
      <c r="L29" s="5631"/>
      <c r="M29" s="5631"/>
      <c r="N29" s="5631"/>
      <c r="O29" s="5631"/>
      <c r="P29" s="5631"/>
      <c r="Q29" s="5631"/>
      <c r="R29" s="5631"/>
      <c r="S29" s="5671"/>
      <c r="T29" s="5671"/>
      <c r="U29" s="5671"/>
      <c r="V29" s="5671"/>
      <c r="W29" s="5671"/>
      <c r="X29" s="5632"/>
      <c r="Y29" s="5621"/>
    </row>
    <row r="30" spans="1:25" ht="11.25" customHeight="1">
      <c r="A30" s="5641"/>
      <c r="B30" s="5627"/>
      <c r="C30" s="5672"/>
      <c r="D30" s="5627" t="s">
        <v>1200</v>
      </c>
      <c r="E30" s="5673"/>
      <c r="F30" s="5666"/>
      <c r="G30" s="5666"/>
      <c r="H30" s="5666"/>
      <c r="I30" s="5674"/>
      <c r="J30" s="5627" t="s">
        <v>3862</v>
      </c>
      <c r="K30" s="5669"/>
      <c r="L30" s="5636"/>
      <c r="M30" s="5638" t="s">
        <v>3876</v>
      </c>
      <c r="N30" s="5638"/>
      <c r="O30" s="5638"/>
      <c r="P30" s="5638"/>
      <c r="Q30" s="5638"/>
      <c r="R30" s="5638"/>
      <c r="S30" s="5675"/>
      <c r="T30" s="5675"/>
      <c r="U30" s="5675"/>
      <c r="V30" s="5675"/>
      <c r="W30" s="5676"/>
      <c r="X30" s="5677" t="s">
        <v>3877</v>
      </c>
      <c r="Y30" s="5621"/>
    </row>
    <row r="31" spans="1:25" ht="11.25" customHeight="1">
      <c r="A31" s="5641" t="s">
        <v>3878</v>
      </c>
      <c r="B31" s="5627"/>
      <c r="C31" s="5672"/>
      <c r="D31" s="5678"/>
      <c r="E31" s="5669"/>
      <c r="F31" s="5669"/>
      <c r="G31" s="5669"/>
      <c r="H31" s="5669"/>
      <c r="I31" s="5679"/>
      <c r="J31" s="5627" t="s">
        <v>3864</v>
      </c>
      <c r="K31" s="5669"/>
      <c r="L31" s="5636"/>
      <c r="M31" s="5642" t="s">
        <v>3879</v>
      </c>
      <c r="N31" s="5627"/>
      <c r="O31" s="5627"/>
      <c r="P31" s="5627"/>
      <c r="Q31" s="5627"/>
      <c r="R31" s="5627"/>
      <c r="S31" s="5669"/>
      <c r="T31" s="5669"/>
      <c r="U31" s="5679"/>
      <c r="V31" s="5669" t="s">
        <v>3880</v>
      </c>
      <c r="W31" s="5679"/>
      <c r="X31" s="5677" t="s">
        <v>3881</v>
      </c>
      <c r="Y31" s="5621"/>
    </row>
    <row r="32" spans="1:25" ht="11.25" customHeight="1">
      <c r="A32" s="5680"/>
      <c r="B32" s="5638"/>
      <c r="C32" s="5681"/>
      <c r="D32" s="5627" t="s">
        <v>969</v>
      </c>
      <c r="E32" s="5669"/>
      <c r="F32" s="5669"/>
      <c r="G32" s="5669"/>
      <c r="H32" s="5669"/>
      <c r="I32" s="5679"/>
      <c r="J32" s="5682" t="s">
        <v>3867</v>
      </c>
      <c r="K32" s="5675"/>
      <c r="L32" s="5683"/>
      <c r="M32" s="5638" t="s">
        <v>3882</v>
      </c>
      <c r="N32" s="5638"/>
      <c r="O32" s="5638"/>
      <c r="P32" s="5638"/>
      <c r="Q32" s="5638"/>
      <c r="R32" s="5638"/>
      <c r="S32" s="5675"/>
      <c r="T32" s="5675"/>
      <c r="U32" s="5676"/>
      <c r="V32" s="5669" t="s">
        <v>3883</v>
      </c>
      <c r="W32" s="5679"/>
      <c r="X32" s="5677" t="s">
        <v>3884</v>
      </c>
      <c r="Y32" s="5621"/>
    </row>
    <row r="33" spans="1:25" ht="11.25" customHeight="1">
      <c r="A33" s="5684" t="s">
        <v>3873</v>
      </c>
      <c r="B33" s="5685" t="s">
        <v>3874</v>
      </c>
      <c r="C33" s="5686" t="s">
        <v>2501</v>
      </c>
      <c r="D33" s="5638" t="s">
        <v>1200</v>
      </c>
      <c r="E33" s="5660"/>
      <c r="F33" s="5660"/>
      <c r="G33" s="5660"/>
      <c r="H33" s="5660"/>
      <c r="I33" s="5661"/>
      <c r="J33" s="5685" t="s">
        <v>3873</v>
      </c>
      <c r="K33" s="5676" t="s">
        <v>3874</v>
      </c>
      <c r="L33" s="5687" t="s">
        <v>2501</v>
      </c>
      <c r="M33" s="5637" t="s">
        <v>3872</v>
      </c>
      <c r="N33" s="5638"/>
      <c r="O33" s="5638"/>
      <c r="P33" s="5638"/>
      <c r="Q33" s="5688"/>
      <c r="R33" s="5637" t="s">
        <v>970</v>
      </c>
      <c r="S33" s="5675"/>
      <c r="T33" s="5675"/>
      <c r="U33" s="5676"/>
      <c r="V33" s="5689" t="s">
        <v>981</v>
      </c>
      <c r="W33" s="5690"/>
      <c r="X33" s="5691" t="s">
        <v>3872</v>
      </c>
      <c r="Y33" s="5621"/>
    </row>
    <row r="34" spans="1:25" ht="11.25" customHeight="1">
      <c r="A34" s="5692"/>
      <c r="B34" s="5659"/>
      <c r="C34" s="5681"/>
      <c r="D34" s="5659"/>
      <c r="E34" s="5661"/>
      <c r="F34" s="5661"/>
      <c r="G34" s="5661"/>
      <c r="H34" s="5661"/>
      <c r="I34" s="5661"/>
      <c r="J34" s="5661"/>
      <c r="K34" s="5661"/>
      <c r="L34" s="5662"/>
      <c r="M34" s="5657"/>
      <c r="N34" s="5657"/>
      <c r="O34" s="5657"/>
      <c r="P34" s="5657"/>
      <c r="Q34" s="5659"/>
      <c r="R34" s="5657"/>
      <c r="S34" s="5660"/>
      <c r="T34" s="5660"/>
      <c r="U34" s="5661"/>
      <c r="V34" s="5660"/>
      <c r="W34" s="5661"/>
      <c r="X34" s="5663"/>
      <c r="Y34" s="5621"/>
    </row>
    <row r="35" spans="1:25" ht="11.25" customHeight="1">
      <c r="A35" s="5692"/>
      <c r="B35" s="5659"/>
      <c r="C35" s="5681"/>
      <c r="D35" s="5659"/>
      <c r="E35" s="5661"/>
      <c r="F35" s="5661"/>
      <c r="G35" s="5661"/>
      <c r="H35" s="5661"/>
      <c r="I35" s="5661"/>
      <c r="J35" s="5661"/>
      <c r="K35" s="5661"/>
      <c r="L35" s="5662"/>
      <c r="M35" s="5657"/>
      <c r="N35" s="5657"/>
      <c r="O35" s="5657"/>
      <c r="P35" s="5657"/>
      <c r="Q35" s="5659"/>
      <c r="R35" s="5657"/>
      <c r="S35" s="5660"/>
      <c r="T35" s="5660"/>
      <c r="U35" s="5661"/>
      <c r="V35" s="5660"/>
      <c r="W35" s="5661"/>
      <c r="X35" s="5663"/>
      <c r="Y35" s="5621"/>
    </row>
    <row r="36" spans="1:25" ht="11.25" customHeight="1">
      <c r="A36" s="5692"/>
      <c r="B36" s="5659"/>
      <c r="C36" s="5681"/>
      <c r="D36" s="5659"/>
      <c r="E36" s="5661"/>
      <c r="F36" s="5661"/>
      <c r="G36" s="5661"/>
      <c r="H36" s="5661"/>
      <c r="I36" s="5661"/>
      <c r="J36" s="5661"/>
      <c r="K36" s="5661"/>
      <c r="L36" s="5662"/>
      <c r="M36" s="5657"/>
      <c r="N36" s="5657"/>
      <c r="O36" s="5657"/>
      <c r="P36" s="5657"/>
      <c r="Q36" s="5659"/>
      <c r="R36" s="5657"/>
      <c r="S36" s="5660"/>
      <c r="T36" s="5660"/>
      <c r="U36" s="5661"/>
      <c r="V36" s="5660"/>
      <c r="W36" s="5661"/>
      <c r="X36" s="5663"/>
      <c r="Y36" s="5621"/>
    </row>
    <row r="37" spans="1:25" ht="11.25" customHeight="1">
      <c r="A37" s="5692"/>
      <c r="B37" s="5659"/>
      <c r="C37" s="5681"/>
      <c r="D37" s="5659"/>
      <c r="E37" s="5661"/>
      <c r="F37" s="5661"/>
      <c r="G37" s="5661"/>
      <c r="H37" s="5661"/>
      <c r="I37" s="5661"/>
      <c r="J37" s="5661"/>
      <c r="K37" s="5661"/>
      <c r="L37" s="5662"/>
      <c r="M37" s="5657"/>
      <c r="N37" s="5657"/>
      <c r="O37" s="5657"/>
      <c r="P37" s="5657"/>
      <c r="Q37" s="5659"/>
      <c r="R37" s="5657"/>
      <c r="S37" s="5660"/>
      <c r="T37" s="5660"/>
      <c r="U37" s="5661"/>
      <c r="V37" s="5660"/>
      <c r="W37" s="5661"/>
      <c r="X37" s="5663"/>
      <c r="Y37" s="5621"/>
    </row>
    <row r="38" spans="1:25" ht="11.25" customHeight="1">
      <c r="A38" s="5692"/>
      <c r="B38" s="5659"/>
      <c r="C38" s="5681"/>
      <c r="D38" s="5659"/>
      <c r="E38" s="5661"/>
      <c r="F38" s="5661"/>
      <c r="G38" s="5661"/>
      <c r="H38" s="5661"/>
      <c r="I38" s="5661"/>
      <c r="J38" s="5661"/>
      <c r="K38" s="5661"/>
      <c r="L38" s="5662"/>
      <c r="M38" s="5657"/>
      <c r="N38" s="5657"/>
      <c r="O38" s="5657"/>
      <c r="P38" s="5657"/>
      <c r="Q38" s="5659"/>
      <c r="R38" s="5657"/>
      <c r="S38" s="5660"/>
      <c r="T38" s="5660"/>
      <c r="U38" s="5661"/>
      <c r="V38" s="5660"/>
      <c r="W38" s="5661"/>
      <c r="X38" s="5663"/>
      <c r="Y38" s="5621"/>
    </row>
    <row r="39" spans="1:25" ht="11.25" customHeight="1">
      <c r="A39" s="5692"/>
      <c r="B39" s="5659"/>
      <c r="C39" s="5681"/>
      <c r="D39" s="5659"/>
      <c r="E39" s="5661"/>
      <c r="F39" s="5661"/>
      <c r="G39" s="5661"/>
      <c r="H39" s="5661"/>
      <c r="I39" s="5661"/>
      <c r="J39" s="5661"/>
      <c r="K39" s="5661"/>
      <c r="L39" s="5662"/>
      <c r="M39" s="5657"/>
      <c r="N39" s="5657"/>
      <c r="O39" s="5657"/>
      <c r="P39" s="5657"/>
      <c r="Q39" s="5659"/>
      <c r="R39" s="5657"/>
      <c r="S39" s="5660"/>
      <c r="T39" s="5660"/>
      <c r="U39" s="5661"/>
      <c r="V39" s="5660"/>
      <c r="W39" s="5661"/>
      <c r="X39" s="5663"/>
      <c r="Y39" s="5621"/>
    </row>
    <row r="40" spans="1:25" ht="11.25" customHeight="1">
      <c r="A40" s="5692"/>
      <c r="B40" s="5659"/>
      <c r="C40" s="5681"/>
      <c r="D40" s="5659"/>
      <c r="E40" s="5693"/>
      <c r="F40" s="5661"/>
      <c r="G40" s="5661"/>
      <c r="H40" s="5661"/>
      <c r="I40" s="5661"/>
      <c r="J40" s="5661"/>
      <c r="K40" s="5661"/>
      <c r="L40" s="5662"/>
      <c r="M40" s="5657"/>
      <c r="N40" s="5657"/>
      <c r="O40" s="5657"/>
      <c r="P40" s="5657"/>
      <c r="Q40" s="5659"/>
      <c r="R40" s="5657"/>
      <c r="S40" s="5660"/>
      <c r="T40" s="5660"/>
      <c r="U40" s="5661"/>
      <c r="V40" s="5660"/>
      <c r="W40" s="5661"/>
      <c r="X40" s="5663"/>
      <c r="Y40" s="5621"/>
    </row>
    <row r="41" spans="1:25" ht="11.25" customHeight="1">
      <c r="A41" s="5692"/>
      <c r="B41" s="5659"/>
      <c r="C41" s="5681"/>
      <c r="D41" s="5659"/>
      <c r="E41" s="5661"/>
      <c r="F41" s="5661"/>
      <c r="G41" s="5661"/>
      <c r="H41" s="5661"/>
      <c r="I41" s="5661"/>
      <c r="J41" s="5661"/>
      <c r="K41" s="5661"/>
      <c r="L41" s="5662"/>
      <c r="M41" s="5657"/>
      <c r="N41" s="5657"/>
      <c r="O41" s="5657"/>
      <c r="P41" s="5657"/>
      <c r="Q41" s="5659"/>
      <c r="R41" s="5657"/>
      <c r="S41" s="5660"/>
      <c r="T41" s="5660"/>
      <c r="U41" s="5661"/>
      <c r="V41" s="5660"/>
      <c r="W41" s="5661"/>
      <c r="X41" s="5663"/>
      <c r="Y41" s="5621"/>
    </row>
    <row r="42" spans="1:25" ht="11.25" customHeight="1">
      <c r="A42" s="5664"/>
      <c r="B42" s="5635"/>
      <c r="C42" s="5665"/>
      <c r="D42" s="5635"/>
      <c r="E42" s="5666"/>
      <c r="F42" s="5666"/>
      <c r="G42" s="5666"/>
      <c r="H42" s="5666"/>
      <c r="I42" s="5666"/>
      <c r="J42" s="5666"/>
      <c r="K42" s="5666"/>
      <c r="L42" s="5635"/>
      <c r="M42" s="5635"/>
      <c r="N42" s="5635"/>
      <c r="O42" s="5635"/>
      <c r="P42" s="5635"/>
      <c r="Q42" s="5635"/>
      <c r="R42" s="5635"/>
      <c r="S42" s="5666"/>
      <c r="T42" s="5666"/>
      <c r="U42" s="5666"/>
      <c r="V42" s="5666"/>
      <c r="W42" s="5666"/>
      <c r="X42" s="5667"/>
      <c r="Y42" s="5621"/>
    </row>
    <row r="43" spans="1:25" ht="11.25" customHeight="1">
      <c r="A43" s="5664"/>
      <c r="B43" s="5635"/>
      <c r="C43" s="5665"/>
      <c r="D43" s="5635"/>
      <c r="E43" s="5666"/>
      <c r="F43" s="5666"/>
      <c r="G43" s="5666"/>
      <c r="H43" s="5666"/>
      <c r="I43" s="5666"/>
      <c r="J43" s="5666"/>
      <c r="K43" s="5666"/>
      <c r="L43" s="5635"/>
      <c r="M43" s="5635"/>
      <c r="N43" s="5635"/>
      <c r="O43" s="5635"/>
      <c r="P43" s="5635"/>
      <c r="Q43" s="5635"/>
      <c r="R43" s="5635"/>
      <c r="S43" s="5666"/>
      <c r="T43" s="5666"/>
      <c r="U43" s="5666"/>
      <c r="V43" s="5666"/>
      <c r="W43" s="5666"/>
      <c r="X43" s="5667"/>
      <c r="Y43" s="5621"/>
    </row>
    <row r="44" spans="1:25" ht="11.25" customHeight="1">
      <c r="A44" s="5626" t="s">
        <v>3885</v>
      </c>
      <c r="B44" s="5627"/>
      <c r="C44" s="5668"/>
      <c r="D44" s="5627"/>
      <c r="E44" s="5669"/>
      <c r="F44" s="5669"/>
      <c r="G44" s="5669"/>
      <c r="H44" s="5669"/>
      <c r="I44" s="5669"/>
      <c r="J44" s="5627"/>
      <c r="K44" s="5669"/>
      <c r="L44" s="5627"/>
      <c r="M44" s="5627"/>
      <c r="N44" s="5627"/>
      <c r="O44" s="5627"/>
      <c r="P44" s="5627"/>
      <c r="Q44" s="5627"/>
      <c r="R44" s="5627"/>
      <c r="S44" s="5669"/>
      <c r="T44" s="5669"/>
      <c r="U44" s="5669"/>
      <c r="V44" s="5669"/>
      <c r="W44" s="5669"/>
      <c r="X44" s="5628"/>
      <c r="Y44" s="5621"/>
    </row>
    <row r="45" spans="1:25" ht="10.5" customHeight="1">
      <c r="A45" s="5664"/>
      <c r="B45" s="5635"/>
      <c r="C45" s="5665"/>
      <c r="D45" s="5635"/>
      <c r="E45" s="5666"/>
      <c r="F45" s="5666"/>
      <c r="G45" s="5666"/>
      <c r="H45" s="5666"/>
      <c r="I45" s="5666"/>
      <c r="J45" s="5666"/>
      <c r="K45" s="5666"/>
      <c r="L45" s="5635"/>
      <c r="M45" s="5635"/>
      <c r="N45" s="5635"/>
      <c r="O45" s="5635"/>
      <c r="P45" s="5635"/>
      <c r="Q45" s="5635"/>
      <c r="R45" s="5635"/>
      <c r="S45" s="5666"/>
      <c r="T45" s="5666"/>
      <c r="U45" s="5666"/>
      <c r="V45" s="5666"/>
      <c r="W45" s="5666"/>
      <c r="X45" s="5667"/>
      <c r="Y45" s="5621"/>
    </row>
    <row r="46" spans="1:25" ht="9" customHeight="1">
      <c r="A46" s="5664"/>
      <c r="B46" s="5635"/>
      <c r="C46" s="5665"/>
      <c r="D46" s="5635"/>
      <c r="E46" s="5666"/>
      <c r="F46" s="5666"/>
      <c r="G46" s="5666"/>
      <c r="H46" s="5666"/>
      <c r="I46" s="5666"/>
      <c r="J46" s="5666"/>
      <c r="K46" s="5666"/>
      <c r="L46" s="5635"/>
      <c r="M46" s="5635"/>
      <c r="N46" s="5635"/>
      <c r="O46" s="5635"/>
      <c r="P46" s="5635"/>
      <c r="Q46" s="5635"/>
      <c r="R46" s="5635"/>
      <c r="S46" s="5666"/>
      <c r="T46" s="5666"/>
      <c r="U46" s="5666"/>
      <c r="V46" s="5666"/>
      <c r="W46" s="5666"/>
      <c r="X46" s="5694"/>
      <c r="Y46" s="5621"/>
    </row>
    <row r="47" spans="1:25" ht="9" customHeight="1">
      <c r="A47" s="5664"/>
      <c r="B47" s="5635"/>
      <c r="C47" s="5665"/>
      <c r="D47" s="5635"/>
      <c r="E47" s="5666"/>
      <c r="F47" s="5666"/>
      <c r="G47" s="5666"/>
      <c r="H47" s="5666"/>
      <c r="I47" s="5666"/>
      <c r="J47" s="5666"/>
      <c r="K47" s="5666"/>
      <c r="L47" s="5635"/>
      <c r="M47" s="5635"/>
      <c r="N47" s="5635"/>
      <c r="O47" s="5635"/>
      <c r="P47" s="5635"/>
      <c r="Q47" s="5635"/>
      <c r="R47" s="5635"/>
      <c r="S47" s="5666"/>
      <c r="T47" s="5666"/>
      <c r="U47" s="5666"/>
      <c r="V47" s="5666"/>
      <c r="W47" s="5666"/>
      <c r="X47" s="5694"/>
      <c r="Y47" s="5621"/>
    </row>
    <row r="48" spans="1:25" ht="9" customHeight="1">
      <c r="A48" s="5664"/>
      <c r="B48" s="5635"/>
      <c r="C48" s="5665"/>
      <c r="D48" s="5635"/>
      <c r="E48" s="5666"/>
      <c r="F48" s="5666"/>
      <c r="G48" s="5666"/>
      <c r="H48" s="5666"/>
      <c r="I48" s="5666"/>
      <c r="J48" s="5666"/>
      <c r="K48" s="5666"/>
      <c r="L48" s="5635"/>
      <c r="M48" s="5635"/>
      <c r="N48" s="5635"/>
      <c r="O48" s="5635"/>
      <c r="P48" s="5635"/>
      <c r="Q48" s="5635"/>
      <c r="R48" s="5635"/>
      <c r="S48" s="5666"/>
      <c r="T48" s="5666"/>
      <c r="U48" s="5666"/>
      <c r="V48" s="5666"/>
      <c r="W48" s="5666"/>
      <c r="X48" s="5694"/>
      <c r="Y48" s="5621"/>
    </row>
    <row r="49" spans="1:25" ht="9" customHeight="1">
      <c r="A49" s="5664"/>
      <c r="B49" s="5635"/>
      <c r="C49" s="5665"/>
      <c r="D49" s="5635"/>
      <c r="E49" s="5666"/>
      <c r="F49" s="5666"/>
      <c r="G49" s="5666"/>
      <c r="H49" s="5666"/>
      <c r="I49" s="5666"/>
      <c r="J49" s="5666"/>
      <c r="K49" s="5666"/>
      <c r="L49" s="5635"/>
      <c r="M49" s="5635"/>
      <c r="N49" s="5635"/>
      <c r="O49" s="5635"/>
      <c r="P49" s="5635"/>
      <c r="Q49" s="5635"/>
      <c r="R49" s="5635"/>
      <c r="S49" s="5666"/>
      <c r="T49" s="5666"/>
      <c r="U49" s="5666"/>
      <c r="V49" s="5666"/>
      <c r="W49" s="5666"/>
      <c r="X49" s="5694"/>
      <c r="Y49" s="5621"/>
    </row>
    <row r="50" spans="1:25" ht="9" customHeight="1">
      <c r="A50" s="5664"/>
      <c r="B50" s="5635"/>
      <c r="C50" s="5665"/>
      <c r="D50" s="5635"/>
      <c r="E50" s="5666"/>
      <c r="F50" s="5666"/>
      <c r="G50" s="5666"/>
      <c r="H50" s="5666"/>
      <c r="I50" s="5666"/>
      <c r="J50" s="5666"/>
      <c r="K50" s="5666"/>
      <c r="L50" s="5635"/>
      <c r="M50" s="5635"/>
      <c r="N50" s="5635"/>
      <c r="O50" s="5635"/>
      <c r="P50" s="5635"/>
      <c r="Q50" s="5635"/>
      <c r="R50" s="5635"/>
      <c r="S50" s="5666"/>
      <c r="T50" s="5666"/>
      <c r="U50" s="5666"/>
      <c r="V50" s="5666"/>
      <c r="W50" s="5666"/>
      <c r="X50" s="5694"/>
      <c r="Y50" s="5621"/>
    </row>
    <row r="51" spans="1:25" ht="9" customHeight="1">
      <c r="A51" s="5664"/>
      <c r="B51" s="5635"/>
      <c r="C51" s="5665"/>
      <c r="D51" s="5635"/>
      <c r="E51" s="5666"/>
      <c r="F51" s="5666"/>
      <c r="G51" s="5666"/>
      <c r="H51" s="5666"/>
      <c r="I51" s="5666"/>
      <c r="J51" s="5666"/>
      <c r="K51" s="5666"/>
      <c r="L51" s="5635"/>
      <c r="M51" s="5635"/>
      <c r="N51" s="5635"/>
      <c r="O51" s="5635"/>
      <c r="P51" s="5635"/>
      <c r="Q51" s="5635"/>
      <c r="R51" s="5635"/>
      <c r="S51" s="5666"/>
      <c r="T51" s="5666"/>
      <c r="U51" s="5666"/>
      <c r="V51" s="5666"/>
      <c r="W51" s="5666"/>
      <c r="X51" s="5694"/>
      <c r="Y51" s="5621"/>
    </row>
    <row r="52" spans="1:25" ht="9" customHeight="1">
      <c r="A52" s="5664"/>
      <c r="B52" s="5635"/>
      <c r="C52" s="5665"/>
      <c r="D52" s="5635"/>
      <c r="E52" s="5666"/>
      <c r="F52" s="5666"/>
      <c r="G52" s="5666"/>
      <c r="H52" s="5666"/>
      <c r="I52" s="5666"/>
      <c r="J52" s="5666"/>
      <c r="K52" s="5666"/>
      <c r="L52" s="5635"/>
      <c r="M52" s="5635"/>
      <c r="N52" s="5635"/>
      <c r="O52" s="5635"/>
      <c r="P52" s="5635"/>
      <c r="Q52" s="5635"/>
      <c r="R52" s="5635"/>
      <c r="S52" s="5666"/>
      <c r="T52" s="5666"/>
      <c r="U52" s="5666"/>
      <c r="V52" s="5666"/>
      <c r="W52" s="5666"/>
      <c r="X52" s="5694"/>
      <c r="Y52" s="5621"/>
    </row>
    <row r="53" spans="1:25" ht="9" customHeight="1">
      <c r="A53" s="5664"/>
      <c r="B53" s="5635"/>
      <c r="C53" s="5673"/>
      <c r="D53" s="5666"/>
      <c r="E53" s="5666"/>
      <c r="F53" s="5666"/>
      <c r="G53" s="5666"/>
      <c r="H53" s="5666"/>
      <c r="I53" s="5666"/>
      <c r="J53" s="5666"/>
      <c r="K53" s="5666"/>
      <c r="L53" s="5635"/>
      <c r="M53" s="5635"/>
      <c r="N53" s="5635"/>
      <c r="O53" s="5635"/>
      <c r="P53" s="5635"/>
      <c r="Q53" s="5635"/>
      <c r="R53" s="5635"/>
      <c r="S53" s="5666"/>
      <c r="T53" s="5666"/>
      <c r="U53" s="5666"/>
      <c r="V53" s="5666"/>
      <c r="W53" s="5666"/>
      <c r="X53" s="5694"/>
      <c r="Y53" s="5621"/>
    </row>
    <row r="54" spans="1:25" ht="9" customHeight="1">
      <c r="A54" s="5664"/>
      <c r="B54" s="5635"/>
      <c r="C54" s="5673"/>
      <c r="D54" s="5666"/>
      <c r="E54" s="5666"/>
      <c r="F54" s="5666"/>
      <c r="G54" s="5666"/>
      <c r="H54" s="5666"/>
      <c r="I54" s="5666"/>
      <c r="J54" s="5666"/>
      <c r="K54" s="5666"/>
      <c r="L54" s="5635"/>
      <c r="M54" s="5635"/>
      <c r="N54" s="5635"/>
      <c r="O54" s="5635"/>
      <c r="P54" s="5635"/>
      <c r="Q54" s="5635"/>
      <c r="R54" s="5635"/>
      <c r="S54" s="5666"/>
      <c r="T54" s="5666"/>
      <c r="U54" s="5666"/>
      <c r="V54" s="5666"/>
      <c r="W54" s="5666"/>
      <c r="X54" s="5694"/>
      <c r="Y54" s="5621"/>
    </row>
    <row r="55" spans="1:25" ht="9" customHeight="1">
      <c r="A55" s="5664"/>
      <c r="B55" s="5635"/>
      <c r="C55" s="5673"/>
      <c r="D55" s="5666"/>
      <c r="E55" s="5666"/>
      <c r="F55" s="5666"/>
      <c r="G55" s="5666"/>
      <c r="H55" s="5666"/>
      <c r="I55" s="5666"/>
      <c r="J55" s="5666"/>
      <c r="K55" s="5666"/>
      <c r="L55" s="5635"/>
      <c r="M55" s="5635"/>
      <c r="N55" s="5635"/>
      <c r="O55" s="5635"/>
      <c r="P55" s="5635"/>
      <c r="Q55" s="5635"/>
      <c r="R55" s="5635"/>
      <c r="S55" s="5666"/>
      <c r="T55" s="5666"/>
      <c r="U55" s="5666"/>
      <c r="V55" s="5666"/>
      <c r="W55" s="5666"/>
      <c r="X55" s="5694"/>
      <c r="Y55" s="5621"/>
    </row>
    <row r="56" spans="1:25" ht="9" customHeight="1">
      <c r="A56" s="5664"/>
      <c r="B56" s="5635"/>
      <c r="C56" s="5673"/>
      <c r="D56" s="5666"/>
      <c r="E56" s="5666"/>
      <c r="F56" s="5666"/>
      <c r="G56" s="5666"/>
      <c r="H56" s="5666"/>
      <c r="I56" s="5666"/>
      <c r="J56" s="5666"/>
      <c r="K56" s="5666"/>
      <c r="L56" s="5635"/>
      <c r="M56" s="5635"/>
      <c r="N56" s="5635"/>
      <c r="O56" s="5635"/>
      <c r="P56" s="5635"/>
      <c r="Q56" s="5635"/>
      <c r="R56" s="5635"/>
      <c r="S56" s="5666"/>
      <c r="T56" s="5666"/>
      <c r="U56" s="5666"/>
      <c r="V56" s="5666"/>
      <c r="W56" s="5666"/>
      <c r="X56" s="5694"/>
      <c r="Y56" s="5621"/>
    </row>
    <row r="57" spans="1:25" ht="9" customHeight="1">
      <c r="A57" s="5664"/>
      <c r="B57" s="5635"/>
      <c r="C57" s="5673"/>
      <c r="D57" s="5666"/>
      <c r="E57" s="5666"/>
      <c r="F57" s="5666"/>
      <c r="G57" s="5666"/>
      <c r="H57" s="5666"/>
      <c r="I57" s="5666"/>
      <c r="J57" s="5666"/>
      <c r="K57" s="5666"/>
      <c r="L57" s="5635"/>
      <c r="M57" s="5635"/>
      <c r="N57" s="5635"/>
      <c r="O57" s="5635"/>
      <c r="P57" s="5635"/>
      <c r="Q57" s="5635"/>
      <c r="R57" s="5635"/>
      <c r="S57" s="5666"/>
      <c r="T57" s="5666"/>
      <c r="U57" s="5666"/>
      <c r="V57" s="5666"/>
      <c r="W57" s="5666"/>
      <c r="X57" s="5694"/>
      <c r="Y57" s="5621"/>
    </row>
    <row r="58" spans="1:25" ht="9" customHeight="1">
      <c r="A58" s="5664"/>
      <c r="B58" s="5635"/>
      <c r="C58" s="5673"/>
      <c r="D58" s="5666"/>
      <c r="E58" s="5666"/>
      <c r="F58" s="5666"/>
      <c r="G58" s="5666"/>
      <c r="H58" s="5666"/>
      <c r="I58" s="5666"/>
      <c r="J58" s="5666"/>
      <c r="K58" s="5666"/>
      <c r="L58" s="5635"/>
      <c r="M58" s="5635"/>
      <c r="N58" s="5635"/>
      <c r="O58" s="5635"/>
      <c r="P58" s="5635"/>
      <c r="Q58" s="5635"/>
      <c r="R58" s="5635"/>
      <c r="S58" s="5666"/>
      <c r="T58" s="5666"/>
      <c r="U58" s="5666"/>
      <c r="V58" s="5666"/>
      <c r="W58" s="5666"/>
      <c r="X58" s="5694"/>
      <c r="Y58" s="5621"/>
    </row>
    <row r="59" spans="1:25" ht="9" customHeight="1">
      <c r="A59" s="5664"/>
      <c r="B59" s="5635"/>
      <c r="C59" s="5673"/>
      <c r="D59" s="5666"/>
      <c r="E59" s="5666"/>
      <c r="F59" s="5666"/>
      <c r="G59" s="5666"/>
      <c r="H59" s="5666"/>
      <c r="I59" s="5666"/>
      <c r="J59" s="5666"/>
      <c r="K59" s="5666"/>
      <c r="L59" s="5635"/>
      <c r="M59" s="5635"/>
      <c r="N59" s="5635"/>
      <c r="O59" s="5635"/>
      <c r="P59" s="5635"/>
      <c r="Q59" s="5635"/>
      <c r="R59" s="5635"/>
      <c r="S59" s="5666"/>
      <c r="T59" s="5666"/>
      <c r="U59" s="5666"/>
      <c r="V59" s="5666"/>
      <c r="W59" s="5666"/>
      <c r="X59" s="5694"/>
      <c r="Y59" s="5621"/>
    </row>
    <row r="60" spans="1:25" ht="9" customHeight="1">
      <c r="A60" s="5664"/>
      <c r="B60" s="5635"/>
      <c r="C60" s="5673"/>
      <c r="D60" s="5666"/>
      <c r="E60" s="5666"/>
      <c r="F60" s="5666"/>
      <c r="G60" s="5666"/>
      <c r="H60" s="5666"/>
      <c r="I60" s="5666"/>
      <c r="J60" s="5666"/>
      <c r="K60" s="5666"/>
      <c r="L60" s="5635"/>
      <c r="M60" s="5635"/>
      <c r="N60" s="5635"/>
      <c r="O60" s="5635"/>
      <c r="P60" s="5635"/>
      <c r="Q60" s="5635"/>
      <c r="R60" s="5635"/>
      <c r="S60" s="5666"/>
      <c r="T60" s="5666"/>
      <c r="U60" s="5666"/>
      <c r="V60" s="5666"/>
      <c r="W60" s="5666"/>
      <c r="X60" s="5694"/>
      <c r="Y60" s="5621"/>
    </row>
    <row r="61" spans="1:25" ht="9" customHeight="1">
      <c r="A61" s="5664"/>
      <c r="B61" s="5635"/>
      <c r="C61" s="5673"/>
      <c r="D61" s="5666"/>
      <c r="E61" s="5666"/>
      <c r="F61" s="5666"/>
      <c r="G61" s="5666"/>
      <c r="H61" s="5666"/>
      <c r="I61" s="5666"/>
      <c r="J61" s="5666"/>
      <c r="K61" s="5666"/>
      <c r="L61" s="5635"/>
      <c r="M61" s="5635"/>
      <c r="N61" s="5635"/>
      <c r="O61" s="5635"/>
      <c r="P61" s="5635"/>
      <c r="Q61" s="5635"/>
      <c r="R61" s="5635"/>
      <c r="S61" s="5666"/>
      <c r="T61" s="5666"/>
      <c r="U61" s="5666"/>
      <c r="V61" s="5666"/>
      <c r="W61" s="5666"/>
      <c r="X61" s="5694"/>
      <c r="Y61" s="5621"/>
    </row>
    <row r="62" spans="1:25" ht="9" customHeight="1">
      <c r="A62" s="5664"/>
      <c r="B62" s="5635"/>
      <c r="C62" s="5673"/>
      <c r="D62" s="5666"/>
      <c r="E62" s="5666"/>
      <c r="F62" s="5666"/>
      <c r="G62" s="5666"/>
      <c r="H62" s="5666"/>
      <c r="I62" s="5666"/>
      <c r="J62" s="5666"/>
      <c r="K62" s="5666"/>
      <c r="L62" s="5635"/>
      <c r="M62" s="5635"/>
      <c r="N62" s="5635"/>
      <c r="O62" s="5635"/>
      <c r="P62" s="5635"/>
      <c r="Q62" s="5635"/>
      <c r="R62" s="5635"/>
      <c r="S62" s="5666"/>
      <c r="T62" s="5666"/>
      <c r="U62" s="5666"/>
      <c r="V62" s="5666"/>
      <c r="W62" s="5666"/>
      <c r="X62" s="5694"/>
      <c r="Y62" s="5621"/>
    </row>
    <row r="63" spans="1:25" ht="9" customHeight="1">
      <c r="A63" s="5664"/>
      <c r="B63" s="5635"/>
      <c r="C63" s="5635"/>
      <c r="D63" s="5666"/>
      <c r="E63" s="5666"/>
      <c r="F63" s="5666"/>
      <c r="G63" s="5666"/>
      <c r="H63" s="5666"/>
      <c r="I63" s="5666"/>
      <c r="J63" s="5666"/>
      <c r="K63" s="5666"/>
      <c r="L63" s="5635"/>
      <c r="M63" s="5635"/>
      <c r="N63" s="5635"/>
      <c r="O63" s="5635"/>
      <c r="P63" s="5635"/>
      <c r="Q63" s="5635"/>
      <c r="R63" s="5635"/>
      <c r="S63" s="5666"/>
      <c r="T63" s="5666"/>
      <c r="U63" s="5666"/>
      <c r="V63" s="5666"/>
      <c r="W63" s="5666"/>
      <c r="X63" s="5694"/>
      <c r="Y63" s="5621"/>
    </row>
    <row r="64" spans="1:25" ht="9" customHeight="1">
      <c r="A64" s="5664"/>
      <c r="B64" s="5635"/>
      <c r="C64" s="5635"/>
      <c r="D64" s="5666"/>
      <c r="E64" s="5666"/>
      <c r="F64" s="5666"/>
      <c r="G64" s="5666"/>
      <c r="H64" s="5666"/>
      <c r="I64" s="5666"/>
      <c r="J64" s="5666"/>
      <c r="K64" s="5666"/>
      <c r="L64" s="5635"/>
      <c r="M64" s="5635"/>
      <c r="N64" s="5635"/>
      <c r="O64" s="5635"/>
      <c r="P64" s="5635"/>
      <c r="Q64" s="5635"/>
      <c r="R64" s="5635"/>
      <c r="S64" s="5666"/>
      <c r="T64" s="5666"/>
      <c r="U64" s="5666"/>
      <c r="V64" s="5666"/>
      <c r="W64" s="5666"/>
      <c r="X64" s="5694"/>
      <c r="Y64" s="5621"/>
    </row>
    <row r="65" spans="1:25" ht="9" customHeight="1">
      <c r="A65" s="5664"/>
      <c r="B65" s="5635"/>
      <c r="C65" s="5635"/>
      <c r="D65" s="5666"/>
      <c r="E65" s="5666"/>
      <c r="F65" s="5666"/>
      <c r="G65" s="5666"/>
      <c r="H65" s="5666"/>
      <c r="I65" s="5666"/>
      <c r="J65" s="5666"/>
      <c r="K65" s="5666"/>
      <c r="L65" s="5635"/>
      <c r="M65" s="5635"/>
      <c r="N65" s="5635"/>
      <c r="O65" s="5635"/>
      <c r="P65" s="5635"/>
      <c r="Q65" s="5635"/>
      <c r="R65" s="5635"/>
      <c r="S65" s="5666"/>
      <c r="T65" s="5666"/>
      <c r="U65" s="5666"/>
      <c r="V65" s="5666"/>
      <c r="W65" s="5666"/>
      <c r="X65" s="5694"/>
      <c r="Y65" s="5621"/>
    </row>
    <row r="66" spans="1:25" ht="9" customHeight="1">
      <c r="A66" s="5664"/>
      <c r="B66" s="5635"/>
      <c r="C66" s="5635"/>
      <c r="D66" s="5666"/>
      <c r="E66" s="5666"/>
      <c r="F66" s="5666"/>
      <c r="G66" s="5666"/>
      <c r="H66" s="5666"/>
      <c r="I66" s="5666"/>
      <c r="J66" s="5666"/>
      <c r="K66" s="5666"/>
      <c r="L66" s="5635"/>
      <c r="M66" s="5635"/>
      <c r="N66" s="5635"/>
      <c r="O66" s="5635"/>
      <c r="P66" s="5635"/>
      <c r="Q66" s="5635"/>
      <c r="R66" s="5635"/>
      <c r="S66" s="5666"/>
      <c r="T66" s="5666"/>
      <c r="U66" s="5666"/>
      <c r="V66" s="5666"/>
      <c r="W66" s="5666"/>
      <c r="X66" s="5694"/>
      <c r="Y66" s="5621"/>
    </row>
    <row r="67" spans="1:25" ht="9" customHeight="1">
      <c r="A67" s="5664"/>
      <c r="B67" s="5635"/>
      <c r="C67" s="5635"/>
      <c r="D67" s="5666"/>
      <c r="E67" s="5666"/>
      <c r="F67" s="5666"/>
      <c r="G67" s="5666"/>
      <c r="H67" s="5666"/>
      <c r="I67" s="5666"/>
      <c r="J67" s="5666"/>
      <c r="K67" s="5666"/>
      <c r="L67" s="5635"/>
      <c r="M67" s="5635"/>
      <c r="N67" s="5635"/>
      <c r="O67" s="5635"/>
      <c r="P67" s="5635"/>
      <c r="Q67" s="5635"/>
      <c r="R67" s="5635"/>
      <c r="S67" s="5666"/>
      <c r="T67" s="5666"/>
      <c r="U67" s="5666"/>
      <c r="V67" s="5666"/>
      <c r="W67" s="5666"/>
      <c r="X67" s="5694"/>
      <c r="Y67" s="5621"/>
    </row>
    <row r="68" spans="1:25" ht="9" customHeight="1">
      <c r="A68" s="5664"/>
      <c r="B68" s="5635"/>
      <c r="C68" s="5635"/>
      <c r="D68" s="5635"/>
      <c r="E68" s="5635"/>
      <c r="F68" s="5635"/>
      <c r="G68" s="5666"/>
      <c r="H68" s="5666"/>
      <c r="I68" s="5666"/>
      <c r="J68" s="5666"/>
      <c r="K68" s="5666"/>
      <c r="L68" s="5635"/>
      <c r="M68" s="5635"/>
      <c r="N68" s="5635"/>
      <c r="O68" s="5635"/>
      <c r="P68" s="5635"/>
      <c r="Q68" s="5635"/>
      <c r="R68" s="5635"/>
      <c r="S68" s="5666"/>
      <c r="T68" s="5666"/>
      <c r="U68" s="5666"/>
      <c r="V68" s="5666"/>
      <c r="W68" s="5666"/>
      <c r="X68" s="5694"/>
      <c r="Y68" s="5621"/>
    </row>
    <row r="69" spans="1:25" ht="9" customHeight="1">
      <c r="A69" s="5664"/>
      <c r="B69" s="5635"/>
      <c r="C69" s="5635"/>
      <c r="D69" s="5666"/>
      <c r="E69" s="5635"/>
      <c r="F69" s="5635"/>
      <c r="G69" s="5635"/>
      <c r="H69" s="5635"/>
      <c r="I69" s="5635"/>
      <c r="J69" s="5635"/>
      <c r="K69" s="5666"/>
      <c r="L69" s="5635"/>
      <c r="M69" s="5635"/>
      <c r="N69" s="5635"/>
      <c r="O69" s="5635"/>
      <c r="P69" s="5635"/>
      <c r="Q69" s="5635"/>
      <c r="R69" s="5635"/>
      <c r="S69" s="5666"/>
      <c r="T69" s="5666"/>
      <c r="U69" s="5666"/>
      <c r="V69" s="5666"/>
      <c r="W69" s="5666"/>
      <c r="X69" s="5694"/>
      <c r="Y69" s="5621"/>
    </row>
    <row r="70" spans="1:25" ht="14.15" customHeight="1" thickBot="1">
      <c r="A70" s="5695"/>
      <c r="B70" s="5696"/>
      <c r="C70" s="5696"/>
      <c r="D70" s="5697"/>
      <c r="E70" s="5696"/>
      <c r="F70" s="5696"/>
      <c r="G70" s="5696"/>
      <c r="H70" s="5696"/>
      <c r="I70" s="5696"/>
      <c r="J70" s="5696"/>
      <c r="K70" s="5697"/>
      <c r="L70" s="5696"/>
      <c r="M70" s="5696"/>
      <c r="N70" s="5696"/>
      <c r="O70" s="5696"/>
      <c r="P70" s="5696"/>
      <c r="Q70" s="5696"/>
      <c r="R70" s="5696"/>
      <c r="S70" s="5697"/>
      <c r="T70" s="5697"/>
      <c r="U70" s="5697"/>
      <c r="V70" s="5697"/>
      <c r="W70" s="5697"/>
      <c r="X70" s="5698"/>
      <c r="Y70" s="5621"/>
    </row>
    <row r="71" spans="1:25" ht="14.15" customHeight="1">
      <c r="A71" s="5699"/>
      <c r="B71" s="5619"/>
      <c r="C71" s="5619"/>
      <c r="D71" s="5619"/>
      <c r="E71" s="5619"/>
      <c r="F71" s="5619"/>
      <c r="G71" s="5619"/>
      <c r="H71" s="5619"/>
      <c r="I71" s="5619"/>
      <c r="J71" s="5619"/>
      <c r="K71" s="5619"/>
      <c r="L71" s="5619"/>
      <c r="M71" s="5619"/>
      <c r="N71" s="5619"/>
      <c r="O71" s="5619"/>
      <c r="P71" s="5619"/>
      <c r="Q71" s="5619"/>
      <c r="R71" s="5619"/>
      <c r="S71" s="5619"/>
      <c r="T71" s="5619"/>
      <c r="U71" s="5619"/>
      <c r="V71" s="5619"/>
      <c r="W71" s="5619"/>
      <c r="X71" s="5700" t="s">
        <v>3886</v>
      </c>
      <c r="Y71" s="5621"/>
    </row>
    <row r="72" spans="1:25" ht="9" customHeight="1">
      <c r="A72" s="5621"/>
      <c r="B72" s="5621"/>
      <c r="C72" s="5621"/>
      <c r="D72" s="5621"/>
      <c r="E72" s="5621"/>
      <c r="F72" s="5621"/>
      <c r="G72" s="5621"/>
      <c r="H72" s="5621"/>
      <c r="I72" s="5621"/>
      <c r="J72" s="5621"/>
      <c r="K72" s="5621"/>
      <c r="L72" s="5621"/>
      <c r="M72" s="5621"/>
      <c r="N72" s="5621"/>
      <c r="O72" s="5621"/>
      <c r="P72" s="5621"/>
      <c r="Q72" s="5621"/>
      <c r="R72" s="5621"/>
      <c r="S72" s="5621"/>
      <c r="T72" s="5621"/>
      <c r="U72" s="5621"/>
      <c r="V72" s="5621"/>
      <c r="W72" s="5621"/>
      <c r="X72" s="5621"/>
      <c r="Y72" s="5621"/>
    </row>
    <row r="73" spans="1:25" ht="9" customHeight="1">
      <c r="A73" s="5621"/>
      <c r="B73" s="5621"/>
      <c r="C73" s="5621"/>
      <c r="D73" s="5621"/>
      <c r="E73" s="5621"/>
      <c r="F73" s="5621"/>
      <c r="G73" s="5621"/>
      <c r="H73" s="5621"/>
      <c r="I73" s="5621"/>
      <c r="J73" s="5621"/>
      <c r="K73" s="5621"/>
      <c r="L73" s="5621"/>
      <c r="M73" s="5621"/>
      <c r="N73" s="5621"/>
      <c r="O73" s="5621"/>
      <c r="P73" s="5621"/>
      <c r="Q73" s="5621"/>
      <c r="R73" s="5621"/>
      <c r="S73" s="5621"/>
      <c r="T73" s="5621"/>
      <c r="U73" s="5621"/>
      <c r="V73" s="5621"/>
      <c r="W73" s="5621"/>
      <c r="X73" s="5621"/>
      <c r="Y73" s="5621"/>
    </row>
    <row r="74" spans="1:25" ht="9" customHeight="1">
      <c r="A74" s="5621"/>
      <c r="B74" s="5621"/>
      <c r="C74" s="5621"/>
      <c r="D74" s="5621"/>
      <c r="E74" s="5621"/>
      <c r="F74" s="5621"/>
      <c r="G74" s="5621"/>
      <c r="H74" s="5621"/>
      <c r="I74" s="5621"/>
      <c r="J74" s="5621"/>
      <c r="K74" s="5621"/>
      <c r="L74" s="5621"/>
      <c r="M74" s="5621"/>
      <c r="N74" s="5621"/>
      <c r="O74" s="5621"/>
      <c r="P74" s="5621"/>
      <c r="Q74" s="5621"/>
      <c r="R74" s="5621"/>
      <c r="S74" s="5621"/>
      <c r="T74" s="5621"/>
      <c r="U74" s="5621"/>
      <c r="V74" s="5621"/>
      <c r="W74" s="5621"/>
      <c r="X74" s="5621"/>
      <c r="Y74" s="5621"/>
    </row>
    <row r="75" spans="1:25" ht="9" customHeight="1">
      <c r="A75" s="5621"/>
      <c r="B75" s="5621"/>
      <c r="C75" s="5621"/>
      <c r="D75" s="5621"/>
      <c r="E75" s="5621"/>
      <c r="F75" s="5621"/>
      <c r="G75" s="5621"/>
      <c r="H75" s="5621"/>
      <c r="I75" s="5621"/>
      <c r="J75" s="5621"/>
      <c r="K75" s="5621"/>
      <c r="L75" s="5621"/>
      <c r="M75" s="5621"/>
      <c r="N75" s="5621"/>
      <c r="O75" s="5621"/>
      <c r="P75" s="5621"/>
      <c r="Q75" s="5621"/>
      <c r="R75" s="5621"/>
      <c r="S75" s="5621"/>
      <c r="T75" s="5621"/>
      <c r="U75" s="5621"/>
      <c r="V75" s="5621"/>
      <c r="W75" s="5621"/>
      <c r="X75" s="5621"/>
      <c r="Y75" s="5621"/>
    </row>
    <row r="76" spans="1:25" ht="9" customHeight="1">
      <c r="A76" s="5621"/>
      <c r="B76" s="5621"/>
      <c r="C76" s="5621"/>
      <c r="D76" s="5621"/>
      <c r="E76" s="5621"/>
      <c r="F76" s="5621"/>
      <c r="G76" s="5621"/>
      <c r="H76" s="5621"/>
      <c r="I76" s="5621"/>
      <c r="J76" s="5621"/>
      <c r="K76" s="5621"/>
      <c r="L76" s="5621"/>
      <c r="M76" s="5621"/>
      <c r="N76" s="5621"/>
      <c r="O76" s="5621"/>
      <c r="P76" s="5621"/>
      <c r="Q76" s="5621"/>
      <c r="R76" s="5621"/>
      <c r="S76" s="5621"/>
      <c r="T76" s="5621"/>
      <c r="U76" s="5621"/>
      <c r="V76" s="5621"/>
      <c r="W76" s="5621"/>
      <c r="X76" s="5621"/>
      <c r="Y76" s="5621"/>
    </row>
    <row r="77" spans="1:25" ht="9" customHeight="1">
      <c r="A77" s="5621"/>
      <c r="B77" s="5621"/>
      <c r="C77" s="5621"/>
      <c r="D77" s="5621"/>
      <c r="E77" s="5621"/>
      <c r="F77" s="5621"/>
      <c r="G77" s="5621"/>
      <c r="H77" s="5621"/>
      <c r="I77" s="5621"/>
      <c r="J77" s="5621"/>
      <c r="K77" s="5621"/>
      <c r="L77" s="5621"/>
      <c r="M77" s="5621"/>
      <c r="N77" s="5621"/>
      <c r="O77" s="5621"/>
      <c r="P77" s="5621"/>
      <c r="Q77" s="5621"/>
      <c r="R77" s="5621"/>
      <c r="S77" s="5621"/>
      <c r="T77" s="5621"/>
      <c r="U77" s="5621"/>
      <c r="V77" s="5621"/>
      <c r="W77" s="5621"/>
      <c r="X77" s="5621"/>
      <c r="Y77" s="5621"/>
    </row>
    <row r="78" spans="1:25" ht="9" customHeight="1">
      <c r="A78" s="5621"/>
      <c r="B78" s="5621"/>
      <c r="C78" s="5621"/>
      <c r="D78" s="5621"/>
      <c r="E78" s="5621"/>
      <c r="F78" s="5621"/>
      <c r="G78" s="5621"/>
      <c r="H78" s="5621"/>
      <c r="I78" s="5621"/>
      <c r="J78" s="5621"/>
      <c r="K78" s="5621"/>
      <c r="L78" s="5621"/>
      <c r="M78" s="5621"/>
      <c r="N78" s="5621"/>
      <c r="O78" s="5621"/>
      <c r="P78" s="5621"/>
      <c r="Q78" s="5621"/>
      <c r="R78" s="5621"/>
      <c r="S78" s="5621"/>
      <c r="T78" s="5621"/>
      <c r="U78" s="5621"/>
      <c r="V78" s="5621"/>
      <c r="W78" s="5621"/>
      <c r="X78" s="5621"/>
      <c r="Y78" s="5621"/>
    </row>
    <row r="79" spans="1:25" ht="9" customHeight="1">
      <c r="A79" s="5621"/>
      <c r="B79" s="5621"/>
      <c r="C79" s="5621"/>
      <c r="D79" s="5621"/>
      <c r="E79" s="5621"/>
      <c r="F79" s="5621"/>
      <c r="G79" s="5621"/>
      <c r="H79" s="5621"/>
      <c r="I79" s="5621"/>
      <c r="J79" s="5621"/>
      <c r="K79" s="5621"/>
      <c r="L79" s="5621"/>
      <c r="M79" s="5621"/>
      <c r="N79" s="5621"/>
      <c r="O79" s="5621"/>
      <c r="P79" s="5621"/>
      <c r="Q79" s="5621"/>
      <c r="R79" s="5621"/>
      <c r="S79" s="5621"/>
      <c r="T79" s="5621"/>
      <c r="U79" s="5621"/>
      <c r="V79" s="5621"/>
      <c r="W79" s="5621"/>
      <c r="X79" s="5621"/>
      <c r="Y79" s="5621"/>
    </row>
    <row r="80" spans="1:25" ht="9" customHeight="1">
      <c r="A80" s="5621"/>
      <c r="B80" s="5621"/>
      <c r="C80" s="5621"/>
      <c r="D80" s="5621"/>
      <c r="E80" s="5621"/>
      <c r="F80" s="5621"/>
      <c r="G80" s="5621"/>
      <c r="H80" s="5621"/>
      <c r="I80" s="5621"/>
      <c r="J80" s="5621"/>
      <c r="K80" s="5621"/>
      <c r="L80" s="5621"/>
      <c r="M80" s="5621"/>
      <c r="N80" s="5621"/>
      <c r="O80" s="5621"/>
      <c r="P80" s="5621"/>
      <c r="Q80" s="5621"/>
      <c r="R80" s="5621"/>
      <c r="S80" s="5621"/>
      <c r="T80" s="5621"/>
      <c r="U80" s="5621"/>
      <c r="V80" s="5621"/>
      <c r="W80" s="5621"/>
      <c r="X80" s="5621"/>
      <c r="Y80" s="5621"/>
    </row>
    <row r="81" spans="1:27" ht="9" customHeight="1">
      <c r="A81" s="5621"/>
      <c r="B81" s="5621"/>
      <c r="C81" s="5621"/>
      <c r="D81" s="5621"/>
      <c r="E81" s="5621"/>
      <c r="F81" s="5621"/>
      <c r="G81" s="5621"/>
      <c r="H81" s="5621"/>
      <c r="I81" s="5621"/>
      <c r="J81" s="5621"/>
      <c r="K81" s="5621"/>
      <c r="L81" s="5621"/>
      <c r="M81" s="5621"/>
      <c r="N81" s="5621"/>
      <c r="O81" s="5621"/>
      <c r="P81" s="5621"/>
      <c r="Q81" s="5621"/>
      <c r="R81" s="5621"/>
      <c r="S81" s="5621"/>
      <c r="T81" s="5621"/>
      <c r="U81" s="5621"/>
      <c r="V81" s="5621"/>
      <c r="W81" s="5621"/>
      <c r="X81" s="5621"/>
      <c r="Y81" s="5621"/>
    </row>
    <row r="82" spans="1:27" ht="9" customHeight="1">
      <c r="A82" s="5621"/>
      <c r="B82" s="5621"/>
      <c r="C82" s="5621"/>
      <c r="D82" s="5621"/>
      <c r="E82" s="5621"/>
      <c r="F82" s="5621"/>
      <c r="G82" s="5621"/>
      <c r="H82" s="5621"/>
      <c r="I82" s="5621"/>
      <c r="J82" s="5621"/>
      <c r="K82" s="5621"/>
      <c r="L82" s="5621"/>
      <c r="M82" s="5621"/>
      <c r="N82" s="5621"/>
      <c r="O82" s="5621"/>
      <c r="P82" s="5621"/>
      <c r="Q82" s="5621"/>
      <c r="R82" s="5621"/>
      <c r="S82" s="5621"/>
      <c r="T82" s="5621"/>
      <c r="U82" s="5621"/>
      <c r="V82" s="5621"/>
      <c r="W82" s="5621"/>
      <c r="X82" s="5621"/>
      <c r="Y82" s="5621"/>
    </row>
    <row r="83" spans="1:27" ht="9" customHeight="1">
      <c r="A83" s="5621"/>
      <c r="B83" s="5621"/>
      <c r="C83" s="5621"/>
      <c r="D83" s="5621"/>
      <c r="E83" s="5621"/>
      <c r="F83" s="5621"/>
      <c r="G83" s="5621"/>
      <c r="H83" s="5621"/>
      <c r="I83" s="5621"/>
      <c r="J83" s="5621"/>
      <c r="K83" s="5621"/>
      <c r="L83" s="5621"/>
      <c r="M83" s="5621"/>
      <c r="N83" s="5621"/>
      <c r="O83" s="5621"/>
      <c r="P83" s="5621"/>
      <c r="Q83" s="5621"/>
      <c r="R83" s="5621"/>
      <c r="S83" s="5621"/>
      <c r="T83" s="5621"/>
      <c r="U83" s="5621"/>
      <c r="V83" s="5621"/>
      <c r="W83" s="5621"/>
      <c r="X83" s="5621"/>
      <c r="Y83" s="5621"/>
    </row>
    <row r="84" spans="1:27" ht="9" customHeight="1">
      <c r="A84" s="5621"/>
      <c r="B84" s="5621"/>
      <c r="C84" s="5621"/>
      <c r="D84" s="5621"/>
      <c r="E84" s="5621"/>
      <c r="F84" s="5621"/>
      <c r="G84" s="5621"/>
      <c r="H84" s="5621"/>
      <c r="I84" s="5621"/>
      <c r="J84" s="5621"/>
      <c r="K84" s="5621"/>
      <c r="L84" s="5621"/>
      <c r="M84" s="5621"/>
      <c r="N84" s="5621"/>
      <c r="O84" s="5621"/>
      <c r="P84" s="5621"/>
      <c r="Q84" s="5621"/>
      <c r="R84" s="5621"/>
      <c r="S84" s="5621"/>
      <c r="T84" s="5621"/>
      <c r="U84" s="5621"/>
      <c r="V84" s="5621"/>
      <c r="W84" s="5621"/>
      <c r="X84" s="5621"/>
      <c r="Y84" s="5621"/>
    </row>
    <row r="85" spans="1:27" ht="9" customHeight="1">
      <c r="A85" s="5621"/>
      <c r="B85" s="5621"/>
      <c r="C85" s="5621"/>
      <c r="D85" s="5621"/>
      <c r="E85" s="5621"/>
      <c r="F85" s="5621"/>
      <c r="G85" s="5621"/>
      <c r="H85" s="5621"/>
      <c r="I85" s="5621"/>
      <c r="J85" s="5621"/>
      <c r="K85" s="5621"/>
      <c r="L85" s="5621"/>
      <c r="M85" s="5621"/>
      <c r="N85" s="5621"/>
      <c r="O85" s="5621"/>
      <c r="P85" s="5621"/>
      <c r="Q85" s="5621"/>
      <c r="R85" s="5621"/>
      <c r="S85" s="5621"/>
      <c r="T85" s="5621"/>
      <c r="U85" s="5621"/>
      <c r="V85" s="5621"/>
      <c r="W85" s="5621"/>
      <c r="X85" s="5621"/>
      <c r="Y85" s="5621"/>
    </row>
    <row r="86" spans="1:27" ht="9" customHeight="1">
      <c r="A86" s="5621"/>
      <c r="B86" s="5621"/>
      <c r="C86" s="5621"/>
      <c r="D86" s="5621"/>
      <c r="E86" s="5621"/>
      <c r="F86" s="5621"/>
      <c r="G86" s="5621"/>
      <c r="H86" s="5621"/>
      <c r="I86" s="5621"/>
      <c r="J86" s="5621"/>
      <c r="K86" s="5621"/>
      <c r="L86" s="5621"/>
      <c r="M86" s="5621"/>
      <c r="N86" s="5621"/>
      <c r="O86" s="5621"/>
      <c r="P86" s="5621"/>
      <c r="Q86" s="5621"/>
      <c r="R86" s="5621"/>
      <c r="S86" s="5621"/>
      <c r="T86" s="5621"/>
      <c r="U86" s="5621"/>
      <c r="V86" s="5621"/>
      <c r="W86" s="5621"/>
      <c r="X86" s="5621"/>
      <c r="Y86" s="5621"/>
    </row>
    <row r="87" spans="1:27" ht="9" customHeight="1">
      <c r="A87" s="5621"/>
      <c r="B87" s="5621"/>
      <c r="C87" s="5621"/>
      <c r="D87" s="5621"/>
      <c r="E87" s="5621"/>
      <c r="F87" s="5621"/>
      <c r="G87" s="5621"/>
      <c r="H87" s="5621"/>
      <c r="I87" s="5621"/>
      <c r="J87" s="5621"/>
      <c r="K87" s="5621"/>
      <c r="L87" s="5621"/>
      <c r="M87" s="5621"/>
      <c r="N87" s="5621"/>
      <c r="O87" s="5621"/>
      <c r="P87" s="5621"/>
      <c r="Q87" s="5621"/>
      <c r="R87" s="5621"/>
      <c r="S87" s="5621"/>
      <c r="T87" s="5621"/>
      <c r="U87" s="5621"/>
      <c r="V87" s="5621"/>
      <c r="W87" s="5621"/>
      <c r="X87" s="5621"/>
      <c r="Y87" s="5621"/>
    </row>
    <row r="88" spans="1:27" ht="9" customHeight="1">
      <c r="A88" s="5621"/>
      <c r="B88" s="5621"/>
      <c r="C88" s="5621"/>
      <c r="D88" s="5621"/>
      <c r="E88" s="5621"/>
      <c r="F88" s="5621"/>
      <c r="G88" s="5621"/>
      <c r="H88" s="5621"/>
      <c r="I88" s="5621"/>
      <c r="J88" s="5621"/>
      <c r="K88" s="5621"/>
      <c r="L88" s="5621"/>
      <c r="M88" s="5621"/>
      <c r="N88" s="5621"/>
      <c r="O88" s="5621"/>
      <c r="P88" s="5621"/>
      <c r="Q88" s="5621"/>
      <c r="R88" s="5621"/>
      <c r="S88" s="5621"/>
      <c r="T88" s="5621"/>
      <c r="U88" s="5621"/>
      <c r="V88" s="5621"/>
      <c r="W88" s="5621"/>
      <c r="X88" s="5621"/>
      <c r="Y88" s="5621"/>
    </row>
    <row r="89" spans="1:27" ht="9" customHeight="1">
      <c r="C89" s="5701"/>
      <c r="D89" s="5701"/>
      <c r="E89" s="5701"/>
      <c r="F89" s="5701"/>
      <c r="G89" s="5701"/>
      <c r="H89" s="5701"/>
      <c r="I89" s="5701"/>
      <c r="J89" s="5701"/>
      <c r="K89" s="5701"/>
      <c r="L89" s="5701"/>
      <c r="M89" s="5701"/>
      <c r="N89" s="5701"/>
      <c r="O89" s="5701"/>
      <c r="P89" s="5701"/>
      <c r="Q89" s="5701"/>
      <c r="R89" s="5701"/>
      <c r="S89" s="5701"/>
      <c r="T89" s="5701"/>
      <c r="U89" s="5701"/>
      <c r="V89" s="5701"/>
      <c r="W89" s="5701"/>
      <c r="X89" s="5701"/>
    </row>
    <row r="90" spans="1:27" ht="9" customHeight="1">
      <c r="C90" s="5701"/>
      <c r="D90" s="5701"/>
      <c r="E90" s="5701"/>
      <c r="F90" s="5701"/>
      <c r="G90" s="5701"/>
      <c r="H90" s="5701"/>
      <c r="I90" s="5701"/>
      <c r="J90" s="5701"/>
      <c r="K90" s="5701"/>
      <c r="L90" s="5701"/>
      <c r="M90" s="5701"/>
      <c r="N90" s="5701"/>
      <c r="O90" s="5701"/>
      <c r="P90" s="5701"/>
      <c r="Q90" s="5701"/>
      <c r="R90" s="5701"/>
      <c r="S90" s="5701"/>
      <c r="T90" s="5701"/>
      <c r="U90" s="5701"/>
      <c r="V90" s="5701"/>
      <c r="W90" s="5701"/>
      <c r="X90" s="5701"/>
    </row>
    <row r="91" spans="1:27">
      <c r="C91" s="5701"/>
      <c r="D91" s="5701"/>
      <c r="E91" s="5701"/>
      <c r="F91" s="5701"/>
      <c r="G91" s="5701"/>
      <c r="H91" s="5701"/>
      <c r="I91" s="5701"/>
      <c r="J91" s="5701"/>
      <c r="K91" s="5701"/>
      <c r="L91" s="5701"/>
      <c r="M91" s="5701"/>
      <c r="N91" s="5701"/>
      <c r="O91" s="5701"/>
      <c r="P91" s="5701"/>
      <c r="Q91" s="5701"/>
      <c r="R91" s="5701"/>
      <c r="S91" s="5701"/>
      <c r="T91" s="5701"/>
      <c r="U91" s="5701"/>
      <c r="V91" s="5701"/>
      <c r="W91" s="5701"/>
      <c r="X91" s="5701"/>
    </row>
    <row r="92" spans="1:27">
      <c r="C92" s="5701"/>
      <c r="D92" s="5701"/>
      <c r="E92" s="5701"/>
      <c r="F92" s="5701"/>
      <c r="G92" s="5701"/>
      <c r="H92" s="5701"/>
      <c r="I92" s="5701"/>
      <c r="J92" s="5701"/>
      <c r="K92" s="5701"/>
      <c r="L92" s="5701"/>
      <c r="M92" s="5701"/>
      <c r="N92" s="5701"/>
      <c r="O92" s="5701"/>
      <c r="P92" s="5701"/>
      <c r="Q92" s="5701"/>
      <c r="R92" s="5701"/>
      <c r="S92" s="5701"/>
      <c r="T92" s="5701"/>
      <c r="U92" s="5701"/>
      <c r="V92" s="5701"/>
      <c r="W92" s="5701"/>
      <c r="X92" s="5701"/>
    </row>
    <row r="93" spans="1:27">
      <c r="C93" s="5701"/>
      <c r="D93" s="5701"/>
      <c r="E93" s="5701"/>
      <c r="F93" s="5701"/>
      <c r="G93" s="5701"/>
      <c r="H93" s="5701"/>
      <c r="I93" s="5701"/>
      <c r="J93" s="5701"/>
      <c r="K93" s="5701"/>
      <c r="L93" s="5701"/>
      <c r="M93" s="5701"/>
      <c r="N93" s="5701"/>
      <c r="O93" s="5701"/>
      <c r="P93" s="5701"/>
      <c r="Q93" s="5701"/>
      <c r="R93" s="5701"/>
      <c r="S93" s="5701"/>
      <c r="T93" s="5701"/>
      <c r="U93" s="5701"/>
      <c r="V93" s="5701"/>
      <c r="W93" s="5701"/>
      <c r="X93" s="5701"/>
      <c r="Z93" s="5702"/>
      <c r="AA93" s="5702"/>
    </row>
    <row r="94" spans="1:27">
      <c r="C94" s="5701"/>
      <c r="D94" s="5701"/>
      <c r="E94" s="5701"/>
      <c r="F94" s="5701"/>
      <c r="G94" s="5701"/>
      <c r="H94" s="5701"/>
      <c r="I94" s="5701"/>
      <c r="J94" s="5701"/>
      <c r="K94" s="5701"/>
      <c r="L94" s="5701"/>
      <c r="M94" s="5701"/>
      <c r="N94" s="5701"/>
      <c r="O94" s="5701"/>
      <c r="P94" s="5701"/>
      <c r="Q94" s="5701"/>
      <c r="R94" s="5701"/>
      <c r="S94" s="5701"/>
      <c r="T94" s="5701"/>
      <c r="U94" s="5701"/>
      <c r="V94" s="5701"/>
      <c r="W94" s="5701"/>
      <c r="X94" s="5701"/>
      <c r="AA94" s="5702"/>
    </row>
    <row r="95" spans="1:27">
      <c r="C95" s="5701"/>
      <c r="D95" s="5701"/>
      <c r="E95" s="5701"/>
      <c r="F95" s="5701"/>
      <c r="G95" s="5701"/>
      <c r="H95" s="5701"/>
      <c r="I95" s="5701"/>
      <c r="J95" s="5701"/>
      <c r="K95" s="5701"/>
      <c r="L95" s="5701"/>
      <c r="M95" s="5701"/>
      <c r="N95" s="5701"/>
      <c r="O95" s="5701"/>
      <c r="P95" s="5701"/>
      <c r="Q95" s="5701"/>
      <c r="R95" s="5701"/>
      <c r="S95" s="5701"/>
      <c r="T95" s="5701"/>
      <c r="U95" s="5701"/>
      <c r="V95" s="5701"/>
      <c r="W95" s="5701"/>
      <c r="X95" s="5701"/>
      <c r="AA95" s="5702"/>
    </row>
    <row r="96" spans="1:27">
      <c r="C96" s="5701"/>
      <c r="D96" s="5701"/>
      <c r="E96" s="5701"/>
      <c r="F96" s="5701"/>
      <c r="G96" s="5701"/>
      <c r="H96" s="5701"/>
      <c r="I96" s="5701"/>
      <c r="J96" s="5701"/>
      <c r="K96" s="5701"/>
      <c r="L96" s="5701"/>
      <c r="M96" s="5701"/>
      <c r="N96" s="5701"/>
      <c r="O96" s="5701"/>
      <c r="P96" s="5701"/>
      <c r="Q96" s="5701"/>
      <c r="R96" s="5701"/>
      <c r="S96" s="5701"/>
      <c r="T96" s="5701"/>
      <c r="U96" s="5701"/>
      <c r="V96" s="5701"/>
      <c r="W96" s="5701"/>
      <c r="X96" s="5701"/>
      <c r="AA96" s="5702"/>
    </row>
    <row r="97" spans="26:27">
      <c r="Z97" s="5702"/>
      <c r="AA97" s="5702"/>
    </row>
    <row r="98" spans="26:27">
      <c r="AA98" s="5702"/>
    </row>
    <row r="99" spans="26:27">
      <c r="AA99" s="5702"/>
    </row>
    <row r="100" spans="26:27">
      <c r="Z100" s="5702"/>
      <c r="AA100" s="5702"/>
    </row>
    <row r="101" spans="26:27">
      <c r="AA101" s="5702"/>
    </row>
    <row r="102" spans="26:27">
      <c r="Z102" s="5702"/>
      <c r="AA102" s="5702"/>
    </row>
    <row r="103" spans="26:27">
      <c r="AA103" s="5702"/>
    </row>
    <row r="144" spans="38:38">
      <c r="AL144" s="5703"/>
    </row>
    <row r="172" spans="31:36">
      <c r="AE172" s="5703"/>
      <c r="AJ172" s="5703"/>
    </row>
    <row r="173" spans="31:36">
      <c r="AJ173" s="5703"/>
    </row>
  </sheetData>
  <printOptions horizontalCentered="1" gridLinesSet="0"/>
  <pageMargins left="0.35" right="0.5" top="0.6" bottom="0.4" header="0" footer="0"/>
  <pageSetup scale="95" orientation="portrait" horizontalDpi="4294967292" verticalDpi="4294967292" r:id="rId1"/>
  <headerFooter alignWithMargins="0"/>
</worksheet>
</file>

<file path=xl/worksheets/sheet131.xml><?xml version="1.0" encoding="utf-8"?>
<worksheet xmlns="http://schemas.openxmlformats.org/spreadsheetml/2006/main" xmlns:r="http://schemas.openxmlformats.org/officeDocument/2006/relationships">
  <sheetPr>
    <tabColor rgb="FF92D050"/>
    <pageSetUpPr fitToPage="1"/>
  </sheetPr>
  <dimension ref="A1:M152"/>
  <sheetViews>
    <sheetView showGridLines="0" zoomScale="63" zoomScaleNormal="63" workbookViewId="0"/>
  </sheetViews>
  <sheetFormatPr defaultColWidth="87.26953125" defaultRowHeight="18"/>
  <cols>
    <col min="1" max="1" width="5.54296875" style="5713" customWidth="1"/>
    <col min="2" max="2" width="132" style="5713" customWidth="1"/>
    <col min="3" max="3" width="1.1796875" style="5713" customWidth="1"/>
    <col min="4" max="4" width="16.7265625" style="5713" customWidth="1"/>
    <col min="5" max="5" width="3" style="5713" customWidth="1"/>
    <col min="6" max="6" width="22.1796875" style="5713" customWidth="1"/>
    <col min="7" max="16384" width="87.26953125" style="5713"/>
  </cols>
  <sheetData>
    <row r="1" spans="1:6" s="5708" customFormat="1" ht="21" thickBot="1">
      <c r="A1" s="5704" t="s">
        <v>2894</v>
      </c>
      <c r="B1" s="5705"/>
      <c r="C1" s="5705"/>
      <c r="D1" s="5706">
        <v>123</v>
      </c>
      <c r="E1" s="5706"/>
      <c r="F1" s="5707"/>
    </row>
    <row r="2" spans="1:6">
      <c r="A2" s="5709"/>
      <c r="B2" s="5710"/>
      <c r="C2" s="5710"/>
      <c r="D2" s="5710"/>
      <c r="E2" s="5711"/>
      <c r="F2" s="5712"/>
    </row>
    <row r="3" spans="1:6">
      <c r="A3" s="5714" t="s">
        <v>3887</v>
      </c>
      <c r="B3" s="5715"/>
      <c r="C3" s="5715"/>
      <c r="D3" s="5715"/>
      <c r="E3" s="5716"/>
      <c r="F3" s="5712"/>
    </row>
    <row r="4" spans="1:6">
      <c r="A4" s="5717"/>
      <c r="B4" s="5712"/>
      <c r="C4" s="5712"/>
      <c r="D4" s="5718" t="s">
        <v>3888</v>
      </c>
      <c r="E4" s="5719"/>
      <c r="F4" s="5712"/>
    </row>
    <row r="5" spans="1:6">
      <c r="A5" s="5717"/>
      <c r="B5" s="5720" t="s">
        <v>3889</v>
      </c>
      <c r="C5" s="5720"/>
      <c r="D5" s="5715"/>
      <c r="E5" s="5719"/>
      <c r="F5" s="5712"/>
    </row>
    <row r="6" spans="1:6">
      <c r="A6" s="5717"/>
      <c r="B6" s="5720" t="s">
        <v>3890</v>
      </c>
      <c r="C6" s="5720"/>
      <c r="D6" s="5721"/>
      <c r="E6" s="5719"/>
      <c r="F6" s="5712"/>
    </row>
    <row r="7" spans="1:6">
      <c r="A7" s="5717"/>
      <c r="B7" s="5722" t="s">
        <v>3891</v>
      </c>
      <c r="C7" s="5722"/>
      <c r="D7" s="5723">
        <v>38</v>
      </c>
      <c r="E7" s="5719"/>
      <c r="F7" s="5712"/>
    </row>
    <row r="8" spans="1:6">
      <c r="A8" s="5717"/>
      <c r="B8" s="5722" t="s">
        <v>3892</v>
      </c>
      <c r="C8" s="5722"/>
      <c r="D8" s="5723">
        <v>38</v>
      </c>
      <c r="E8" s="5719"/>
      <c r="F8" s="5712"/>
    </row>
    <row r="9" spans="1:6">
      <c r="A9" s="5717"/>
      <c r="B9" s="5722" t="s">
        <v>3893</v>
      </c>
      <c r="C9" s="5722"/>
      <c r="D9" s="5723">
        <v>41</v>
      </c>
      <c r="E9" s="5719"/>
      <c r="F9" s="5712"/>
    </row>
    <row r="10" spans="1:6">
      <c r="A10" s="5717"/>
      <c r="B10" s="5720" t="s">
        <v>3894</v>
      </c>
      <c r="C10" s="5720"/>
      <c r="D10" s="5723">
        <v>35</v>
      </c>
      <c r="E10" s="5719"/>
      <c r="F10" s="5712"/>
    </row>
    <row r="11" spans="1:6">
      <c r="A11" s="5717"/>
      <c r="B11" s="5720" t="s">
        <v>3895</v>
      </c>
      <c r="C11" s="5720"/>
      <c r="D11" s="5723">
        <v>63</v>
      </c>
      <c r="E11" s="5719"/>
      <c r="F11" s="5712"/>
    </row>
    <row r="12" spans="1:6">
      <c r="A12" s="5717"/>
      <c r="B12" s="5722" t="s">
        <v>3896</v>
      </c>
      <c r="C12" s="5722"/>
      <c r="D12" s="5723">
        <v>63</v>
      </c>
      <c r="E12" s="5719"/>
      <c r="F12" s="5712"/>
    </row>
    <row r="13" spans="1:6">
      <c r="A13" s="5717"/>
      <c r="B13" s="5722" t="s">
        <v>3897</v>
      </c>
      <c r="C13" s="5722"/>
      <c r="D13" s="5723">
        <v>21</v>
      </c>
      <c r="E13" s="5719"/>
      <c r="F13" s="5712"/>
    </row>
    <row r="14" spans="1:6">
      <c r="A14" s="5717"/>
      <c r="B14" s="5722" t="s">
        <v>3898</v>
      </c>
      <c r="C14" s="5722"/>
      <c r="D14" s="5724" t="s">
        <v>3899</v>
      </c>
      <c r="E14" s="5719"/>
      <c r="F14" s="5712"/>
    </row>
    <row r="15" spans="1:6">
      <c r="A15" s="5717"/>
      <c r="B15" s="5722" t="s">
        <v>3900</v>
      </c>
      <c r="C15" s="5722"/>
      <c r="D15" s="5723">
        <v>20</v>
      </c>
      <c r="E15" s="5719"/>
      <c r="F15" s="5712"/>
    </row>
    <row r="16" spans="1:6">
      <c r="A16" s="5717"/>
      <c r="B16" s="5720" t="s">
        <v>3901</v>
      </c>
      <c r="C16" s="5720"/>
      <c r="D16" s="5725" t="s">
        <v>3902</v>
      </c>
      <c r="E16" s="5719"/>
      <c r="F16" s="5712"/>
    </row>
    <row r="17" spans="1:6">
      <c r="A17" s="5717"/>
      <c r="B17" s="5722" t="s">
        <v>3903</v>
      </c>
      <c r="C17" s="5722"/>
      <c r="D17" s="5725" t="s">
        <v>3904</v>
      </c>
      <c r="E17" s="5719"/>
      <c r="F17" s="5712"/>
    </row>
    <row r="18" spans="1:6">
      <c r="A18" s="5717"/>
      <c r="B18" s="5722" t="s">
        <v>3905</v>
      </c>
      <c r="C18" s="5722"/>
      <c r="D18" s="5723">
        <v>79</v>
      </c>
      <c r="E18" s="5719"/>
      <c r="F18" s="5712"/>
    </row>
    <row r="19" spans="1:6">
      <c r="A19" s="5717"/>
      <c r="B19" s="5722" t="s">
        <v>3906</v>
      </c>
      <c r="C19" s="5722"/>
      <c r="D19" s="5723">
        <v>67</v>
      </c>
      <c r="E19" s="5719"/>
      <c r="F19" s="5712"/>
    </row>
    <row r="20" spans="1:6">
      <c r="A20" s="5717"/>
      <c r="B20" s="5720" t="s">
        <v>3907</v>
      </c>
      <c r="C20" s="5720"/>
      <c r="D20" s="5723">
        <v>91</v>
      </c>
      <c r="E20" s="5719"/>
      <c r="F20" s="5712"/>
    </row>
    <row r="21" spans="1:6">
      <c r="A21" s="5717"/>
      <c r="B21" s="5722" t="s">
        <v>3908</v>
      </c>
      <c r="C21" s="5722"/>
      <c r="D21" s="5723">
        <v>8</v>
      </c>
      <c r="E21" s="5719"/>
      <c r="F21" s="5712"/>
    </row>
    <row r="22" spans="1:6">
      <c r="A22" s="5717"/>
      <c r="B22" s="5720" t="s">
        <v>3909</v>
      </c>
      <c r="C22" s="5720"/>
      <c r="D22" s="5726" t="s">
        <v>1200</v>
      </c>
      <c r="E22" s="5719"/>
      <c r="F22" s="5712"/>
    </row>
    <row r="23" spans="1:6">
      <c r="A23" s="5717"/>
      <c r="B23" s="5722" t="s">
        <v>3910</v>
      </c>
      <c r="C23" s="5722"/>
      <c r="D23" s="5723">
        <v>69</v>
      </c>
      <c r="E23" s="5719"/>
      <c r="F23" s="5712"/>
    </row>
    <row r="24" spans="1:6">
      <c r="A24" s="5717"/>
      <c r="B24" s="5722" t="s">
        <v>3911</v>
      </c>
      <c r="C24" s="5722"/>
      <c r="D24" s="5726"/>
      <c r="E24" s="5719"/>
      <c r="F24" s="5712"/>
    </row>
    <row r="25" spans="1:6">
      <c r="A25" s="5717"/>
      <c r="B25" s="5722" t="s">
        <v>3912</v>
      </c>
      <c r="C25" s="5722"/>
      <c r="D25" s="5726"/>
      <c r="E25" s="5719"/>
      <c r="F25" s="5712"/>
    </row>
    <row r="26" spans="1:6">
      <c r="A26" s="5717"/>
      <c r="B26" s="5722" t="s">
        <v>3913</v>
      </c>
      <c r="C26" s="5722"/>
      <c r="D26" s="5723">
        <v>34</v>
      </c>
      <c r="E26" s="5719"/>
      <c r="F26" s="5712"/>
    </row>
    <row r="27" spans="1:6">
      <c r="A27" s="5717"/>
      <c r="B27" s="5722" t="s">
        <v>3914</v>
      </c>
      <c r="C27" s="5722"/>
      <c r="D27" s="5725" t="s">
        <v>3915</v>
      </c>
      <c r="E27" s="5719"/>
      <c r="F27" s="5712"/>
    </row>
    <row r="28" spans="1:6">
      <c r="A28" s="5717"/>
      <c r="B28" s="5722" t="s">
        <v>3893</v>
      </c>
      <c r="C28" s="5722"/>
      <c r="D28" s="5723">
        <v>40</v>
      </c>
      <c r="E28" s="5719"/>
      <c r="F28" s="5712"/>
    </row>
    <row r="29" spans="1:6">
      <c r="A29" s="5717"/>
      <c r="B29" s="5722" t="s">
        <v>3916</v>
      </c>
      <c r="C29" s="5722"/>
      <c r="D29" s="5723">
        <v>34</v>
      </c>
      <c r="E29" s="5719"/>
      <c r="F29" s="5712"/>
    </row>
    <row r="30" spans="1:6">
      <c r="A30" s="5717"/>
      <c r="B30" s="5722" t="s">
        <v>3917</v>
      </c>
      <c r="C30" s="5722"/>
      <c r="D30" s="5727">
        <v>78</v>
      </c>
      <c r="E30" s="5719"/>
      <c r="F30" s="5712"/>
    </row>
    <row r="31" spans="1:6">
      <c r="A31" s="5717"/>
      <c r="B31" s="5722" t="s">
        <v>3918</v>
      </c>
      <c r="C31" s="5722"/>
      <c r="D31" s="5725" t="s">
        <v>3902</v>
      </c>
      <c r="E31" s="5719"/>
      <c r="F31" s="5712"/>
    </row>
    <row r="32" spans="1:6">
      <c r="A32" s="5717"/>
      <c r="B32" s="5722" t="s">
        <v>3919</v>
      </c>
      <c r="C32" s="5722"/>
      <c r="D32" s="5723">
        <v>79</v>
      </c>
      <c r="E32" s="5719"/>
      <c r="F32" s="5712"/>
    </row>
    <row r="33" spans="1:6">
      <c r="A33" s="5717"/>
      <c r="B33" s="5722" t="s">
        <v>3920</v>
      </c>
      <c r="C33" s="5722"/>
      <c r="D33" s="5725" t="s">
        <v>3921</v>
      </c>
      <c r="E33" s="5719"/>
      <c r="F33" s="5712"/>
    </row>
    <row r="34" spans="1:6">
      <c r="A34" s="5717"/>
      <c r="B34" s="5722" t="s">
        <v>3922</v>
      </c>
      <c r="C34" s="5722"/>
      <c r="D34" s="5725" t="s">
        <v>3923</v>
      </c>
      <c r="E34" s="5719"/>
      <c r="F34" s="5712"/>
    </row>
    <row r="35" spans="1:6">
      <c r="A35" s="5717"/>
      <c r="B35" s="5722" t="s">
        <v>3924</v>
      </c>
      <c r="C35" s="5722"/>
      <c r="D35" s="5725" t="s">
        <v>3921</v>
      </c>
      <c r="E35" s="5719"/>
      <c r="F35" s="5712"/>
    </row>
    <row r="36" spans="1:6">
      <c r="A36" s="5717"/>
      <c r="B36" s="5722" t="s">
        <v>3925</v>
      </c>
      <c r="C36" s="5722"/>
      <c r="D36" s="5725" t="s">
        <v>3926</v>
      </c>
      <c r="E36" s="5719"/>
      <c r="F36" s="5712"/>
    </row>
    <row r="37" spans="1:6">
      <c r="A37" s="5717"/>
      <c r="B37" s="5722" t="s">
        <v>3927</v>
      </c>
      <c r="C37" s="5722"/>
      <c r="D37" s="5725" t="s">
        <v>3902</v>
      </c>
      <c r="E37" s="5719"/>
      <c r="F37" s="5712"/>
    </row>
    <row r="38" spans="1:6">
      <c r="A38" s="5717"/>
      <c r="B38" s="5720" t="s">
        <v>3928</v>
      </c>
      <c r="C38" s="5720"/>
      <c r="D38" s="5723">
        <v>78</v>
      </c>
      <c r="E38" s="5719"/>
      <c r="F38" s="5712"/>
    </row>
    <row r="39" spans="1:6">
      <c r="A39" s="5728"/>
      <c r="B39" s="5722" t="s">
        <v>3929</v>
      </c>
      <c r="C39" s="5722"/>
      <c r="D39" s="5726"/>
      <c r="E39" s="5716"/>
      <c r="F39" s="5712"/>
    </row>
    <row r="40" spans="1:6">
      <c r="A40" s="5728"/>
      <c r="B40" s="5729" t="s">
        <v>3930</v>
      </c>
      <c r="C40" s="5729"/>
      <c r="D40" s="5723">
        <v>34</v>
      </c>
      <c r="E40" s="5716" t="s">
        <v>1200</v>
      </c>
      <c r="F40" s="5712"/>
    </row>
    <row r="41" spans="1:6">
      <c r="A41" s="5717"/>
      <c r="B41" s="5722" t="s">
        <v>3931</v>
      </c>
      <c r="C41" s="5722"/>
      <c r="D41" s="5723">
        <v>37</v>
      </c>
      <c r="E41" s="5719"/>
      <c r="F41" s="5712"/>
    </row>
    <row r="42" spans="1:6">
      <c r="A42" s="5717"/>
      <c r="B42" s="5722" t="s">
        <v>3932</v>
      </c>
      <c r="C42" s="5722"/>
      <c r="D42" s="5723">
        <v>38</v>
      </c>
      <c r="E42" s="5719"/>
      <c r="F42" s="5712"/>
    </row>
    <row r="43" spans="1:6">
      <c r="A43" s="5717"/>
      <c r="B43" s="5722" t="s">
        <v>3933</v>
      </c>
      <c r="C43" s="5722"/>
      <c r="D43" s="5723">
        <v>40</v>
      </c>
      <c r="E43" s="5719"/>
      <c r="F43" s="5712"/>
    </row>
    <row r="44" spans="1:6">
      <c r="A44" s="5717"/>
      <c r="B44" s="5722" t="s">
        <v>3932</v>
      </c>
      <c r="C44" s="5722"/>
      <c r="D44" s="5723">
        <v>41</v>
      </c>
      <c r="E44" s="5719"/>
      <c r="F44" s="5712"/>
    </row>
    <row r="45" spans="1:6">
      <c r="A45" s="5717"/>
      <c r="B45" s="5720" t="s">
        <v>3934</v>
      </c>
      <c r="C45" s="5720"/>
      <c r="D45" s="5723">
        <v>34</v>
      </c>
      <c r="E45" s="5719"/>
      <c r="F45" s="5712"/>
    </row>
    <row r="46" spans="1:6">
      <c r="A46" s="5717"/>
      <c r="B46" s="5722" t="s">
        <v>3935</v>
      </c>
      <c r="C46" s="5722"/>
      <c r="D46" s="5723">
        <v>35</v>
      </c>
      <c r="E46" s="5719"/>
      <c r="F46" s="5712"/>
    </row>
    <row r="47" spans="1:6">
      <c r="A47" s="5717"/>
      <c r="B47" s="5720" t="s">
        <v>3936</v>
      </c>
      <c r="C47" s="5720"/>
      <c r="D47" s="5730" t="s">
        <v>3937</v>
      </c>
      <c r="E47" s="5719"/>
      <c r="F47" s="5712"/>
    </row>
    <row r="48" spans="1:6">
      <c r="A48" s="5717"/>
      <c r="B48" s="5722" t="s">
        <v>3938</v>
      </c>
      <c r="C48" s="5722"/>
      <c r="D48" s="5723">
        <v>17</v>
      </c>
      <c r="E48" s="5719"/>
      <c r="F48" s="5712"/>
    </row>
    <row r="49" spans="1:6">
      <c r="A49" s="5717"/>
      <c r="B49" s="5722" t="s">
        <v>3939</v>
      </c>
      <c r="C49" s="5722"/>
      <c r="D49" s="5723">
        <v>63</v>
      </c>
      <c r="E49" s="5719"/>
      <c r="F49" s="5712"/>
    </row>
    <row r="50" spans="1:6">
      <c r="A50" s="5717"/>
      <c r="B50" s="5720" t="s">
        <v>3940</v>
      </c>
      <c r="C50" s="5720"/>
      <c r="D50" s="5725" t="s">
        <v>3904</v>
      </c>
      <c r="E50" s="5719"/>
      <c r="F50" s="5712"/>
    </row>
    <row r="51" spans="1:6">
      <c r="A51" s="5717"/>
      <c r="B51" s="5729" t="s">
        <v>3941</v>
      </c>
      <c r="C51" s="5729"/>
      <c r="D51" s="5725" t="s">
        <v>3921</v>
      </c>
      <c r="E51" s="5719"/>
      <c r="F51" s="5712"/>
    </row>
    <row r="52" spans="1:6">
      <c r="A52" s="5717"/>
      <c r="B52" s="5729" t="s">
        <v>3942</v>
      </c>
      <c r="C52" s="5729"/>
      <c r="D52" s="5723">
        <v>94</v>
      </c>
      <c r="E52" s="5719"/>
      <c r="F52" s="5712"/>
    </row>
    <row r="53" spans="1:6">
      <c r="A53" s="5717"/>
      <c r="B53" s="5729" t="s">
        <v>3943</v>
      </c>
      <c r="C53" s="5729"/>
      <c r="D53" s="5725" t="s">
        <v>3923</v>
      </c>
      <c r="E53" s="5719"/>
      <c r="F53" s="5712"/>
    </row>
    <row r="54" spans="1:6">
      <c r="A54" s="5717"/>
      <c r="B54" s="5729" t="s">
        <v>3944</v>
      </c>
      <c r="C54" s="5729"/>
      <c r="D54" s="5723">
        <v>94</v>
      </c>
      <c r="E54" s="5719"/>
      <c r="F54" s="5712"/>
    </row>
    <row r="55" spans="1:6">
      <c r="A55" s="5717"/>
      <c r="B55" s="5729" t="s">
        <v>3945</v>
      </c>
      <c r="C55" s="5729"/>
      <c r="D55" s="5723">
        <v>91</v>
      </c>
      <c r="E55" s="5719"/>
      <c r="F55" s="5712"/>
    </row>
    <row r="56" spans="1:6">
      <c r="A56" s="5717"/>
      <c r="B56" s="5729" t="s">
        <v>3946</v>
      </c>
      <c r="C56" s="5729"/>
      <c r="D56" s="5723">
        <v>91</v>
      </c>
      <c r="E56" s="5719"/>
      <c r="F56" s="5712"/>
    </row>
    <row r="57" spans="1:6">
      <c r="A57" s="5717"/>
      <c r="B57" s="5729" t="s">
        <v>3947</v>
      </c>
      <c r="C57" s="5729"/>
      <c r="D57" s="5726"/>
      <c r="E57" s="5719"/>
      <c r="F57" s="5712"/>
    </row>
    <row r="58" spans="1:6">
      <c r="A58" s="5717"/>
      <c r="B58" s="5722" t="s">
        <v>3948</v>
      </c>
      <c r="C58" s="5722"/>
      <c r="D58" s="5723">
        <v>66</v>
      </c>
      <c r="E58" s="5719"/>
      <c r="F58" s="5712"/>
    </row>
    <row r="59" spans="1:6">
      <c r="A59" s="5717"/>
      <c r="B59" s="5722" t="s">
        <v>3949</v>
      </c>
      <c r="C59" s="5722"/>
      <c r="D59" s="5723">
        <v>2</v>
      </c>
      <c r="E59" s="5719"/>
      <c r="F59" s="5712"/>
    </row>
    <row r="60" spans="1:6">
      <c r="A60" s="5717"/>
      <c r="B60" s="5722" t="s">
        <v>3950</v>
      </c>
      <c r="C60" s="5722"/>
      <c r="D60" s="5723">
        <v>65</v>
      </c>
      <c r="E60" s="5719"/>
      <c r="F60" s="5712"/>
    </row>
    <row r="61" spans="1:6">
      <c r="A61" s="5717"/>
      <c r="B61" s="5731" t="s">
        <v>3951</v>
      </c>
      <c r="C61" s="5731"/>
      <c r="D61" s="5732">
        <v>30</v>
      </c>
      <c r="E61" s="5719"/>
      <c r="F61" s="5712"/>
    </row>
    <row r="62" spans="1:6">
      <c r="A62" s="5717"/>
      <c r="B62" s="5731" t="s">
        <v>3952</v>
      </c>
      <c r="C62" s="5731"/>
      <c r="D62" s="5733" t="s">
        <v>3953</v>
      </c>
      <c r="E62" s="5719"/>
      <c r="F62" s="5712"/>
    </row>
    <row r="63" spans="1:6">
      <c r="A63" s="5717"/>
      <c r="B63" s="5731" t="s">
        <v>3954</v>
      </c>
      <c r="C63" s="5731"/>
      <c r="D63" s="5733" t="s">
        <v>3955</v>
      </c>
      <c r="E63" s="5719"/>
      <c r="F63" s="5712"/>
    </row>
    <row r="64" spans="1:6">
      <c r="A64" s="5717"/>
      <c r="B64" s="5731" t="s">
        <v>3956</v>
      </c>
      <c r="C64" s="5731"/>
      <c r="D64" s="5733" t="s">
        <v>3915</v>
      </c>
      <c r="E64" s="5719"/>
      <c r="F64" s="5712"/>
    </row>
    <row r="65" spans="1:6">
      <c r="A65" s="5717"/>
      <c r="B65" s="5731" t="s">
        <v>3957</v>
      </c>
      <c r="C65" s="5731"/>
      <c r="D65" s="5733" t="s">
        <v>3915</v>
      </c>
      <c r="E65" s="5719"/>
      <c r="F65" s="5712"/>
    </row>
    <row r="66" spans="1:6">
      <c r="A66" s="5717"/>
      <c r="B66" s="5734" t="s">
        <v>3958</v>
      </c>
      <c r="C66" s="5734"/>
      <c r="D66" s="5733" t="s">
        <v>3915</v>
      </c>
      <c r="E66" s="5719"/>
      <c r="F66" s="5712"/>
    </row>
    <row r="67" spans="1:6">
      <c r="A67" s="5717"/>
      <c r="B67" s="5731" t="s">
        <v>3959</v>
      </c>
      <c r="C67" s="5731"/>
      <c r="D67" s="5732">
        <v>61</v>
      </c>
      <c r="E67" s="5719"/>
      <c r="F67" s="5712"/>
    </row>
    <row r="68" spans="1:6">
      <c r="A68" s="5717"/>
      <c r="B68" s="5731" t="s">
        <v>3960</v>
      </c>
      <c r="C68" s="5731"/>
      <c r="D68" s="5732">
        <v>78</v>
      </c>
      <c r="E68" s="5719"/>
      <c r="F68" s="5712"/>
    </row>
    <row r="69" spans="1:6">
      <c r="A69" s="5717"/>
      <c r="B69" s="5731" t="s">
        <v>3961</v>
      </c>
      <c r="C69" s="5731"/>
      <c r="D69" s="5732">
        <v>78</v>
      </c>
      <c r="E69" s="5719"/>
      <c r="F69" s="5712"/>
    </row>
    <row r="70" spans="1:6">
      <c r="A70" s="5717"/>
      <c r="B70" s="5734" t="s">
        <v>3962</v>
      </c>
      <c r="C70" s="5734"/>
      <c r="D70" s="5732">
        <v>91</v>
      </c>
      <c r="E70" s="5719"/>
      <c r="F70" s="5712"/>
    </row>
    <row r="71" spans="1:6">
      <c r="A71" s="5717"/>
      <c r="B71" s="5731" t="s">
        <v>3963</v>
      </c>
      <c r="C71" s="5731"/>
      <c r="D71" s="5732">
        <v>94</v>
      </c>
      <c r="E71" s="5719"/>
      <c r="F71" s="5712"/>
    </row>
    <row r="72" spans="1:6" ht="18.5" thickBot="1">
      <c r="A72" s="5735"/>
      <c r="B72" s="5736"/>
      <c r="C72" s="5736"/>
      <c r="D72" s="5737"/>
      <c r="E72" s="5738"/>
      <c r="F72" s="5712"/>
    </row>
    <row r="73" spans="1:6" s="5708" customFormat="1" ht="20.5">
      <c r="A73" s="5739" t="s">
        <v>3886</v>
      </c>
      <c r="B73" s="5707"/>
      <c r="C73" s="5707"/>
      <c r="D73" s="5707"/>
      <c r="E73" s="5740"/>
      <c r="F73" s="5707"/>
    </row>
    <row r="74" spans="1:6">
      <c r="A74" s="5741"/>
      <c r="B74" s="5741"/>
      <c r="C74" s="5741"/>
      <c r="D74" s="5741"/>
      <c r="E74" s="5741"/>
    </row>
    <row r="75" spans="1:6">
      <c r="A75" s="5741"/>
      <c r="B75" s="5741"/>
      <c r="C75" s="5741"/>
      <c r="D75" s="5741"/>
      <c r="E75" s="5741"/>
    </row>
    <row r="76" spans="1:6">
      <c r="A76" s="5741"/>
      <c r="B76" s="5741"/>
      <c r="C76" s="5741"/>
      <c r="D76" s="5741"/>
      <c r="E76" s="5741"/>
    </row>
    <row r="77" spans="1:6">
      <c r="A77" s="5741"/>
      <c r="B77" s="5741"/>
      <c r="C77" s="5741"/>
      <c r="D77" s="5741"/>
      <c r="E77" s="5741"/>
    </row>
    <row r="78" spans="1:6">
      <c r="A78" s="5741"/>
      <c r="B78" s="5741"/>
      <c r="C78" s="5741"/>
      <c r="D78" s="5741"/>
      <c r="E78" s="5741"/>
    </row>
    <row r="79" spans="1:6">
      <c r="A79" s="5741"/>
      <c r="B79" s="5741"/>
      <c r="C79" s="5741"/>
      <c r="D79" s="5741"/>
      <c r="E79" s="5741"/>
    </row>
    <row r="80" spans="1:6">
      <c r="A80" s="5741"/>
      <c r="B80" s="5741"/>
      <c r="C80" s="5741"/>
      <c r="D80" s="5741"/>
      <c r="E80" s="5741"/>
    </row>
    <row r="81" spans="1:5">
      <c r="A81" s="5741"/>
      <c r="B81" s="5741"/>
      <c r="C81" s="5741"/>
      <c r="D81" s="5741"/>
      <c r="E81" s="5741"/>
    </row>
    <row r="82" spans="1:5">
      <c r="A82" s="5741"/>
      <c r="B82" s="5741"/>
      <c r="C82" s="5741"/>
      <c r="D82" s="5741"/>
      <c r="E82" s="5741"/>
    </row>
    <row r="83" spans="1:5">
      <c r="A83" s="5741"/>
      <c r="B83" s="5741"/>
      <c r="C83" s="5741"/>
      <c r="D83" s="5741"/>
      <c r="E83" s="5741"/>
    </row>
    <row r="123" spans="13:13">
      <c r="M123" s="5742"/>
    </row>
    <row r="151" spans="11:11">
      <c r="K151" s="5742"/>
    </row>
    <row r="152" spans="11:11">
      <c r="K152" s="5742"/>
    </row>
  </sheetData>
  <mergeCells count="1">
    <mergeCell ref="D1:E1"/>
  </mergeCells>
  <printOptions horizontalCentered="1" gridLinesSet="0"/>
  <pageMargins left="0.5" right="0.5" top="0.5" bottom="0.25" header="0" footer="0"/>
  <pageSetup scale="55" orientation="portrait" horizontalDpi="4294967292" verticalDpi="300" r:id="rId1"/>
  <headerFooter alignWithMargins="0"/>
</worksheet>
</file>

<file path=xl/worksheets/sheet132.xml><?xml version="1.0" encoding="utf-8"?>
<worksheet xmlns="http://schemas.openxmlformats.org/spreadsheetml/2006/main" xmlns:r="http://schemas.openxmlformats.org/officeDocument/2006/relationships">
  <sheetPr>
    <tabColor rgb="FF92D050"/>
    <pageSetUpPr fitToPage="1"/>
  </sheetPr>
  <dimension ref="A1:Q153"/>
  <sheetViews>
    <sheetView showGridLines="0" zoomScale="70" workbookViewId="0"/>
  </sheetViews>
  <sheetFormatPr defaultColWidth="12.54296875" defaultRowHeight="15.5"/>
  <cols>
    <col min="1" max="1" width="5" style="5752" customWidth="1"/>
    <col min="2" max="2" width="112.54296875" style="5752" customWidth="1"/>
    <col min="3" max="3" width="1.1796875" style="5752" customWidth="1"/>
    <col min="4" max="4" width="13.7265625" style="5778" customWidth="1"/>
    <col min="5" max="5" width="3" style="5752" customWidth="1"/>
    <col min="6" max="16384" width="12.54296875" style="5752"/>
  </cols>
  <sheetData>
    <row r="1" spans="1:6" s="5747" customFormat="1" ht="17" thickBot="1">
      <c r="A1" s="5743">
        <v>124</v>
      </c>
      <c r="B1" s="5744"/>
      <c r="C1" s="5744"/>
      <c r="D1" s="5745"/>
      <c r="E1" s="5746" t="s">
        <v>2894</v>
      </c>
    </row>
    <row r="2" spans="1:6">
      <c r="A2" s="5748"/>
      <c r="B2" s="5749"/>
      <c r="C2" s="5749"/>
      <c r="D2" s="5750"/>
      <c r="E2" s="5751"/>
    </row>
    <row r="3" spans="1:6">
      <c r="A3" s="5753" t="s">
        <v>3964</v>
      </c>
      <c r="B3" s="5754"/>
      <c r="C3" s="5754"/>
      <c r="D3" s="5755"/>
      <c r="E3" s="5756"/>
    </row>
    <row r="4" spans="1:6">
      <c r="A4" s="5757"/>
      <c r="B4" s="5758"/>
      <c r="C4" s="5758"/>
      <c r="D4" s="5759" t="s">
        <v>3888</v>
      </c>
      <c r="E4" s="5760"/>
    </row>
    <row r="5" spans="1:6" ht="14" customHeight="1">
      <c r="A5" s="5757"/>
      <c r="B5" s="5758"/>
      <c r="C5" s="5758"/>
      <c r="D5" s="5759"/>
      <c r="E5" s="5760"/>
    </row>
    <row r="6" spans="1:6" s="5758" customFormat="1" ht="15.65" customHeight="1">
      <c r="A6" s="5757"/>
      <c r="B6" s="5761" t="s">
        <v>3965</v>
      </c>
      <c r="C6" s="5762" t="s">
        <v>1200</v>
      </c>
      <c r="D6" s="5763">
        <v>85</v>
      </c>
      <c r="E6" s="5760"/>
    </row>
    <row r="7" spans="1:6" s="5758" customFormat="1" ht="15.65" customHeight="1">
      <c r="A7" s="5757"/>
      <c r="B7" s="5761" t="s">
        <v>3966</v>
      </c>
      <c r="C7" s="5762" t="s">
        <v>1200</v>
      </c>
      <c r="D7" s="5763">
        <v>88</v>
      </c>
      <c r="E7" s="5760"/>
    </row>
    <row r="8" spans="1:6" s="5758" customFormat="1" ht="15.65" customHeight="1">
      <c r="A8" s="5757"/>
      <c r="B8" s="5761" t="s">
        <v>3967</v>
      </c>
      <c r="C8" s="5762" t="s">
        <v>1200</v>
      </c>
      <c r="D8" s="5763">
        <v>87</v>
      </c>
      <c r="E8" s="5760"/>
    </row>
    <row r="9" spans="1:6" s="5758" customFormat="1" ht="15.65" customHeight="1">
      <c r="A9" s="5757"/>
      <c r="B9" s="5761" t="s">
        <v>3968</v>
      </c>
      <c r="C9" s="5762" t="s">
        <v>1200</v>
      </c>
      <c r="D9" s="5763">
        <v>65</v>
      </c>
      <c r="E9" s="5760"/>
    </row>
    <row r="10" spans="1:6" s="5758" customFormat="1" ht="15.65" customHeight="1">
      <c r="A10" s="5757"/>
      <c r="B10" s="5761" t="s">
        <v>3969</v>
      </c>
      <c r="C10" s="5762" t="s">
        <v>1200</v>
      </c>
      <c r="D10" s="5763">
        <v>94</v>
      </c>
      <c r="E10" s="5760"/>
    </row>
    <row r="11" spans="1:6" s="5758" customFormat="1" ht="15.65" customHeight="1">
      <c r="A11" s="5757"/>
      <c r="B11" s="5761" t="s">
        <v>3970</v>
      </c>
      <c r="C11" s="5762" t="s">
        <v>1200</v>
      </c>
      <c r="D11" s="5763">
        <v>79</v>
      </c>
      <c r="E11" s="5760"/>
    </row>
    <row r="12" spans="1:6" s="5758" customFormat="1" ht="15.65" customHeight="1">
      <c r="A12" s="5757"/>
      <c r="B12" s="5761" t="s">
        <v>3971</v>
      </c>
      <c r="C12" s="5762" t="s">
        <v>1200</v>
      </c>
      <c r="D12" s="5763">
        <v>17</v>
      </c>
      <c r="E12" s="5760"/>
    </row>
    <row r="13" spans="1:6" s="5758" customFormat="1" ht="15.65" customHeight="1">
      <c r="A13" s="5757"/>
      <c r="B13" s="5761" t="s">
        <v>3972</v>
      </c>
      <c r="C13" s="5762" t="s">
        <v>1200</v>
      </c>
      <c r="D13" s="5764">
        <v>121</v>
      </c>
      <c r="E13" s="5760"/>
    </row>
    <row r="14" spans="1:6" s="5758" customFormat="1" ht="15.65" customHeight="1">
      <c r="A14" s="5757"/>
      <c r="B14" s="5762" t="s">
        <v>3973</v>
      </c>
      <c r="C14" s="5762" t="s">
        <v>1200</v>
      </c>
      <c r="D14" s="5765"/>
      <c r="E14" s="5760"/>
    </row>
    <row r="15" spans="1:6" s="5758" customFormat="1" ht="15.65" customHeight="1">
      <c r="A15" s="5757"/>
      <c r="B15" s="5761" t="s">
        <v>3974</v>
      </c>
      <c r="C15" s="5762" t="s">
        <v>1200</v>
      </c>
      <c r="D15" s="5765"/>
      <c r="E15" s="5760"/>
      <c r="F15" s="5758" t="s">
        <v>1200</v>
      </c>
    </row>
    <row r="16" spans="1:6" s="5758" customFormat="1" ht="15.65" customHeight="1">
      <c r="A16" s="5757"/>
      <c r="B16" s="5761" t="s">
        <v>3975</v>
      </c>
      <c r="C16" s="5762" t="s">
        <v>1200</v>
      </c>
      <c r="D16" s="5765"/>
      <c r="E16" s="5760"/>
      <c r="F16" s="5758" t="s">
        <v>1200</v>
      </c>
    </row>
    <row r="17" spans="1:5" s="5758" customFormat="1" ht="15.65" customHeight="1">
      <c r="A17" s="5757"/>
      <c r="B17" s="5761" t="s">
        <v>3976</v>
      </c>
      <c r="C17" s="5762" t="s">
        <v>1200</v>
      </c>
      <c r="D17" s="5763">
        <v>16</v>
      </c>
      <c r="E17" s="5760"/>
    </row>
    <row r="18" spans="1:5" s="5758" customFormat="1" ht="15.65" customHeight="1">
      <c r="A18" s="5757"/>
      <c r="B18" s="5761" t="s">
        <v>3977</v>
      </c>
      <c r="C18" s="5762" t="s">
        <v>1200</v>
      </c>
      <c r="D18" s="5763">
        <v>95</v>
      </c>
      <c r="E18" s="5760"/>
    </row>
    <row r="19" spans="1:5" s="5758" customFormat="1" ht="15.65" customHeight="1">
      <c r="A19" s="5757"/>
      <c r="B19" s="5761" t="s">
        <v>3978</v>
      </c>
      <c r="C19" s="5762" t="s">
        <v>1200</v>
      </c>
      <c r="D19" s="5763">
        <v>96</v>
      </c>
      <c r="E19" s="5760"/>
    </row>
    <row r="20" spans="1:5" s="5758" customFormat="1" ht="15.65" customHeight="1">
      <c r="A20" s="5757"/>
      <c r="B20" s="5761" t="s">
        <v>3979</v>
      </c>
      <c r="C20" s="5762" t="s">
        <v>1200</v>
      </c>
      <c r="D20" s="5763" t="s">
        <v>3980</v>
      </c>
      <c r="E20" s="5760"/>
    </row>
    <row r="21" spans="1:5" s="5758" customFormat="1" ht="15.65" customHeight="1">
      <c r="A21" s="5757"/>
      <c r="B21" s="5762" t="s">
        <v>3981</v>
      </c>
      <c r="C21" s="5762" t="s">
        <v>1200</v>
      </c>
      <c r="D21" s="5765"/>
      <c r="E21" s="5760"/>
    </row>
    <row r="22" spans="1:5" s="5758" customFormat="1" ht="15.65" customHeight="1">
      <c r="A22" s="5757"/>
      <c r="B22" s="5761" t="s">
        <v>3982</v>
      </c>
      <c r="C22" s="5762" t="s">
        <v>1200</v>
      </c>
      <c r="D22" s="5763">
        <v>88</v>
      </c>
      <c r="E22" s="5760"/>
    </row>
    <row r="23" spans="1:5" s="5758" customFormat="1" ht="15.65" customHeight="1">
      <c r="A23" s="5757"/>
      <c r="B23" s="5761" t="s">
        <v>3983</v>
      </c>
      <c r="C23" s="5762" t="s">
        <v>1200</v>
      </c>
      <c r="D23" s="5763">
        <v>45</v>
      </c>
      <c r="E23" s="5760"/>
    </row>
    <row r="24" spans="1:5" s="5758" customFormat="1" ht="15.65" customHeight="1">
      <c r="A24" s="5757"/>
      <c r="B24" s="5761" t="s">
        <v>3984</v>
      </c>
      <c r="C24" s="5762" t="s">
        <v>1200</v>
      </c>
      <c r="D24" s="5763">
        <v>89</v>
      </c>
      <c r="E24" s="5760"/>
    </row>
    <row r="25" spans="1:5" s="5758" customFormat="1" ht="15.65" customHeight="1">
      <c r="A25" s="5757"/>
      <c r="B25" s="5761" t="s">
        <v>3985</v>
      </c>
      <c r="C25" s="5762" t="s">
        <v>1200</v>
      </c>
      <c r="D25" s="5763">
        <v>88</v>
      </c>
      <c r="E25" s="5760"/>
    </row>
    <row r="26" spans="1:5" s="5758" customFormat="1" ht="15.65" customHeight="1">
      <c r="A26" s="5757"/>
      <c r="B26" s="5761" t="s">
        <v>3986</v>
      </c>
      <c r="C26" s="5762" t="s">
        <v>1200</v>
      </c>
      <c r="D26" s="5763">
        <v>89</v>
      </c>
      <c r="E26" s="5760"/>
    </row>
    <row r="27" spans="1:5" s="5758" customFormat="1" ht="15.65" customHeight="1">
      <c r="A27" s="5757"/>
      <c r="B27" s="5761" t="s">
        <v>3987</v>
      </c>
      <c r="C27" s="5762" t="s">
        <v>1200</v>
      </c>
      <c r="D27" s="5766" t="s">
        <v>3937</v>
      </c>
      <c r="E27" s="5760"/>
    </row>
    <row r="28" spans="1:5" s="5758" customFormat="1" ht="15.65" customHeight="1">
      <c r="A28" s="5757"/>
      <c r="B28" s="5761" t="s">
        <v>3988</v>
      </c>
      <c r="C28" s="5762" t="s">
        <v>1200</v>
      </c>
      <c r="D28" s="5763">
        <v>16</v>
      </c>
      <c r="E28" s="5760"/>
    </row>
    <row r="29" spans="1:5" s="5758" customFormat="1" ht="15.65" customHeight="1">
      <c r="A29" s="5757"/>
      <c r="B29" s="5761" t="s">
        <v>3989</v>
      </c>
      <c r="C29" s="5762" t="s">
        <v>1200</v>
      </c>
      <c r="D29" s="5767" t="s">
        <v>3990</v>
      </c>
      <c r="E29" s="5760"/>
    </row>
    <row r="30" spans="1:5" s="5758" customFormat="1" ht="15.65" customHeight="1">
      <c r="A30" s="5757"/>
      <c r="B30" s="5761" t="s">
        <v>3991</v>
      </c>
      <c r="C30" s="5762" t="s">
        <v>1200</v>
      </c>
      <c r="D30" s="5763">
        <v>19</v>
      </c>
      <c r="E30" s="5760"/>
    </row>
    <row r="31" spans="1:5" s="5758" customFormat="1" ht="15.65" customHeight="1">
      <c r="A31" s="5757"/>
      <c r="B31" s="5761" t="s">
        <v>3992</v>
      </c>
      <c r="C31" s="5762" t="s">
        <v>1200</v>
      </c>
      <c r="D31" s="5764">
        <v>65</v>
      </c>
      <c r="E31" s="5760"/>
    </row>
    <row r="32" spans="1:5" s="5758" customFormat="1" ht="15.65" customHeight="1">
      <c r="A32" s="5757"/>
      <c r="B32" s="5762" t="s">
        <v>3993</v>
      </c>
      <c r="C32" s="5762" t="s">
        <v>1200</v>
      </c>
      <c r="D32" s="5765"/>
      <c r="E32" s="5760"/>
    </row>
    <row r="33" spans="1:8" s="5758" customFormat="1" ht="15.65" customHeight="1">
      <c r="A33" s="5757"/>
      <c r="B33" s="5761" t="s">
        <v>3994</v>
      </c>
      <c r="C33" s="5762" t="s">
        <v>1200</v>
      </c>
      <c r="D33" s="5763">
        <v>16</v>
      </c>
      <c r="E33" s="5760"/>
    </row>
    <row r="34" spans="1:8" s="5758" customFormat="1" ht="15.65" customHeight="1">
      <c r="A34" s="5757"/>
      <c r="B34" s="5761" t="s">
        <v>3995</v>
      </c>
      <c r="C34" s="5762" t="s">
        <v>1200</v>
      </c>
      <c r="D34" s="5763">
        <v>16</v>
      </c>
      <c r="E34" s="5760"/>
    </row>
    <row r="35" spans="1:8" s="5758" customFormat="1" ht="15.65" customHeight="1">
      <c r="A35" s="5757"/>
      <c r="B35" s="5761" t="s">
        <v>3996</v>
      </c>
      <c r="C35" s="5762" t="s">
        <v>1200</v>
      </c>
      <c r="D35" s="5767" t="s">
        <v>3915</v>
      </c>
      <c r="E35" s="5760"/>
    </row>
    <row r="36" spans="1:8" s="5758" customFormat="1" ht="15.65" customHeight="1">
      <c r="A36" s="5757"/>
      <c r="B36" s="5761" t="s">
        <v>3997</v>
      </c>
      <c r="C36" s="5762" t="s">
        <v>1200</v>
      </c>
      <c r="D36" s="5767" t="s">
        <v>3915</v>
      </c>
      <c r="E36" s="5760"/>
      <c r="H36" s="5758" t="s">
        <v>3998</v>
      </c>
    </row>
    <row r="37" spans="1:8" s="5758" customFormat="1" ht="15.65" customHeight="1">
      <c r="A37" s="5757"/>
      <c r="B37" s="5761" t="s">
        <v>3999</v>
      </c>
      <c r="C37" s="5762" t="s">
        <v>1200</v>
      </c>
      <c r="D37" s="5763">
        <v>38</v>
      </c>
      <c r="E37" s="5760"/>
    </row>
    <row r="38" spans="1:8" s="5758" customFormat="1" ht="15.65" customHeight="1">
      <c r="A38" s="5757"/>
      <c r="B38" s="5761" t="s">
        <v>4000</v>
      </c>
      <c r="C38" s="5762" t="s">
        <v>1200</v>
      </c>
      <c r="D38" s="5763">
        <v>40</v>
      </c>
      <c r="E38" s="5760"/>
    </row>
    <row r="39" spans="1:8" s="5758" customFormat="1" ht="15.65" customHeight="1">
      <c r="A39" s="5768"/>
      <c r="B39" s="5761" t="s">
        <v>3999</v>
      </c>
      <c r="C39" s="5762" t="s">
        <v>1200</v>
      </c>
      <c r="D39" s="5763">
        <v>41</v>
      </c>
      <c r="E39" s="5756"/>
    </row>
    <row r="40" spans="1:8" s="5758" customFormat="1" ht="15.65" customHeight="1">
      <c r="A40" s="5768"/>
      <c r="B40" s="5761" t="s">
        <v>4001</v>
      </c>
      <c r="C40" s="5762" t="s">
        <v>1200</v>
      </c>
      <c r="D40" s="5763">
        <v>34</v>
      </c>
      <c r="E40" s="5756"/>
    </row>
    <row r="41" spans="1:8" s="5758" customFormat="1" ht="15.65" customHeight="1">
      <c r="A41" s="5757"/>
      <c r="B41" s="5761" t="s">
        <v>3999</v>
      </c>
      <c r="C41" s="5762" t="s">
        <v>1200</v>
      </c>
      <c r="D41" s="5763">
        <v>35</v>
      </c>
      <c r="E41" s="5760"/>
    </row>
    <row r="42" spans="1:8" s="5758" customFormat="1" ht="15.65" customHeight="1">
      <c r="A42" s="5757"/>
      <c r="B42" s="5761" t="s">
        <v>4002</v>
      </c>
      <c r="C42" s="5762" t="s">
        <v>1200</v>
      </c>
      <c r="D42" s="5763">
        <v>34</v>
      </c>
      <c r="E42" s="5760"/>
    </row>
    <row r="43" spans="1:8" s="5758" customFormat="1" ht="15.65" customHeight="1">
      <c r="A43" s="5757"/>
      <c r="B43" s="5761" t="s">
        <v>3999</v>
      </c>
      <c r="C43" s="5762" t="s">
        <v>1200</v>
      </c>
      <c r="D43" s="5763">
        <v>35</v>
      </c>
      <c r="E43" s="5760"/>
    </row>
    <row r="44" spans="1:8" s="5758" customFormat="1" ht="15.65" customHeight="1">
      <c r="A44" s="5757"/>
      <c r="B44" s="5761" t="s">
        <v>4003</v>
      </c>
      <c r="C44" s="5762" t="s">
        <v>1200</v>
      </c>
      <c r="D44" s="5763">
        <v>74</v>
      </c>
      <c r="E44" s="5760"/>
    </row>
    <row r="45" spans="1:8" s="5758" customFormat="1" ht="15.65" customHeight="1">
      <c r="A45" s="5757"/>
      <c r="B45" s="5761" t="s">
        <v>4004</v>
      </c>
      <c r="C45" s="5762" t="s">
        <v>1200</v>
      </c>
      <c r="D45" s="5763">
        <v>75</v>
      </c>
      <c r="E45" s="5760"/>
    </row>
    <row r="46" spans="1:8" s="5758" customFormat="1" ht="15.65" customHeight="1">
      <c r="A46" s="5757"/>
      <c r="B46" s="5762" t="s">
        <v>4005</v>
      </c>
      <c r="C46" s="5762" t="s">
        <v>1200</v>
      </c>
      <c r="D46" s="5765"/>
      <c r="E46" s="5760"/>
    </row>
    <row r="47" spans="1:8" s="5758" customFormat="1" ht="15.65" customHeight="1">
      <c r="A47" s="5757"/>
      <c r="B47" s="5761" t="s">
        <v>4006</v>
      </c>
      <c r="C47" s="5762" t="s">
        <v>1200</v>
      </c>
      <c r="D47" s="5763">
        <v>67</v>
      </c>
      <c r="E47" s="5760"/>
    </row>
    <row r="48" spans="1:8" s="5758" customFormat="1" ht="15.65" customHeight="1">
      <c r="A48" s="5757"/>
      <c r="B48" s="5761" t="s">
        <v>4007</v>
      </c>
      <c r="C48" s="5762" t="s">
        <v>1200</v>
      </c>
      <c r="D48" s="5763">
        <v>7</v>
      </c>
      <c r="E48" s="5760"/>
    </row>
    <row r="49" spans="1:5" s="5758" customFormat="1" ht="15.65" customHeight="1">
      <c r="A49" s="5757"/>
      <c r="B49" s="5761" t="s">
        <v>4008</v>
      </c>
      <c r="C49" s="5762" t="s">
        <v>1200</v>
      </c>
      <c r="D49" s="5767" t="s">
        <v>3904</v>
      </c>
      <c r="E49" s="5760"/>
    </row>
    <row r="50" spans="1:5" s="5758" customFormat="1" ht="15.65" customHeight="1">
      <c r="A50" s="5757"/>
      <c r="B50" s="5761" t="s">
        <v>4009</v>
      </c>
      <c r="C50" s="5762" t="s">
        <v>1200</v>
      </c>
      <c r="D50" s="5763">
        <v>60</v>
      </c>
      <c r="E50" s="5760"/>
    </row>
    <row r="51" spans="1:5" s="5758" customFormat="1" ht="15.65" customHeight="1">
      <c r="A51" s="5757"/>
      <c r="B51" s="5761" t="s">
        <v>4010</v>
      </c>
      <c r="C51" s="5762" t="s">
        <v>1200</v>
      </c>
      <c r="D51" s="5767" t="s">
        <v>3904</v>
      </c>
      <c r="E51" s="5760"/>
    </row>
    <row r="52" spans="1:5" s="5758" customFormat="1" ht="15.65" customHeight="1">
      <c r="A52" s="5757"/>
      <c r="B52" s="5761" t="s">
        <v>4011</v>
      </c>
      <c r="C52" s="5762" t="s">
        <v>1200</v>
      </c>
      <c r="D52" s="5763">
        <v>20</v>
      </c>
      <c r="E52" s="5760"/>
    </row>
    <row r="53" spans="1:5" s="5758" customFormat="1" ht="15.65" customHeight="1">
      <c r="A53" s="5757"/>
      <c r="B53" s="5761" t="s">
        <v>4012</v>
      </c>
      <c r="C53" s="5762" t="s">
        <v>1200</v>
      </c>
      <c r="D53" s="5763">
        <v>20</v>
      </c>
      <c r="E53" s="5760"/>
    </row>
    <row r="54" spans="1:5" s="5758" customFormat="1" ht="15.65" customHeight="1">
      <c r="A54" s="5757"/>
      <c r="B54" s="5761" t="s">
        <v>4013</v>
      </c>
      <c r="C54" s="5762" t="s">
        <v>1200</v>
      </c>
      <c r="D54" s="5763">
        <v>3</v>
      </c>
      <c r="E54" s="5760"/>
    </row>
    <row r="55" spans="1:5" s="5758" customFormat="1" ht="15.65" customHeight="1">
      <c r="A55" s="5757"/>
      <c r="B55" s="5761" t="s">
        <v>4014</v>
      </c>
      <c r="C55" s="5762" t="s">
        <v>1200</v>
      </c>
      <c r="D55" s="5767" t="s">
        <v>4015</v>
      </c>
      <c r="E55" s="5760"/>
    </row>
    <row r="56" spans="1:5" s="5758" customFormat="1" ht="15.65" customHeight="1">
      <c r="A56" s="5757"/>
      <c r="B56" s="5761" t="s">
        <v>4016</v>
      </c>
      <c r="C56" s="5762" t="s">
        <v>1200</v>
      </c>
      <c r="D56" s="5763">
        <v>3</v>
      </c>
      <c r="E56" s="5760"/>
    </row>
    <row r="57" spans="1:5" s="5758" customFormat="1" ht="15.65" customHeight="1">
      <c r="A57" s="5757"/>
      <c r="B57" s="5761" t="s">
        <v>4017</v>
      </c>
      <c r="C57" s="5762" t="s">
        <v>1200</v>
      </c>
      <c r="D57" s="5763">
        <v>3</v>
      </c>
      <c r="E57" s="5760"/>
    </row>
    <row r="58" spans="1:5" s="5758" customFormat="1" ht="15.65" customHeight="1">
      <c r="A58" s="5757"/>
      <c r="B58" s="5761" t="s">
        <v>4018</v>
      </c>
      <c r="C58" s="5762"/>
      <c r="D58" s="5767" t="s">
        <v>4019</v>
      </c>
      <c r="E58" s="5760"/>
    </row>
    <row r="59" spans="1:5" s="5758" customFormat="1" ht="15.65" customHeight="1">
      <c r="A59" s="5757"/>
      <c r="B59" s="5761" t="s">
        <v>4020</v>
      </c>
      <c r="C59" s="5762" t="s">
        <v>1200</v>
      </c>
      <c r="D59" s="5767">
        <v>58</v>
      </c>
      <c r="E59" s="5760"/>
    </row>
    <row r="60" spans="1:5" s="5758" customFormat="1" ht="15.65" customHeight="1">
      <c r="A60" s="5757"/>
      <c r="B60" s="5761" t="s">
        <v>4021</v>
      </c>
      <c r="C60" s="5762" t="s">
        <v>1200</v>
      </c>
      <c r="D60" s="5763">
        <v>66</v>
      </c>
      <c r="E60" s="5760"/>
    </row>
    <row r="61" spans="1:5" s="5758" customFormat="1" ht="15.65" customHeight="1">
      <c r="A61" s="5757"/>
      <c r="B61" s="5761" t="s">
        <v>4022</v>
      </c>
      <c r="C61" s="5762" t="s">
        <v>1200</v>
      </c>
      <c r="D61" s="5763">
        <v>86</v>
      </c>
      <c r="E61" s="5760"/>
    </row>
    <row r="62" spans="1:5" s="5758" customFormat="1" ht="15.65" customHeight="1">
      <c r="A62" s="5757"/>
      <c r="B62" s="5761" t="s">
        <v>4023</v>
      </c>
      <c r="C62" s="5762" t="s">
        <v>1200</v>
      </c>
      <c r="D62" s="5763">
        <v>87</v>
      </c>
      <c r="E62" s="5760"/>
    </row>
    <row r="63" spans="1:5" s="5758" customFormat="1" ht="15.65" customHeight="1">
      <c r="A63" s="5757"/>
      <c r="B63" s="5761" t="s">
        <v>4024</v>
      </c>
      <c r="C63" s="5762" t="s">
        <v>1200</v>
      </c>
      <c r="D63" s="5763">
        <v>74</v>
      </c>
      <c r="E63" s="5760"/>
    </row>
    <row r="64" spans="1:5" s="5758" customFormat="1" ht="15.65" customHeight="1">
      <c r="A64" s="5757"/>
      <c r="B64" s="5761" t="s">
        <v>4025</v>
      </c>
      <c r="C64" s="5762" t="s">
        <v>1200</v>
      </c>
      <c r="D64" s="5763">
        <v>75</v>
      </c>
      <c r="E64" s="5760"/>
    </row>
    <row r="65" spans="1:5" s="5758" customFormat="1" ht="15.65" customHeight="1">
      <c r="A65" s="5757"/>
      <c r="B65" s="5761" t="s">
        <v>4026</v>
      </c>
      <c r="C65" s="5762" t="s">
        <v>1200</v>
      </c>
      <c r="D65" s="5763">
        <v>85</v>
      </c>
      <c r="E65" s="5760"/>
    </row>
    <row r="66" spans="1:5" s="5758" customFormat="1" ht="15.65" customHeight="1">
      <c r="A66" s="5757"/>
      <c r="B66" s="5761" t="s">
        <v>4027</v>
      </c>
      <c r="C66" s="5762" t="s">
        <v>1200</v>
      </c>
      <c r="D66" s="5763">
        <v>97</v>
      </c>
      <c r="E66" s="5760"/>
    </row>
    <row r="67" spans="1:5" s="5758" customFormat="1" ht="15.65" customHeight="1">
      <c r="A67" s="5757"/>
      <c r="B67" s="5761" t="s">
        <v>4028</v>
      </c>
      <c r="C67" s="5762" t="s">
        <v>1200</v>
      </c>
      <c r="D67" s="5763">
        <v>94</v>
      </c>
      <c r="E67" s="5760"/>
    </row>
    <row r="68" spans="1:5" s="5758" customFormat="1" ht="15.65" customHeight="1">
      <c r="A68" s="5757"/>
      <c r="B68" s="5761" t="s">
        <v>4029</v>
      </c>
      <c r="C68" s="5762" t="s">
        <v>1200</v>
      </c>
      <c r="D68" s="5763">
        <v>97</v>
      </c>
      <c r="E68" s="5760"/>
    </row>
    <row r="69" spans="1:5" s="5758" customFormat="1" ht="15.65" customHeight="1">
      <c r="A69" s="5757"/>
      <c r="B69" s="5761" t="s">
        <v>4030</v>
      </c>
      <c r="C69" s="5762" t="s">
        <v>1200</v>
      </c>
      <c r="D69" s="5763">
        <v>97</v>
      </c>
      <c r="E69" s="5760"/>
    </row>
    <row r="70" spans="1:5" s="5758" customFormat="1" ht="15.65" customHeight="1">
      <c r="A70" s="5757"/>
      <c r="B70" s="5761" t="s">
        <v>4031</v>
      </c>
      <c r="C70" s="5762" t="s">
        <v>1200</v>
      </c>
      <c r="D70" s="5763">
        <v>97</v>
      </c>
      <c r="E70" s="5760"/>
    </row>
    <row r="71" spans="1:5" s="5758" customFormat="1" ht="15.65" customHeight="1">
      <c r="A71" s="5757"/>
      <c r="B71" s="5761" t="s">
        <v>4032</v>
      </c>
      <c r="C71" s="5762" t="s">
        <v>1200</v>
      </c>
      <c r="D71" s="5763">
        <v>3</v>
      </c>
      <c r="E71" s="5760"/>
    </row>
    <row r="72" spans="1:5" s="5758" customFormat="1" ht="15.65" customHeight="1">
      <c r="A72" s="5757"/>
      <c r="B72" s="5761" t="s">
        <v>4033</v>
      </c>
      <c r="C72" s="5762" t="s">
        <v>1200</v>
      </c>
      <c r="D72" s="5763">
        <v>90</v>
      </c>
      <c r="E72" s="5760"/>
    </row>
    <row r="73" spans="1:5" ht="8" customHeight="1" thickBot="1">
      <c r="A73" s="5769"/>
      <c r="B73" s="5770"/>
      <c r="C73" s="5770"/>
      <c r="D73" s="5771"/>
      <c r="E73" s="5772"/>
    </row>
    <row r="74" spans="1:5" s="5747" customFormat="1" ht="16.5">
      <c r="A74" s="5773"/>
      <c r="B74" s="5744"/>
      <c r="C74" s="5744"/>
      <c r="D74" s="5774"/>
      <c r="E74" s="5775" t="s">
        <v>3886</v>
      </c>
    </row>
    <row r="75" spans="1:5">
      <c r="A75" s="5776"/>
      <c r="B75" s="5776"/>
      <c r="C75" s="5776"/>
      <c r="D75" s="5777"/>
      <c r="E75" s="5776"/>
    </row>
    <row r="76" spans="1:5">
      <c r="A76" s="5776"/>
      <c r="B76" s="5776"/>
      <c r="C76" s="5776"/>
      <c r="D76" s="5777"/>
      <c r="E76" s="5776"/>
    </row>
    <row r="77" spans="1:5">
      <c r="A77" s="5776"/>
      <c r="B77" s="5776"/>
      <c r="C77" s="5776"/>
      <c r="D77" s="5777"/>
      <c r="E77" s="5776"/>
    </row>
    <row r="78" spans="1:5">
      <c r="A78" s="5776"/>
      <c r="B78" s="5776"/>
      <c r="C78" s="5776"/>
      <c r="D78" s="5777"/>
      <c r="E78" s="5776"/>
    </row>
    <row r="79" spans="1:5">
      <c r="A79" s="5776"/>
      <c r="B79" s="5776"/>
      <c r="C79" s="5776"/>
      <c r="D79" s="5777"/>
      <c r="E79" s="5776"/>
    </row>
    <row r="80" spans="1:5">
      <c r="A80" s="5776"/>
      <c r="B80" s="5776"/>
      <c r="C80" s="5776"/>
      <c r="D80" s="5777"/>
      <c r="E80" s="5776"/>
    </row>
    <row r="81" spans="1:8">
      <c r="A81" s="5776"/>
      <c r="B81" s="5776"/>
      <c r="C81" s="5776"/>
      <c r="D81" s="5777"/>
      <c r="E81" s="5776"/>
    </row>
    <row r="82" spans="1:8">
      <c r="A82" s="5776"/>
      <c r="B82" s="5776"/>
      <c r="C82" s="5776"/>
      <c r="D82" s="5777"/>
      <c r="E82" s="5776"/>
    </row>
    <row r="83" spans="1:8">
      <c r="A83" s="5776"/>
      <c r="B83" s="5776"/>
      <c r="C83" s="5776"/>
      <c r="D83" s="5777"/>
      <c r="E83" s="5776"/>
    </row>
    <row r="84" spans="1:8">
      <c r="A84" s="5776"/>
      <c r="B84" s="5776"/>
      <c r="C84" s="5776"/>
      <c r="D84" s="5777"/>
      <c r="E84" s="5776"/>
    </row>
    <row r="96" spans="1:8">
      <c r="G96" s="5779"/>
      <c r="H96" s="5779"/>
    </row>
    <row r="97" spans="7:8" s="5752" customFormat="1">
      <c r="H97" s="5779"/>
    </row>
    <row r="98" spans="7:8" s="5752" customFormat="1">
      <c r="H98" s="5779"/>
    </row>
    <row r="99" spans="7:8" s="5752" customFormat="1">
      <c r="H99" s="5779"/>
    </row>
    <row r="100" spans="7:8" s="5752" customFormat="1">
      <c r="G100" s="5779"/>
      <c r="H100" s="5779"/>
    </row>
    <row r="101" spans="7:8" s="5752" customFormat="1">
      <c r="H101" s="5779"/>
    </row>
    <row r="102" spans="7:8" s="5752" customFormat="1">
      <c r="H102" s="5779"/>
    </row>
    <row r="103" spans="7:8" s="5752" customFormat="1">
      <c r="G103" s="5779"/>
      <c r="H103" s="5779"/>
    </row>
    <row r="104" spans="7:8" s="5752" customFormat="1">
      <c r="H104" s="5779"/>
    </row>
    <row r="105" spans="7:8" s="5752" customFormat="1">
      <c r="G105" s="5779"/>
      <c r="H105" s="5779"/>
    </row>
    <row r="106" spans="7:8" s="5752" customFormat="1">
      <c r="H106" s="5779"/>
    </row>
    <row r="124" spans="17:17" s="5752" customFormat="1">
      <c r="Q124" s="5780"/>
    </row>
    <row r="152" spans="10:15" s="5752" customFormat="1">
      <c r="J152" s="5780"/>
      <c r="O152" s="5780"/>
    </row>
    <row r="153" spans="10:15" s="5752" customFormat="1">
      <c r="O153" s="5780"/>
    </row>
  </sheetData>
  <printOptions horizontalCentered="1" gridLinesSet="0"/>
  <pageMargins left="0.25" right="0.25" top="0.5" bottom="0.25" header="0" footer="0"/>
  <pageSetup scale="64" orientation="portrait" horizontalDpi="4294967292" verticalDpi="300" r:id="rId1"/>
  <headerFooter alignWithMargins="0"/>
</worksheet>
</file>

<file path=xl/worksheets/sheet133.xml><?xml version="1.0" encoding="utf-8"?>
<worksheet xmlns="http://schemas.openxmlformats.org/spreadsheetml/2006/main" xmlns:r="http://schemas.openxmlformats.org/officeDocument/2006/relationships">
  <sheetPr>
    <tabColor rgb="FF92D050"/>
  </sheetPr>
  <dimension ref="A1"/>
  <sheetViews>
    <sheetView workbookViewId="0"/>
  </sheetViews>
  <sheetFormatPr defaultRowHeight="10"/>
  <cols>
    <col min="1" max="16384" width="8.7265625" style="5782"/>
  </cols>
  <sheetData>
    <row r="1" spans="1:1" ht="12.5">
      <c r="A1" s="5781" t="s">
        <v>1803</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sheetPr>
    <tabColor rgb="FF92D050"/>
  </sheetPr>
  <dimension ref="A1"/>
  <sheetViews>
    <sheetView workbookViewId="0"/>
  </sheetViews>
  <sheetFormatPr defaultRowHeight="10"/>
  <cols>
    <col min="1" max="16384" width="8.7265625" style="5782"/>
  </cols>
  <sheetData>
    <row r="1" spans="1:1" ht="12.5">
      <c r="A1" s="5781" t="s">
        <v>1803</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sheetPr>
    <tabColor rgb="FF92D050"/>
  </sheetPr>
  <dimension ref="A1"/>
  <sheetViews>
    <sheetView workbookViewId="0"/>
  </sheetViews>
  <sheetFormatPr defaultRowHeight="12.5"/>
  <cols>
    <col min="1" max="16384" width="8.7265625" style="5783"/>
  </cols>
  <sheetData>
    <row r="1" spans="1:1">
      <c r="A1" s="5781" t="s">
        <v>1803</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sheetPr>
    <tabColor rgb="FF92D050"/>
  </sheetPr>
  <dimension ref="A1"/>
  <sheetViews>
    <sheetView workbookViewId="0"/>
  </sheetViews>
  <sheetFormatPr defaultRowHeight="12.5"/>
  <cols>
    <col min="1" max="16384" width="8.7265625" style="5783"/>
  </cols>
  <sheetData>
    <row r="1" spans="1:1">
      <c r="A1" s="5781" t="s">
        <v>1803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136</vt:i4>
      </vt:variant>
      <vt:variant>
        <vt:lpstr>Named Ranges</vt:lpstr>
      </vt:variant>
      <vt:variant>
        <vt:i4>136</vt:i4>
      </vt:variant>
    </vt:vector>
  </HeadingPairs>
  <TitlesOfParts>
    <vt:vector size="272" baseType="lpstr">
      <vt:lpstr>Cover</vt:lpstr>
      <vt:lpstr>Cover (2)</vt:lpstr>
      <vt:lpstr>Annual Report</vt:lpstr>
      <vt:lpstr>Notice 1</vt:lpstr>
      <vt:lpstr>T of C</vt:lpstr>
      <vt:lpstr>Special Notice</vt:lpstr>
      <vt:lpstr>Sched. Omitted-P1</vt:lpstr>
      <vt:lpstr>P02</vt:lpstr>
      <vt:lpstr>P03</vt:lpstr>
      <vt:lpstr>P04</vt:lpstr>
      <vt:lpstr>200 Assets-P5</vt:lpstr>
      <vt:lpstr>200 Liabilities-P6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220-P19</vt:lpstr>
      <vt:lpstr>230-P20</vt:lpstr>
      <vt:lpstr>240-P21</vt:lpstr>
      <vt:lpstr>240-P22</vt:lpstr>
      <vt:lpstr>245-P23</vt:lpstr>
      <vt:lpstr>N&amp;R-P24</vt:lpstr>
      <vt:lpstr>310-P25</vt:lpstr>
      <vt:lpstr>310-P26</vt:lpstr>
      <vt:lpstr>310-P27</vt:lpstr>
      <vt:lpstr>310-P28</vt:lpstr>
      <vt:lpstr>310-P29</vt:lpstr>
      <vt:lpstr>310A-P30</vt:lpstr>
      <vt:lpstr>330 Inst-P31</vt:lpstr>
      <vt:lpstr>330-P32</vt:lpstr>
      <vt:lpstr>330-P33</vt:lpstr>
      <vt:lpstr>332-P34</vt:lpstr>
      <vt:lpstr>335-P35</vt:lpstr>
      <vt:lpstr>339-P36</vt:lpstr>
      <vt:lpstr>340-P37 </vt:lpstr>
      <vt:lpstr>342-P38</vt:lpstr>
      <vt:lpstr>N&amp;R-P39</vt:lpstr>
      <vt:lpstr>350-P40</vt:lpstr>
      <vt:lpstr>351-P41</vt:lpstr>
      <vt:lpstr>352A-P42</vt:lpstr>
      <vt:lpstr>352B-P43</vt:lpstr>
      <vt:lpstr>410Inst-P44</vt:lpstr>
      <vt:lpstr>410-P45</vt:lpstr>
      <vt:lpstr>410-P46</vt:lpstr>
      <vt:lpstr>410-P47</vt:lpstr>
      <vt:lpstr>410-P48</vt:lpstr>
      <vt:lpstr>410-P49</vt:lpstr>
      <vt:lpstr>410-P50</vt:lpstr>
      <vt:lpstr>410-P51</vt:lpstr>
      <vt:lpstr>412-P52</vt:lpstr>
      <vt:lpstr>414-P53</vt:lpstr>
      <vt:lpstr>N&amp;R-P54</vt:lpstr>
      <vt:lpstr>415Inst-P55</vt:lpstr>
      <vt:lpstr>415-P56</vt:lpstr>
      <vt:lpstr>415-P57</vt:lpstr>
      <vt:lpstr>416-P58</vt:lpstr>
      <vt:lpstr>N&amp;R-P59</vt:lpstr>
      <vt:lpstr>417-P60</vt:lpstr>
      <vt:lpstr>418-P61</vt:lpstr>
      <vt:lpstr>N&amp;R-P62</vt:lpstr>
      <vt:lpstr>450-P63</vt:lpstr>
      <vt:lpstr>450-P64</vt:lpstr>
      <vt:lpstr>460-P65</vt:lpstr>
      <vt:lpstr>501-P66</vt:lpstr>
      <vt:lpstr>502-P67</vt:lpstr>
      <vt:lpstr>N&amp;R-P68</vt:lpstr>
      <vt:lpstr>510-P69</vt:lpstr>
      <vt:lpstr>N&amp;R-P70</vt:lpstr>
      <vt:lpstr>512Inst-P71</vt:lpstr>
      <vt:lpstr>512-P72</vt:lpstr>
      <vt:lpstr>700Inst-P73</vt:lpstr>
      <vt:lpstr>700SCH P74</vt:lpstr>
      <vt:lpstr>702SCH P75</vt:lpstr>
      <vt:lpstr>N&amp;R-P76</vt:lpstr>
      <vt:lpstr>710Inst-P77</vt:lpstr>
      <vt:lpstr>710-P78 </vt:lpstr>
      <vt:lpstr>710-P79</vt:lpstr>
      <vt:lpstr>710-P80</vt:lpstr>
      <vt:lpstr>710-P81</vt:lpstr>
      <vt:lpstr>710-P82</vt:lpstr>
      <vt:lpstr>710-P83</vt:lpstr>
      <vt:lpstr>710S-P84</vt:lpstr>
      <vt:lpstr>720SCH P85</vt:lpstr>
      <vt:lpstr>721SCH p86</vt:lpstr>
      <vt:lpstr>722SCH p87</vt:lpstr>
      <vt:lpstr>723SCH p88</vt:lpstr>
      <vt:lpstr>724SCH p89</vt:lpstr>
      <vt:lpstr>725SCH p90</vt:lpstr>
      <vt:lpstr>726&amp;750 p91</vt:lpstr>
      <vt:lpstr>755Inst-P92</vt:lpstr>
      <vt:lpstr>755Inst-P93</vt:lpstr>
      <vt:lpstr>755-p94</vt:lpstr>
      <vt:lpstr>755-p95</vt:lpstr>
      <vt:lpstr>755-p96</vt:lpstr>
      <vt:lpstr>755-p97</vt:lpstr>
      <vt:lpstr>PTC Supplement</vt:lpstr>
      <vt:lpstr>PTC Blank after P98</vt:lpstr>
      <vt:lpstr>PTC 330-P99</vt:lpstr>
      <vt:lpstr>PTC 330-P100</vt:lpstr>
      <vt:lpstr>PTC 332-P101</vt:lpstr>
      <vt:lpstr>PTC 335-P102</vt:lpstr>
      <vt:lpstr>PTC 352B-P103</vt:lpstr>
      <vt:lpstr>PTC 410-P104</vt:lpstr>
      <vt:lpstr>PTC 410-P105</vt:lpstr>
      <vt:lpstr>PTC 410-P106</vt:lpstr>
      <vt:lpstr>PTC 410-P107</vt:lpstr>
      <vt:lpstr>PTC 410-P108</vt:lpstr>
      <vt:lpstr>PTC 410-P109</vt:lpstr>
      <vt:lpstr>PTC 410-P110</vt:lpstr>
      <vt:lpstr>PTC 700 P111</vt:lpstr>
      <vt:lpstr>PTC N&amp;R-P112</vt:lpstr>
      <vt:lpstr>PTC 710-P113</vt:lpstr>
      <vt:lpstr>PTC 710-P114</vt:lpstr>
      <vt:lpstr>PTC 710-P115</vt:lpstr>
      <vt:lpstr>PTC 710-P116</vt:lpstr>
      <vt:lpstr>PTC 710-P117</vt:lpstr>
      <vt:lpstr>PTC 710-P118</vt:lpstr>
      <vt:lpstr>PTC 710S-P119</vt:lpstr>
      <vt:lpstr>PTC 720-P120</vt:lpstr>
      <vt:lpstr>PTC Grants P120-1</vt:lpstr>
      <vt:lpstr>Oath-P121</vt:lpstr>
      <vt:lpstr>Mem-P122</vt:lpstr>
      <vt:lpstr>Index-P123</vt:lpstr>
      <vt:lpstr>Index-P124</vt:lpstr>
      <vt:lpstr>Blank1</vt:lpstr>
      <vt:lpstr>Blank2</vt:lpstr>
      <vt:lpstr>Back Cover 1</vt:lpstr>
      <vt:lpstr>Back Cover 2</vt:lpstr>
      <vt:lpstr>_51</vt:lpstr>
      <vt:lpstr>'330 Inst-P31'!_Hlk288131757</vt:lpstr>
      <vt:lpstr>'330 Inst-P31'!OLE_LINK5</vt:lpstr>
      <vt:lpstr>'200 Assets-P5'!Print_Area</vt:lpstr>
      <vt:lpstr>'200 Liabilities-P6'!Print_Area</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'210,220 N&amp;R-P18'!Print_Area</vt:lpstr>
      <vt:lpstr>'210-P16'!Print_Area</vt:lpstr>
      <vt:lpstr>'210-P17'!Print_Area</vt:lpstr>
      <vt:lpstr>'220-P19'!Print_Area</vt:lpstr>
      <vt:lpstr>'230-P20'!Print_Area</vt:lpstr>
      <vt:lpstr>'240-P21'!Print_Area</vt:lpstr>
      <vt:lpstr>'240-P22'!Print_Area</vt:lpstr>
      <vt:lpstr>'245-P23'!Print_Area</vt:lpstr>
      <vt:lpstr>'310A-P30'!Print_Area</vt:lpstr>
      <vt:lpstr>'310-P25'!Print_Area</vt:lpstr>
      <vt:lpstr>'310-P26'!Print_Area</vt:lpstr>
      <vt:lpstr>'310-P27'!Print_Area</vt:lpstr>
      <vt:lpstr>'310-P28'!Print_Area</vt:lpstr>
      <vt:lpstr>'310-P29'!Print_Area</vt:lpstr>
      <vt:lpstr>'330 Inst-P31'!Print_Area</vt:lpstr>
      <vt:lpstr>'330-P32'!Print_Area</vt:lpstr>
      <vt:lpstr>'330-P33'!Print_Area</vt:lpstr>
      <vt:lpstr>'332-P34'!Print_Area</vt:lpstr>
      <vt:lpstr>'335-P35'!Print_Area</vt:lpstr>
      <vt:lpstr>'339-P36'!Print_Area</vt:lpstr>
      <vt:lpstr>'340-P37 '!Print_Area</vt:lpstr>
      <vt:lpstr>'342-P38'!Print_Area</vt:lpstr>
      <vt:lpstr>'350-P40'!Print_Area</vt:lpstr>
      <vt:lpstr>'351-P41'!Print_Area</vt:lpstr>
      <vt:lpstr>'352A-P42'!Print_Area</vt:lpstr>
      <vt:lpstr>'352B-P43'!Print_Area</vt:lpstr>
      <vt:lpstr>'410Inst-P44'!Print_Area</vt:lpstr>
      <vt:lpstr>'410-P45'!Print_Area</vt:lpstr>
      <vt:lpstr>'410-P46'!Print_Area</vt:lpstr>
      <vt:lpstr>'410-P47'!Print_Area</vt:lpstr>
      <vt:lpstr>'410-P48'!Print_Area</vt:lpstr>
      <vt:lpstr>'410-P49'!Print_Area</vt:lpstr>
      <vt:lpstr>'410-P50'!Print_Area</vt:lpstr>
      <vt:lpstr>'410-P51'!Print_Area</vt:lpstr>
      <vt:lpstr>'412-P52'!Print_Area</vt:lpstr>
      <vt:lpstr>'414-P53'!Print_Area</vt:lpstr>
      <vt:lpstr>'415Inst-P55'!Print_Area</vt:lpstr>
      <vt:lpstr>'415-P56'!Print_Area</vt:lpstr>
      <vt:lpstr>'415-P57'!Print_Area</vt:lpstr>
      <vt:lpstr>'416-P58'!Print_Area</vt:lpstr>
      <vt:lpstr>'418-P61'!Print_Area</vt:lpstr>
      <vt:lpstr>'450-P63'!Print_Area</vt:lpstr>
      <vt:lpstr>'450-P64'!Print_Area</vt:lpstr>
      <vt:lpstr>'460-P65'!Print_Area</vt:lpstr>
      <vt:lpstr>'501-P66'!Print_Area</vt:lpstr>
      <vt:lpstr>'502-P67'!Print_Area</vt:lpstr>
      <vt:lpstr>'510-P69'!Print_Area</vt:lpstr>
      <vt:lpstr>'512Inst-P71'!Print_Area</vt:lpstr>
      <vt:lpstr>'512-P72'!Print_Area</vt:lpstr>
      <vt:lpstr>'700Inst-P73'!Print_Area</vt:lpstr>
      <vt:lpstr>'700SCH P74'!Print_Area</vt:lpstr>
      <vt:lpstr>'702SCH P75'!Print_Area</vt:lpstr>
      <vt:lpstr>'710Inst-P77'!Print_Area</vt:lpstr>
      <vt:lpstr>'710-P78 '!Print_Area</vt:lpstr>
      <vt:lpstr>'710-P79'!Print_Area</vt:lpstr>
      <vt:lpstr>'710-P80'!Print_Area</vt:lpstr>
      <vt:lpstr>'710S-P84'!Print_Area</vt:lpstr>
      <vt:lpstr>'720SCH P85'!Print_Area</vt:lpstr>
      <vt:lpstr>'721SCH p86'!Print_Area</vt:lpstr>
      <vt:lpstr>'722SCH p87'!Print_Area</vt:lpstr>
      <vt:lpstr>'723SCH p88'!Print_Area</vt:lpstr>
      <vt:lpstr>'724SCH p89'!Print_Area</vt:lpstr>
      <vt:lpstr>'725SCH p90'!Print_Area</vt:lpstr>
      <vt:lpstr>'726&amp;750 p91'!Print_Area</vt:lpstr>
      <vt:lpstr>'755Inst-P92'!Print_Area</vt:lpstr>
      <vt:lpstr>'755Inst-P93'!Print_Area</vt:lpstr>
      <vt:lpstr>'755-p94'!Print_Area</vt:lpstr>
      <vt:lpstr>'Annual Report'!Print_Area</vt:lpstr>
      <vt:lpstr>'Index-P123'!Print_Area</vt:lpstr>
      <vt:lpstr>'Index-P124'!Print_Area</vt:lpstr>
      <vt:lpstr>'Mem-P122'!Print_Area</vt:lpstr>
      <vt:lpstr>'N&amp;R-P24'!Print_Area</vt:lpstr>
      <vt:lpstr>'N&amp;R-P39'!Print_Area</vt:lpstr>
      <vt:lpstr>'N&amp;R-P54'!Print_Area</vt:lpstr>
      <vt:lpstr>'N&amp;R-P62'!Print_Area</vt:lpstr>
      <vt:lpstr>'N&amp;R-P68'!Print_Area</vt:lpstr>
      <vt:lpstr>'N&amp;R-P70'!Print_Area</vt:lpstr>
      <vt:lpstr>'N&amp;R-P76'!Print_Area</vt:lpstr>
      <vt:lpstr>'Notice 1'!Print_Area</vt:lpstr>
      <vt:lpstr>'Oath-P121'!Print_Area</vt:lpstr>
      <vt:lpstr>'P02'!Print_Area</vt:lpstr>
      <vt:lpstr>'P03'!Print_Area</vt:lpstr>
      <vt:lpstr>'P04'!Print_Area</vt:lpstr>
      <vt:lpstr>'PTC 330-P100'!Print_Area</vt:lpstr>
      <vt:lpstr>'PTC 330-P99'!Print_Area</vt:lpstr>
      <vt:lpstr>'PTC 332-P101'!Print_Area</vt:lpstr>
      <vt:lpstr>'PTC 335-P102'!Print_Area</vt:lpstr>
      <vt:lpstr>'PTC 352B-P103'!Print_Area</vt:lpstr>
      <vt:lpstr>'PTC 410-P104'!Print_Area</vt:lpstr>
      <vt:lpstr>'PTC 410-P105'!Print_Area</vt:lpstr>
      <vt:lpstr>'PTC 410-P106'!Print_Area</vt:lpstr>
      <vt:lpstr>'PTC 410-P107'!Print_Area</vt:lpstr>
      <vt:lpstr>'PTC 410-P108'!Print_Area</vt:lpstr>
      <vt:lpstr>'PTC 410-P109'!Print_Area</vt:lpstr>
      <vt:lpstr>'PTC 410-P110'!Print_Area</vt:lpstr>
      <vt:lpstr>'PTC 700 P111'!Print_Area</vt:lpstr>
      <vt:lpstr>'PTC 710-P113'!Print_Area</vt:lpstr>
      <vt:lpstr>'PTC 710-P114'!Print_Area</vt:lpstr>
      <vt:lpstr>'PTC 710-P115'!Print_Area</vt:lpstr>
      <vt:lpstr>'PTC 710S-P119'!Print_Area</vt:lpstr>
      <vt:lpstr>'PTC 720-P120'!Print_Area</vt:lpstr>
      <vt:lpstr>'PTC N&amp;R-P112'!Print_Area</vt:lpstr>
      <vt:lpstr>'PTC Supplement'!Print_Area</vt:lpstr>
      <vt:lpstr>'T of C'!Print_Area</vt:lpstr>
      <vt:lpstr>'340-P37 '!Print_Area_MI</vt:lpstr>
      <vt:lpstr>'342-P38'!Print_Area_MI</vt:lpstr>
      <vt:lpstr>'351-P41'!Print_Area_MI</vt:lpstr>
      <vt:lpstr>'415Inst-P55'!Print_Area_MI</vt:lpstr>
      <vt:lpstr>'450-P63'!Print_Area_MI</vt:lpstr>
      <vt:lpstr>'450-P64'!Print_Area_MI</vt:lpstr>
      <vt:lpstr>'502-P67'!Print_Area_MI</vt:lpstr>
      <vt:lpstr>'512Inst-P71'!Print_Area_MI</vt:lpstr>
      <vt:lpstr>'700Inst-P73'!Print_Area_MI</vt:lpstr>
      <vt:lpstr>'710Inst-P77'!Print_Area_MI</vt:lpstr>
      <vt:lpstr>'710S-P84'!Print_Area_MI</vt:lpstr>
      <vt:lpstr>'755Inst-P92'!Print_Area_MI</vt:lpstr>
      <vt:lpstr>'755Inst-P93'!Print_Area_MI</vt:lpstr>
      <vt:lpstr>'Mem-P122'!Print_Area_MI</vt:lpstr>
      <vt:lpstr>'P02'!Print_Area_MI</vt:lpstr>
      <vt:lpstr>'PTC 710S-P119'!Print_Area_MI</vt:lpstr>
      <vt:lpstr>'710Inst-P77'!Print_Titles</vt:lpstr>
      <vt:lpstr>'512Inst-P71'!Print_Titles_MI</vt:lpstr>
    </vt:vector>
  </TitlesOfParts>
  <Company>Canadian National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832060</cp:lastModifiedBy>
  <cp:lastPrinted>2014-03-29T23:35:33Z</cp:lastPrinted>
  <dcterms:created xsi:type="dcterms:W3CDTF">2000-03-09T20:51:18Z</dcterms:created>
  <dcterms:modified xsi:type="dcterms:W3CDTF">2014-04-02T12:37:59Z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#1 - 2013 GTC R1 Sch A to Sch 352B .xlsx</vt:lpwstr>
  </property>
</Properties>
</file>